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08.2024\"/>
    </mc:Choice>
  </mc:AlternateContent>
  <bookViews>
    <workbookView xWindow="0" yWindow="0" windowWidth="20490" windowHeight="7020"/>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кавказ_юр" sheetId="15" r:id="rId15"/>
    <sheet name="Владимир_юр" sheetId="16" r:id="rId16"/>
    <sheet name="Волгоград_юр" sheetId="17" r:id="rId17"/>
    <sheet name="Вологда_юр" sheetId="18" r:id="rId18"/>
    <sheet name="Воронеж_юр" sheetId="19" r:id="rId19"/>
    <sheet name="Грозный_юр" sheetId="20" r:id="rId20"/>
    <sheet name="Димитровград_юр" sheetId="21" r:id="rId21"/>
    <sheet name="Екатеринбург_юр" sheetId="22" r:id="rId22"/>
    <sheet name="Иваново_юр" sheetId="23" r:id="rId23"/>
    <sheet name="Ижевск_юр" sheetId="24" r:id="rId24"/>
    <sheet name="Йошкар-Ола_юр" sheetId="25" r:id="rId25"/>
    <sheet name="Иркутск_юр" sheetId="26" r:id="rId26"/>
    <sheet name="КавМинВоды_юр" sheetId="27" r:id="rId27"/>
    <sheet name="Казань_юр" sheetId="28" r:id="rId28"/>
    <sheet name="Калининград_юр" sheetId="29" r:id="rId29"/>
    <sheet name="Калуга_юр" sheetId="30" r:id="rId30"/>
    <sheet name="Каменск-Уральский_юр" sheetId="31" r:id="rId31"/>
    <sheet name="Кемерово_юр" sheetId="32" r:id="rId32"/>
    <sheet name="Киров_юр" sheetId="33" r:id="rId33"/>
    <sheet name="Когалым_юр" sheetId="34" r:id="rId34"/>
    <sheet name="Комсомольск-на-Амуре_юр" sheetId="35" r:id="rId35"/>
    <sheet name="Кострома_юр" sheetId="36" r:id="rId36"/>
    <sheet name="Краснодар_юр" sheetId="37" r:id="rId37"/>
    <sheet name="Красноярск_юр" sheetId="38" r:id="rId38"/>
    <sheet name="Курган_юр" sheetId="39" r:id="rId39"/>
    <sheet name="Курск_юр" sheetId="40" r:id="rId40"/>
    <sheet name="Ленинск-Кузнецкий_юр" sheetId="41" r:id="rId41"/>
    <sheet name="Липецк_юр" sheetId="42" r:id="rId42"/>
    <sheet name="Магнитогорск_юр" sheetId="43" r:id="rId43"/>
    <sheet name="Майкоп_юр" sheetId="44" r:id="rId44"/>
    <sheet name="Махачкала_юр" sheetId="45" r:id="rId45"/>
    <sheet name="Миасс и Златоуст_юр" sheetId="46" r:id="rId46"/>
    <sheet name="Мурманская область_юр" sheetId="47" r:id="rId47"/>
    <sheet name="Набережные Челны_юр" sheetId="48" r:id="rId48"/>
    <sheet name="Нальчик_юр" sheetId="49" r:id="rId49"/>
    <sheet name="Находка_юр" sheetId="50" r:id="rId50"/>
    <sheet name="Нижневартовск_юр" sheetId="51" r:id="rId51"/>
    <sheet name="Нижний Новгород_юр" sheetId="52" r:id="rId52"/>
    <sheet name="Нижний Тагил_юр" sheetId="53" r:id="rId53"/>
    <sheet name="Новокузнецк_юр" sheetId="54" r:id="rId54"/>
    <sheet name="Новороссийск_юр" sheetId="55" r:id="rId55"/>
    <sheet name="Новосибирск_юр" sheetId="56" r:id="rId56"/>
    <sheet name="Новый Уренгой_юр" sheetId="57" r:id="rId57"/>
    <sheet name="Норильск_юр" sheetId="58" r:id="rId58"/>
    <sheet name="Ноябрьск_юр" sheetId="59" r:id="rId59"/>
    <sheet name="Омск_юр" sheetId="60" r:id="rId60"/>
    <sheet name="Орёл_юр" sheetId="61" r:id="rId61"/>
    <sheet name="Оренбург_юр" sheetId="62" r:id="rId62"/>
    <sheet name="Пенза_юр" sheetId="63" r:id="rId63"/>
    <sheet name="Пермь_юр" sheetId="64" r:id="rId64"/>
    <sheet name="Петрозаводск_юр" sheetId="65" r:id="rId65"/>
    <sheet name="Петропавловск-Камчатский_юр" sheetId="66" r:id="rId66"/>
    <sheet name="Псков_юр" sheetId="67" r:id="rId67"/>
    <sheet name="Республика Алтай_юр" sheetId="68" r:id="rId68"/>
    <sheet name="Ростов-на-Дону_юр" sheetId="69" r:id="rId69"/>
    <sheet name="Рязань_юр" sheetId="70" r:id="rId70"/>
    <sheet name="Самара_юр" sheetId="71" r:id="rId71"/>
    <sheet name="Санкт-Петербург_юр" sheetId="72" r:id="rId72"/>
    <sheet name="Саранск_юр" sheetId="73" r:id="rId73"/>
    <sheet name="Саратов_юр" sheetId="74" r:id="rId74"/>
    <sheet name="Смоленск_юр" sheetId="75" r:id="rId75"/>
    <sheet name="Сочи_юр" sheetId="76" r:id="rId76"/>
    <sheet name="Ставрополь_юр" sheetId="77" r:id="rId77"/>
    <sheet name="Старый Оскол_юр" sheetId="78" r:id="rId78"/>
    <sheet name="Стерлитамак_юр" sheetId="79" r:id="rId79"/>
    <sheet name="Сургут_юр" sheetId="80" r:id="rId80"/>
    <sheet name="Сыктывкар_юр" sheetId="81" r:id="rId81"/>
    <sheet name="Таганрог_юр" sheetId="82" r:id="rId82"/>
    <sheet name="Тамбов_юр" sheetId="83" r:id="rId83"/>
    <sheet name="Тверь_юр" sheetId="84" r:id="rId84"/>
    <sheet name="Тобольск_юр" sheetId="85" r:id="rId85"/>
    <sheet name="Тольятти_юр" sheetId="86" r:id="rId86"/>
    <sheet name="Томск_юр" sheetId="87" r:id="rId87"/>
    <sheet name="Тула_юр" sheetId="88" r:id="rId88"/>
    <sheet name="Тюмень_юр" sheetId="89" r:id="rId89"/>
    <sheet name="Улан-Удэ_юр" sheetId="90" r:id="rId90"/>
    <sheet name="Ульяновск_юр" sheetId="91" r:id="rId91"/>
    <sheet name="Уссурийск_юр" sheetId="92" r:id="rId92"/>
    <sheet name="Ухта_юр" sheetId="93" r:id="rId93"/>
    <sheet name="Уфа_юр" sheetId="94" r:id="rId94"/>
    <sheet name="Хабаровск_юр" sheetId="95" r:id="rId95"/>
    <sheet name="Чебоксары_юр" sheetId="96" r:id="rId96"/>
    <sheet name="Ханты-Мансийск_юр" sheetId="97" r:id="rId97"/>
    <sheet name="Челябинск_юр" sheetId="98" r:id="rId98"/>
    <sheet name="Черкесск_юр" sheetId="99" r:id="rId99"/>
    <sheet name="Чита_юр" sheetId="100" r:id="rId100"/>
    <sheet name="Шерегеш_юр" sheetId="101" r:id="rId101"/>
    <sheet name="Южно-Сахалинск_юр" sheetId="102" r:id="rId102"/>
    <sheet name="Якутск_юр" sheetId="103" r:id="rId103"/>
    <sheet name="Ярославль_юр" sheetId="104" r:id="rId104"/>
    <sheet name="Москва_юр" sheetId="105" r:id="rId105"/>
  </sheets>
  <definedNames>
    <definedName name="_xlnm.Print_Area" localSheetId="1">Абхазия!$A$1:$H$228</definedName>
    <definedName name="_xlnm.Print_Area" localSheetId="6">Барнаул_юр!$A$1:$H$301</definedName>
    <definedName name="_xlnm.Print_Area" localSheetId="47">'Набережные Челны_юр'!$A$1:$H$274</definedName>
    <definedName name="_xlnm.Print_Area" localSheetId="50">Нижневартовск_юр!$1:$237</definedName>
    <definedName name="_xlnm.Print_Area" localSheetId="53">Новокузнецк_юр!$A$1:$H$295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84" i="105" l="1"/>
  <c r="A365" i="105"/>
  <c r="A364" i="105"/>
  <c r="A363" i="105"/>
  <c r="A362" i="105"/>
  <c r="A361" i="105"/>
  <c r="A360" i="105"/>
  <c r="A359" i="105"/>
  <c r="C352" i="105"/>
  <c r="C351" i="105"/>
  <c r="C350" i="105"/>
  <c r="C349" i="105"/>
  <c r="C348" i="105"/>
  <c r="C347" i="105"/>
  <c r="C341" i="105"/>
  <c r="C338" i="105"/>
  <c r="C336" i="105"/>
  <c r="C335" i="105"/>
  <c r="C334" i="105"/>
  <c r="C333" i="105"/>
  <c r="C332" i="105"/>
  <c r="C331" i="105"/>
  <c r="C330" i="105"/>
  <c r="C328" i="105"/>
  <c r="C327" i="105"/>
  <c r="C326" i="105"/>
  <c r="D325" i="105"/>
  <c r="C325" i="105"/>
  <c r="C324" i="105"/>
  <c r="C323" i="105"/>
  <c r="C322" i="105"/>
  <c r="C321" i="105"/>
  <c r="C320" i="105"/>
  <c r="C319" i="105"/>
  <c r="C318" i="105"/>
  <c r="C317" i="105"/>
  <c r="C316" i="105"/>
  <c r="C314" i="105"/>
  <c r="C313" i="105"/>
  <c r="C312" i="105"/>
  <c r="C311" i="105"/>
  <c r="C310" i="105"/>
  <c r="C309" i="105"/>
  <c r="C308" i="105"/>
  <c r="C307" i="105"/>
  <c r="C305" i="105"/>
  <c r="C303" i="105"/>
  <c r="C285" i="105"/>
  <c r="C282" i="105"/>
  <c r="C276" i="105"/>
  <c r="D274" i="105"/>
  <c r="C275" i="105"/>
  <c r="C171" i="105"/>
  <c r="C169" i="105"/>
  <c r="C167" i="105"/>
  <c r="C166" i="105"/>
  <c r="C165" i="105"/>
  <c r="H163" i="105"/>
  <c r="E163" i="105"/>
  <c r="C163" i="105"/>
  <c r="C161" i="105"/>
  <c r="C160" i="105"/>
  <c r="H158" i="105"/>
  <c r="E158" i="105"/>
  <c r="C158" i="105"/>
  <c r="C56" i="105"/>
  <c r="D55" i="105"/>
  <c r="C53" i="105"/>
  <c r="C51" i="105"/>
  <c r="C49" i="105"/>
  <c r="C48" i="105"/>
  <c r="C47" i="105"/>
  <c r="H45" i="105"/>
  <c r="G45" i="105"/>
  <c r="E45" i="105"/>
  <c r="D45" i="105"/>
  <c r="C45" i="105"/>
  <c r="C43" i="105"/>
  <c r="C42" i="105"/>
  <c r="C41" i="105"/>
  <c r="H39" i="105"/>
  <c r="G39" i="105"/>
  <c r="E39" i="105"/>
  <c r="D39" i="105"/>
  <c r="C39" i="105"/>
  <c r="C37" i="105"/>
  <c r="C36" i="105"/>
  <c r="C34" i="105"/>
  <c r="C32" i="105"/>
  <c r="C31" i="105"/>
  <c r="C30" i="105"/>
  <c r="H28" i="105"/>
  <c r="E28" i="105"/>
  <c r="C28" i="105"/>
  <c r="C26" i="105"/>
  <c r="C25" i="105"/>
  <c r="H23" i="105"/>
  <c r="E23" i="105"/>
  <c r="C23" i="105"/>
  <c r="C21" i="105"/>
  <c r="C19" i="105"/>
  <c r="C17" i="105"/>
  <c r="C16" i="105"/>
  <c r="C15" i="105"/>
  <c r="H13" i="105"/>
  <c r="E13" i="105"/>
  <c r="C13" i="105"/>
  <c r="C11" i="105"/>
  <c r="C10" i="105"/>
  <c r="H8" i="105"/>
  <c r="E8" i="105"/>
  <c r="C8" i="105"/>
  <c r="A3" i="105"/>
  <c r="A2" i="105"/>
  <c r="A205" i="104"/>
  <c r="A190" i="104"/>
  <c r="A189" i="104"/>
  <c r="A188" i="104"/>
  <c r="A187" i="104"/>
  <c r="A186" i="104"/>
  <c r="A185" i="104"/>
  <c r="A184" i="104"/>
  <c r="C176" i="104"/>
  <c r="C172" i="104"/>
  <c r="C171" i="104"/>
  <c r="C170" i="104"/>
  <c r="C169" i="104"/>
  <c r="C173" i="104" s="1"/>
  <c r="C163" i="104"/>
  <c r="C161" i="104"/>
  <c r="C160" i="104"/>
  <c r="C158" i="104"/>
  <c r="C157" i="104"/>
  <c r="C156" i="104"/>
  <c r="C155" i="104"/>
  <c r="C154" i="104"/>
  <c r="C153" i="104"/>
  <c r="C152" i="104"/>
  <c r="C151" i="104"/>
  <c r="C150" i="104"/>
  <c r="C149" i="104"/>
  <c r="C148" i="104"/>
  <c r="C147" i="104"/>
  <c r="C146" i="104"/>
  <c r="C145" i="104"/>
  <c r="C144" i="104"/>
  <c r="C143" i="104"/>
  <c r="C142" i="104"/>
  <c r="C141" i="104"/>
  <c r="C140" i="104"/>
  <c r="C139" i="104"/>
  <c r="C137" i="104"/>
  <c r="C136" i="104"/>
  <c r="C135" i="104"/>
  <c r="C134" i="104"/>
  <c r="C133" i="104"/>
  <c r="C132" i="104"/>
  <c r="C131" i="104"/>
  <c r="C130" i="104"/>
  <c r="C129" i="104"/>
  <c r="C127" i="104"/>
  <c r="D117" i="104"/>
  <c r="D116" i="104"/>
  <c r="D115" i="104"/>
  <c r="D113" i="104"/>
  <c r="D112" i="104"/>
  <c r="D111" i="104"/>
  <c r="D114" i="104"/>
  <c r="C109" i="104"/>
  <c r="D107" i="104"/>
  <c r="C106" i="104"/>
  <c r="C97" i="104"/>
  <c r="D95" i="104"/>
  <c r="C96" i="104"/>
  <c r="D64" i="104"/>
  <c r="C65" i="104"/>
  <c r="C62" i="104"/>
  <c r="C60" i="104"/>
  <c r="C58" i="104"/>
  <c r="C57" i="104"/>
  <c r="C56" i="104"/>
  <c r="H54" i="104"/>
  <c r="G54" i="104"/>
  <c r="E54" i="104"/>
  <c r="D54" i="104"/>
  <c r="C54" i="104"/>
  <c r="C52" i="104"/>
  <c r="C51" i="104"/>
  <c r="C50" i="104"/>
  <c r="H48" i="104"/>
  <c r="E48" i="104"/>
  <c r="C48" i="104"/>
  <c r="C46" i="104"/>
  <c r="C45" i="104"/>
  <c r="C43" i="104"/>
  <c r="C41" i="104"/>
  <c r="C39" i="104"/>
  <c r="C36" i="104"/>
  <c r="C35" i="104"/>
  <c r="C34" i="104"/>
  <c r="H32" i="104"/>
  <c r="E32" i="104"/>
  <c r="C32" i="104"/>
  <c r="C30" i="104"/>
  <c r="C29" i="104"/>
  <c r="H27" i="104"/>
  <c r="E27" i="104"/>
  <c r="C27" i="104"/>
  <c r="C25" i="104"/>
  <c r="C23" i="104"/>
  <c r="C21" i="104"/>
  <c r="C19" i="104"/>
  <c r="C16" i="104"/>
  <c r="C15" i="104"/>
  <c r="C14" i="104"/>
  <c r="H12" i="104"/>
  <c r="G12" i="104"/>
  <c r="E12" i="104"/>
  <c r="D12" i="104"/>
  <c r="C12" i="104"/>
  <c r="C10" i="104"/>
  <c r="C9" i="104"/>
  <c r="H7" i="104"/>
  <c r="G7" i="104"/>
  <c r="E7" i="104"/>
  <c r="D7" i="104"/>
  <c r="C7" i="104"/>
  <c r="A3" i="104"/>
  <c r="A2" i="104"/>
  <c r="A233" i="103"/>
  <c r="A218" i="103"/>
  <c r="A217" i="103"/>
  <c r="A216" i="103"/>
  <c r="A215" i="103"/>
  <c r="A214" i="103"/>
  <c r="A213" i="103"/>
  <c r="A212" i="103"/>
  <c r="C204" i="103"/>
  <c r="H201" i="103"/>
  <c r="G201" i="103"/>
  <c r="E201" i="103"/>
  <c r="D201" i="103"/>
  <c r="C200" i="103"/>
  <c r="C199" i="103"/>
  <c r="C198" i="103"/>
  <c r="C197" i="103"/>
  <c r="C201" i="103" s="1"/>
  <c r="C191" i="103"/>
  <c r="C189" i="103"/>
  <c r="C188" i="103"/>
  <c r="C186" i="103"/>
  <c r="C185" i="103"/>
  <c r="C184" i="103"/>
  <c r="C183" i="103"/>
  <c r="C182" i="103"/>
  <c r="C181" i="103"/>
  <c r="C180" i="103"/>
  <c r="C179" i="103"/>
  <c r="C178" i="103"/>
  <c r="C177" i="103"/>
  <c r="C176" i="103"/>
  <c r="C175" i="103"/>
  <c r="C174" i="103"/>
  <c r="C173" i="103"/>
  <c r="C172" i="103"/>
  <c r="C171" i="103"/>
  <c r="C170" i="103"/>
  <c r="C169" i="103"/>
  <c r="C168" i="103"/>
  <c r="C167" i="103"/>
  <c r="C165" i="103"/>
  <c r="C164" i="103"/>
  <c r="C163" i="103"/>
  <c r="C162" i="103"/>
  <c r="C161" i="103"/>
  <c r="C160" i="103"/>
  <c r="C159" i="103"/>
  <c r="C158" i="103"/>
  <c r="C157" i="103"/>
  <c r="C155" i="103"/>
  <c r="D142" i="103"/>
  <c r="C137" i="103"/>
  <c r="D135" i="103"/>
  <c r="D134" i="103"/>
  <c r="C134" i="103"/>
  <c r="C125" i="103"/>
  <c r="D122" i="103"/>
  <c r="C123" i="103"/>
  <c r="D71" i="103"/>
  <c r="C72" i="103"/>
  <c r="C69" i="103"/>
  <c r="C67" i="103"/>
  <c r="C65" i="103"/>
  <c r="C64" i="103"/>
  <c r="C63" i="103"/>
  <c r="H61" i="103"/>
  <c r="E61" i="103"/>
  <c r="C61" i="103"/>
  <c r="C59" i="103"/>
  <c r="C58" i="103"/>
  <c r="C57" i="103"/>
  <c r="C55" i="103"/>
  <c r="C53" i="103"/>
  <c r="C52" i="103"/>
  <c r="C50" i="103"/>
  <c r="C49" i="103"/>
  <c r="H48" i="103"/>
  <c r="E48" i="103"/>
  <c r="C48" i="103"/>
  <c r="C46" i="103"/>
  <c r="C45" i="103"/>
  <c r="C43" i="103"/>
  <c r="C41" i="103"/>
  <c r="C39" i="103"/>
  <c r="C36" i="103"/>
  <c r="C35" i="103"/>
  <c r="C34" i="103"/>
  <c r="H32" i="103"/>
  <c r="E32" i="103"/>
  <c r="C32" i="103"/>
  <c r="C30" i="103"/>
  <c r="C29" i="103"/>
  <c r="H27" i="103"/>
  <c r="E27" i="103"/>
  <c r="C27" i="103"/>
  <c r="C25" i="103"/>
  <c r="C23" i="103"/>
  <c r="C21" i="103"/>
  <c r="C19" i="103"/>
  <c r="C16" i="103"/>
  <c r="C15" i="103"/>
  <c r="C14" i="103"/>
  <c r="H12" i="103"/>
  <c r="G12" i="103"/>
  <c r="E12" i="103"/>
  <c r="D12" i="103"/>
  <c r="C12" i="103"/>
  <c r="C10" i="103"/>
  <c r="C9" i="103"/>
  <c r="H7" i="103"/>
  <c r="G7" i="103"/>
  <c r="E7" i="103"/>
  <c r="D7" i="103"/>
  <c r="C7" i="103"/>
  <c r="A3" i="103"/>
  <c r="A2" i="103"/>
  <c r="A195" i="102"/>
  <c r="A180" i="102"/>
  <c r="A179" i="102"/>
  <c r="A178" i="102"/>
  <c r="A177" i="102"/>
  <c r="A176" i="102"/>
  <c r="A175" i="102"/>
  <c r="A174" i="102"/>
  <c r="C166" i="102"/>
  <c r="H163" i="102"/>
  <c r="G163" i="102"/>
  <c r="E163" i="102"/>
  <c r="C162" i="102"/>
  <c r="C161" i="102"/>
  <c r="C160" i="102"/>
  <c r="C159" i="102"/>
  <c r="C163" i="102" s="1"/>
  <c r="C153" i="102"/>
  <c r="C151" i="102"/>
  <c r="C150" i="102"/>
  <c r="C148" i="102"/>
  <c r="C147" i="102"/>
  <c r="C146" i="102"/>
  <c r="C145" i="102"/>
  <c r="C144" i="102"/>
  <c r="C143" i="102"/>
  <c r="C142" i="102"/>
  <c r="C141" i="102"/>
  <c r="C140" i="102"/>
  <c r="C139" i="102"/>
  <c r="C138" i="102"/>
  <c r="C137" i="102"/>
  <c r="C136" i="102"/>
  <c r="C135" i="102"/>
  <c r="C134" i="102"/>
  <c r="C133" i="102"/>
  <c r="C132" i="102"/>
  <c r="C131" i="102"/>
  <c r="C130" i="102"/>
  <c r="C129" i="102"/>
  <c r="C127" i="102"/>
  <c r="C126" i="102"/>
  <c r="C125" i="102"/>
  <c r="C124" i="102"/>
  <c r="C123" i="102"/>
  <c r="C122" i="102"/>
  <c r="C121" i="102"/>
  <c r="C120" i="102"/>
  <c r="C119" i="102"/>
  <c r="C117" i="102"/>
  <c r="C99" i="102"/>
  <c r="D97" i="102"/>
  <c r="C96" i="102"/>
  <c r="C87" i="102"/>
  <c r="C86" i="102"/>
  <c r="D85" i="102"/>
  <c r="D64" i="102"/>
  <c r="C65" i="102"/>
  <c r="C62" i="102"/>
  <c r="C60" i="102"/>
  <c r="C58" i="102"/>
  <c r="C57" i="102"/>
  <c r="C56" i="102"/>
  <c r="H54" i="102"/>
  <c r="E54" i="102"/>
  <c r="C54" i="102"/>
  <c r="C52" i="102"/>
  <c r="C51" i="102"/>
  <c r="C50" i="102"/>
  <c r="C48" i="102"/>
  <c r="C46" i="102"/>
  <c r="C45" i="102"/>
  <c r="C43" i="102"/>
  <c r="C41" i="102"/>
  <c r="C39" i="102"/>
  <c r="C36" i="102"/>
  <c r="C35" i="102"/>
  <c r="C34" i="102"/>
  <c r="C32" i="102"/>
  <c r="C30" i="102"/>
  <c r="C29" i="102"/>
  <c r="C27" i="102"/>
  <c r="C25" i="102"/>
  <c r="C23" i="102"/>
  <c r="C21" i="102"/>
  <c r="C19" i="102"/>
  <c r="C16" i="102"/>
  <c r="C15" i="102"/>
  <c r="C14" i="102"/>
  <c r="H12" i="102"/>
  <c r="E12" i="102"/>
  <c r="C12" i="102"/>
  <c r="C10" i="102"/>
  <c r="C9" i="102"/>
  <c r="H7" i="102"/>
  <c r="E7" i="102"/>
  <c r="C7" i="102"/>
  <c r="A3" i="102"/>
  <c r="A2" i="102"/>
  <c r="A189" i="101"/>
  <c r="A176" i="101"/>
  <c r="A175" i="101"/>
  <c r="A174" i="101"/>
  <c r="A173" i="101"/>
  <c r="A172" i="101"/>
  <c r="A171" i="101"/>
  <c r="A170" i="101"/>
  <c r="C163" i="101"/>
  <c r="C162" i="101"/>
  <c r="C161" i="101"/>
  <c r="C160" i="101"/>
  <c r="C159" i="101"/>
  <c r="C153" i="101"/>
  <c r="C151" i="101"/>
  <c r="C150" i="101"/>
  <c r="C148" i="101"/>
  <c r="C147" i="101"/>
  <c r="C146" i="101"/>
  <c r="C145" i="101"/>
  <c r="C144" i="101"/>
  <c r="C143" i="101"/>
  <c r="C142" i="101"/>
  <c r="C141" i="101"/>
  <c r="C140" i="101"/>
  <c r="C139" i="101"/>
  <c r="C138" i="101"/>
  <c r="C137" i="101"/>
  <c r="C136" i="101"/>
  <c r="C135" i="101"/>
  <c r="C134" i="101"/>
  <c r="C133" i="101"/>
  <c r="C132" i="101"/>
  <c r="C131" i="101"/>
  <c r="C130" i="101"/>
  <c r="D97" i="101"/>
  <c r="C129" i="101"/>
  <c r="C127" i="101"/>
  <c r="C126" i="101"/>
  <c r="C125" i="101"/>
  <c r="C124" i="101"/>
  <c r="C123" i="101"/>
  <c r="C122" i="101"/>
  <c r="C121" i="101"/>
  <c r="C120" i="101"/>
  <c r="C119" i="101"/>
  <c r="C117" i="101"/>
  <c r="D107" i="101"/>
  <c r="D106" i="101"/>
  <c r="D103" i="101"/>
  <c r="D102" i="101"/>
  <c r="D105" i="101"/>
  <c r="C99" i="101"/>
  <c r="C96" i="101"/>
  <c r="C87" i="101"/>
  <c r="D85" i="101"/>
  <c r="C86" i="101"/>
  <c r="C65" i="101"/>
  <c r="D64" i="101"/>
  <c r="C62" i="101"/>
  <c r="C60" i="101"/>
  <c r="C58" i="101"/>
  <c r="C57" i="101"/>
  <c r="C56" i="101"/>
  <c r="C54" i="101"/>
  <c r="C52" i="101"/>
  <c r="C51" i="101"/>
  <c r="C50" i="101"/>
  <c r="C48" i="101"/>
  <c r="C46" i="101"/>
  <c r="C45" i="101"/>
  <c r="C43" i="101"/>
  <c r="C41" i="101"/>
  <c r="C39" i="101"/>
  <c r="C36" i="101"/>
  <c r="C35" i="101"/>
  <c r="C34" i="101"/>
  <c r="C32" i="101"/>
  <c r="C30" i="101"/>
  <c r="C29" i="101"/>
  <c r="C27" i="101"/>
  <c r="C25" i="101"/>
  <c r="C23" i="101"/>
  <c r="C21" i="101"/>
  <c r="C19" i="101"/>
  <c r="C16" i="101"/>
  <c r="C15" i="101"/>
  <c r="C14" i="101"/>
  <c r="C12" i="101"/>
  <c r="C10" i="101"/>
  <c r="C9" i="101"/>
  <c r="C7" i="101"/>
  <c r="A3" i="101"/>
  <c r="A2" i="101"/>
  <c r="A212" i="100"/>
  <c r="A197" i="100"/>
  <c r="A196" i="100"/>
  <c r="A195" i="100"/>
  <c r="A194" i="100"/>
  <c r="A193" i="100"/>
  <c r="A192" i="100"/>
  <c r="A191" i="100"/>
  <c r="C183" i="100"/>
  <c r="C179" i="100"/>
  <c r="C178" i="100"/>
  <c r="C177" i="100"/>
  <c r="C176" i="100"/>
  <c r="C180" i="100" s="1"/>
  <c r="C170" i="100"/>
  <c r="C168" i="100"/>
  <c r="C167" i="100"/>
  <c r="C165" i="100"/>
  <c r="C164" i="100"/>
  <c r="C163" i="100"/>
  <c r="C162" i="100"/>
  <c r="C161" i="100"/>
  <c r="C160" i="100"/>
  <c r="C159" i="100"/>
  <c r="C158" i="100"/>
  <c r="C157" i="100"/>
  <c r="C156" i="100"/>
  <c r="C155" i="100"/>
  <c r="C154" i="100"/>
  <c r="C153" i="100"/>
  <c r="C152" i="100"/>
  <c r="C151" i="100"/>
  <c r="C150" i="100"/>
  <c r="C149" i="100"/>
  <c r="C148" i="100"/>
  <c r="C147" i="100"/>
  <c r="C146" i="100"/>
  <c r="C144" i="100"/>
  <c r="C143" i="100"/>
  <c r="C142" i="100"/>
  <c r="C141" i="100"/>
  <c r="C140" i="100"/>
  <c r="C139" i="100"/>
  <c r="C138" i="100"/>
  <c r="C137" i="100"/>
  <c r="C136" i="100"/>
  <c r="C134" i="100"/>
  <c r="D124" i="100"/>
  <c r="D120" i="100"/>
  <c r="D123" i="100"/>
  <c r="C116" i="100"/>
  <c r="D114" i="100"/>
  <c r="C113" i="100"/>
  <c r="D102" i="100"/>
  <c r="C104" i="100"/>
  <c r="C103" i="100"/>
  <c r="D71" i="100"/>
  <c r="C72" i="100"/>
  <c r="C69" i="100"/>
  <c r="C67" i="100"/>
  <c r="C65" i="100"/>
  <c r="C64" i="100"/>
  <c r="C63" i="100"/>
  <c r="C61" i="100"/>
  <c r="C59" i="100"/>
  <c r="C58" i="100"/>
  <c r="C57" i="100"/>
  <c r="H55" i="100"/>
  <c r="G55" i="100"/>
  <c r="E55" i="100"/>
  <c r="D55" i="100"/>
  <c r="C55" i="100"/>
  <c r="C53" i="100"/>
  <c r="C52" i="100"/>
  <c r="C50" i="100"/>
  <c r="C49" i="100"/>
  <c r="C48" i="100"/>
  <c r="C46" i="100"/>
  <c r="C45" i="100"/>
  <c r="C43" i="100"/>
  <c r="C41" i="100"/>
  <c r="C39" i="100"/>
  <c r="C36" i="100"/>
  <c r="C35" i="100"/>
  <c r="C34" i="100"/>
  <c r="C32" i="100"/>
  <c r="C30" i="100"/>
  <c r="C29" i="100"/>
  <c r="C27" i="100"/>
  <c r="C25" i="100"/>
  <c r="C23" i="100"/>
  <c r="C21" i="100"/>
  <c r="C19" i="100"/>
  <c r="C16" i="100"/>
  <c r="C15" i="100"/>
  <c r="C14" i="100"/>
  <c r="H12" i="100"/>
  <c r="E12" i="100"/>
  <c r="C12" i="100"/>
  <c r="C10" i="100"/>
  <c r="C9" i="100"/>
  <c r="H7" i="100"/>
  <c r="E7" i="100"/>
  <c r="C7" i="100"/>
  <c r="A3" i="100"/>
  <c r="A2" i="100"/>
  <c r="A203" i="99"/>
  <c r="A184" i="99"/>
  <c r="A183" i="99"/>
  <c r="A182" i="99"/>
  <c r="A181" i="99"/>
  <c r="A180" i="99"/>
  <c r="A179" i="99"/>
  <c r="A178" i="99"/>
  <c r="C171" i="99"/>
  <c r="C170" i="99"/>
  <c r="C169" i="99"/>
  <c r="C168" i="99"/>
  <c r="C167" i="99"/>
  <c r="C161" i="99"/>
  <c r="C159" i="99"/>
  <c r="C158" i="99"/>
  <c r="C156" i="99"/>
  <c r="C155" i="99"/>
  <c r="C154" i="99"/>
  <c r="C153" i="99"/>
  <c r="C152" i="99"/>
  <c r="C151" i="99"/>
  <c r="C150" i="99"/>
  <c r="C149" i="99"/>
  <c r="C148" i="99"/>
  <c r="C147" i="99"/>
  <c r="C146" i="99"/>
  <c r="C145" i="99"/>
  <c r="C144" i="99"/>
  <c r="C143" i="99"/>
  <c r="C142" i="99"/>
  <c r="C141" i="99"/>
  <c r="C140" i="99"/>
  <c r="C139" i="99"/>
  <c r="C138" i="99"/>
  <c r="C137" i="99"/>
  <c r="C135" i="99"/>
  <c r="C134" i="99"/>
  <c r="C133" i="99"/>
  <c r="C132" i="99"/>
  <c r="C131" i="99"/>
  <c r="C130" i="99"/>
  <c r="C129" i="99"/>
  <c r="C128" i="99"/>
  <c r="C127" i="99"/>
  <c r="C125" i="99"/>
  <c r="D115" i="99"/>
  <c r="D114" i="99"/>
  <c r="D113" i="99"/>
  <c r="D111" i="99"/>
  <c r="D110" i="99"/>
  <c r="D109" i="99"/>
  <c r="D112" i="99"/>
  <c r="C107" i="99"/>
  <c r="D105" i="99"/>
  <c r="C104" i="99"/>
  <c r="C95" i="99"/>
  <c r="C94" i="99"/>
  <c r="C73" i="99"/>
  <c r="D72" i="99"/>
  <c r="C70" i="99"/>
  <c r="C68" i="99"/>
  <c r="C66" i="99"/>
  <c r="C65" i="99"/>
  <c r="C64" i="99"/>
  <c r="H62" i="99"/>
  <c r="G62" i="99"/>
  <c r="E62" i="99"/>
  <c r="D62" i="99"/>
  <c r="C62" i="99"/>
  <c r="C60" i="99"/>
  <c r="C59" i="99"/>
  <c r="C58" i="99"/>
  <c r="H56" i="99"/>
  <c r="G56" i="99"/>
  <c r="E56" i="99"/>
  <c r="D56" i="99"/>
  <c r="C56" i="99"/>
  <c r="C54" i="99"/>
  <c r="C53" i="99"/>
  <c r="C51" i="99"/>
  <c r="C50" i="99"/>
  <c r="H49" i="99"/>
  <c r="G49" i="99"/>
  <c r="E49" i="99"/>
  <c r="D49" i="99"/>
  <c r="C49" i="99"/>
  <c r="C47" i="99"/>
  <c r="C46" i="99"/>
  <c r="C44" i="99"/>
  <c r="C42" i="99"/>
  <c r="C40" i="99"/>
  <c r="C37" i="99"/>
  <c r="C36" i="99"/>
  <c r="C35" i="99"/>
  <c r="H33" i="99"/>
  <c r="G33" i="99"/>
  <c r="E33" i="99"/>
  <c r="D33" i="99"/>
  <c r="C33" i="99"/>
  <c r="C31" i="99"/>
  <c r="C30" i="99"/>
  <c r="H28" i="99"/>
  <c r="G28" i="99"/>
  <c r="E28" i="99"/>
  <c r="D28" i="99"/>
  <c r="C28" i="99"/>
  <c r="C26" i="99"/>
  <c r="C24" i="99"/>
  <c r="C22" i="99"/>
  <c r="C20" i="99"/>
  <c r="C17" i="99"/>
  <c r="C16" i="99"/>
  <c r="C15" i="99"/>
  <c r="G13" i="99"/>
  <c r="C13" i="99"/>
  <c r="C11" i="99"/>
  <c r="C10" i="99"/>
  <c r="C8" i="99"/>
  <c r="A3" i="99"/>
  <c r="A2" i="99"/>
  <c r="A292" i="98"/>
  <c r="A273" i="98"/>
  <c r="A272" i="98"/>
  <c r="A271" i="98"/>
  <c r="A270" i="98"/>
  <c r="A269" i="98"/>
  <c r="A268" i="98"/>
  <c r="A267" i="98"/>
  <c r="C260" i="98"/>
  <c r="C259" i="98"/>
  <c r="C258" i="98"/>
  <c r="C257" i="98"/>
  <c r="C251" i="98"/>
  <c r="C249" i="98"/>
  <c r="C247" i="98"/>
  <c r="C246" i="98"/>
  <c r="C245" i="98"/>
  <c r="C244" i="98"/>
  <c r="C243" i="98"/>
  <c r="C242" i="98"/>
  <c r="C241" i="98"/>
  <c r="C240" i="98"/>
  <c r="C239" i="98"/>
  <c r="C238" i="98"/>
  <c r="C237" i="98"/>
  <c r="C236" i="98"/>
  <c r="C235" i="98"/>
  <c r="C234" i="98"/>
  <c r="C233" i="98"/>
  <c r="C232" i="98"/>
  <c r="C231" i="98"/>
  <c r="C230" i="98"/>
  <c r="C229" i="98"/>
  <c r="C228" i="98"/>
  <c r="C226" i="98"/>
  <c r="C225" i="98"/>
  <c r="C224" i="98"/>
  <c r="C223" i="98"/>
  <c r="C222" i="98"/>
  <c r="C221" i="98"/>
  <c r="C220" i="98"/>
  <c r="C219" i="98"/>
  <c r="C218" i="98"/>
  <c r="C216" i="98"/>
  <c r="D206" i="98"/>
  <c r="D202" i="98"/>
  <c r="C198" i="98"/>
  <c r="C195" i="98"/>
  <c r="C186" i="98"/>
  <c r="C185" i="98"/>
  <c r="D184" i="98"/>
  <c r="C134" i="98"/>
  <c r="D133" i="98"/>
  <c r="C131" i="98"/>
  <c r="C129" i="98"/>
  <c r="C127" i="98"/>
  <c r="C126" i="98"/>
  <c r="C125" i="98"/>
  <c r="C124" i="98"/>
  <c r="H123" i="98"/>
  <c r="G123" i="98"/>
  <c r="E123" i="98"/>
  <c r="D123" i="98"/>
  <c r="C121" i="98"/>
  <c r="C120" i="98"/>
  <c r="C118" i="98"/>
  <c r="D65" i="98"/>
  <c r="C66" i="98"/>
  <c r="C63" i="98"/>
  <c r="C61" i="98"/>
  <c r="C59" i="98"/>
  <c r="C58" i="98"/>
  <c r="C57" i="98"/>
  <c r="G55" i="98"/>
  <c r="C55" i="98"/>
  <c r="C53" i="98"/>
  <c r="C52" i="98"/>
  <c r="C51" i="98"/>
  <c r="H49" i="98"/>
  <c r="G49" i="98"/>
  <c r="E49" i="98"/>
  <c r="D49" i="98"/>
  <c r="C49" i="98"/>
  <c r="C47" i="98"/>
  <c r="C46" i="98"/>
  <c r="C44" i="98"/>
  <c r="C42" i="98"/>
  <c r="C40" i="98"/>
  <c r="C37" i="98"/>
  <c r="C36" i="98"/>
  <c r="C35" i="98"/>
  <c r="H33" i="98"/>
  <c r="G33" i="98"/>
  <c r="E33" i="98"/>
  <c r="D33" i="98"/>
  <c r="C33" i="98"/>
  <c r="C31" i="98"/>
  <c r="C30" i="98"/>
  <c r="H28" i="98"/>
  <c r="G28" i="98"/>
  <c r="E28" i="98"/>
  <c r="D28" i="98"/>
  <c r="C28" i="98"/>
  <c r="C26" i="98"/>
  <c r="C24" i="98"/>
  <c r="C22" i="98"/>
  <c r="C20" i="98"/>
  <c r="C17" i="98"/>
  <c r="C16" i="98"/>
  <c r="C15" i="98"/>
  <c r="C13" i="98"/>
  <c r="C11" i="98"/>
  <c r="C10" i="98"/>
  <c r="G8" i="98"/>
  <c r="C8" i="98"/>
  <c r="A3" i="98"/>
  <c r="A2" i="98"/>
  <c r="A210" i="97"/>
  <c r="A197" i="97"/>
  <c r="A196" i="97"/>
  <c r="A195" i="97"/>
  <c r="A194" i="97"/>
  <c r="A193" i="97"/>
  <c r="A192" i="97"/>
  <c r="A191" i="97"/>
  <c r="C183" i="97"/>
  <c r="C179" i="97"/>
  <c r="C178" i="97"/>
  <c r="C177" i="97"/>
  <c r="C176" i="97"/>
  <c r="C180" i="97" s="1"/>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4" i="97"/>
  <c r="C143" i="97"/>
  <c r="C142" i="97"/>
  <c r="C141" i="97"/>
  <c r="C140" i="97"/>
  <c r="C139" i="97"/>
  <c r="C138" i="97"/>
  <c r="C137" i="97"/>
  <c r="C136" i="97"/>
  <c r="C134" i="97"/>
  <c r="D124" i="97"/>
  <c r="D123" i="97"/>
  <c r="D122" i="97"/>
  <c r="D120" i="97"/>
  <c r="D119" i="97"/>
  <c r="D118" i="97"/>
  <c r="D121" i="97"/>
  <c r="C116" i="97"/>
  <c r="D114" i="97"/>
  <c r="C113" i="97"/>
  <c r="C104" i="97"/>
  <c r="C72" i="97"/>
  <c r="C69" i="97"/>
  <c r="C67" i="97"/>
  <c r="C65" i="97"/>
  <c r="C64" i="97"/>
  <c r="C63" i="97"/>
  <c r="H61" i="97"/>
  <c r="G61" i="97"/>
  <c r="E61" i="97"/>
  <c r="D61" i="97"/>
  <c r="C61" i="97"/>
  <c r="C59" i="97"/>
  <c r="C58" i="97"/>
  <c r="C57" i="97"/>
  <c r="C55" i="97"/>
  <c r="C53" i="97"/>
  <c r="C52" i="97"/>
  <c r="C50" i="97"/>
  <c r="C49" i="97"/>
  <c r="H48" i="97"/>
  <c r="G48" i="97"/>
  <c r="E48" i="97"/>
  <c r="D48" i="97"/>
  <c r="C48" i="97"/>
  <c r="C46" i="97"/>
  <c r="C45" i="97"/>
  <c r="C43" i="97"/>
  <c r="C41" i="97"/>
  <c r="C39" i="97"/>
  <c r="C36" i="97"/>
  <c r="C35" i="97"/>
  <c r="C34" i="97"/>
  <c r="H32" i="97"/>
  <c r="G32" i="97"/>
  <c r="E32" i="97"/>
  <c r="D32" i="97"/>
  <c r="C32" i="97"/>
  <c r="C30" i="97"/>
  <c r="C29" i="97"/>
  <c r="H27" i="97"/>
  <c r="G27" i="97"/>
  <c r="E27" i="97"/>
  <c r="D27" i="97"/>
  <c r="C27" i="97"/>
  <c r="C25" i="97"/>
  <c r="C23" i="97"/>
  <c r="C21" i="97"/>
  <c r="C19" i="97"/>
  <c r="C16" i="97"/>
  <c r="C15" i="97"/>
  <c r="C14" i="97"/>
  <c r="H12" i="97"/>
  <c r="G12" i="97"/>
  <c r="E12" i="97"/>
  <c r="D12" i="97"/>
  <c r="C12" i="97"/>
  <c r="C10" i="97"/>
  <c r="C9" i="97"/>
  <c r="H7" i="97"/>
  <c r="G7" i="97"/>
  <c r="E7" i="97"/>
  <c r="D7" i="97"/>
  <c r="C7" i="97"/>
  <c r="A3" i="97"/>
  <c r="A2" i="97"/>
  <c r="A215" i="96"/>
  <c r="A200" i="96"/>
  <c r="A199" i="96"/>
  <c r="A198" i="96"/>
  <c r="A197" i="96"/>
  <c r="A196" i="96"/>
  <c r="A195" i="96"/>
  <c r="A194" i="96"/>
  <c r="C186" i="96"/>
  <c r="C182" i="96"/>
  <c r="C181" i="96"/>
  <c r="C180" i="96"/>
  <c r="C179" i="96"/>
  <c r="C183" i="96" s="1"/>
  <c r="C173" i="96"/>
  <c r="C170" i="96"/>
  <c r="C169" i="96"/>
  <c r="C167" i="96"/>
  <c r="C166" i="96"/>
  <c r="C165" i="96"/>
  <c r="C164" i="96"/>
  <c r="C163" i="96"/>
  <c r="C162" i="96"/>
  <c r="C161" i="96"/>
  <c r="C160" i="96"/>
  <c r="C159" i="96"/>
  <c r="C158" i="96"/>
  <c r="C157" i="96"/>
  <c r="C156" i="96"/>
  <c r="C155" i="96"/>
  <c r="C154" i="96"/>
  <c r="C153" i="96"/>
  <c r="C152" i="96"/>
  <c r="C151" i="96"/>
  <c r="C150" i="96"/>
  <c r="C149" i="96"/>
  <c r="C148" i="96"/>
  <c r="C146" i="96"/>
  <c r="C145" i="96"/>
  <c r="C144" i="96"/>
  <c r="C143" i="96"/>
  <c r="C142" i="96"/>
  <c r="C141" i="96"/>
  <c r="C140" i="96"/>
  <c r="C139" i="96"/>
  <c r="C138" i="96"/>
  <c r="C136" i="96"/>
  <c r="C118" i="96"/>
  <c r="D116" i="96"/>
  <c r="C115" i="96"/>
  <c r="C106" i="96"/>
  <c r="D102" i="96"/>
  <c r="C103" i="96"/>
  <c r="C72" i="96"/>
  <c r="C69" i="96"/>
  <c r="C67" i="96"/>
  <c r="C65" i="96"/>
  <c r="C64" i="96"/>
  <c r="C63" i="96"/>
  <c r="G61" i="96"/>
  <c r="E61" i="96"/>
  <c r="C61" i="96"/>
  <c r="C59" i="96"/>
  <c r="C58" i="96"/>
  <c r="C57" i="96"/>
  <c r="H55" i="96"/>
  <c r="G55" i="96"/>
  <c r="E55" i="96"/>
  <c r="D55" i="96"/>
  <c r="C55" i="96"/>
  <c r="C53" i="96"/>
  <c r="C52" i="96"/>
  <c r="C50" i="96"/>
  <c r="C49" i="96"/>
  <c r="G48" i="96"/>
  <c r="E48" i="96"/>
  <c r="C48" i="96"/>
  <c r="C46" i="96"/>
  <c r="C45" i="96"/>
  <c r="C43" i="96"/>
  <c r="C41" i="96"/>
  <c r="C39" i="96"/>
  <c r="C36" i="96"/>
  <c r="C35" i="96"/>
  <c r="C34" i="96"/>
  <c r="G32" i="96"/>
  <c r="E32" i="96"/>
  <c r="C32" i="96"/>
  <c r="C30" i="96"/>
  <c r="C29" i="96"/>
  <c r="G27" i="96"/>
  <c r="E27" i="96"/>
  <c r="C27" i="96"/>
  <c r="C25" i="96"/>
  <c r="C23" i="96"/>
  <c r="C21" i="96"/>
  <c r="C19" i="96"/>
  <c r="C16" i="96"/>
  <c r="C15" i="96"/>
  <c r="C14" i="96"/>
  <c r="C12" i="96"/>
  <c r="C10" i="96"/>
  <c r="C9" i="96"/>
  <c r="C7" i="96"/>
  <c r="A3" i="96"/>
  <c r="A2" i="96"/>
  <c r="A217" i="95"/>
  <c r="A202" i="95"/>
  <c r="A201" i="95"/>
  <c r="A200" i="95"/>
  <c r="A199" i="95"/>
  <c r="A198" i="95"/>
  <c r="A197" i="95"/>
  <c r="A196" i="95"/>
  <c r="C188" i="95"/>
  <c r="C184" i="95"/>
  <c r="C183" i="95"/>
  <c r="C182" i="95"/>
  <c r="C181" i="95"/>
  <c r="C185" i="95" s="1"/>
  <c r="C175" i="95"/>
  <c r="C173" i="95"/>
  <c r="C172" i="95"/>
  <c r="C170" i="95"/>
  <c r="C169" i="95"/>
  <c r="C168" i="95"/>
  <c r="C167" i="95"/>
  <c r="C166" i="95"/>
  <c r="C165" i="95"/>
  <c r="C164" i="95"/>
  <c r="C163" i="95"/>
  <c r="C162" i="95"/>
  <c r="C161" i="95"/>
  <c r="C160" i="95"/>
  <c r="C159" i="95"/>
  <c r="C158" i="95"/>
  <c r="C157" i="95"/>
  <c r="C156" i="95"/>
  <c r="C155" i="95"/>
  <c r="C154" i="95"/>
  <c r="C153" i="95"/>
  <c r="C152" i="95"/>
  <c r="C151" i="95"/>
  <c r="C149" i="95"/>
  <c r="C148" i="95"/>
  <c r="C147" i="95"/>
  <c r="C146" i="95"/>
  <c r="C145" i="95"/>
  <c r="C144" i="95"/>
  <c r="C143" i="95"/>
  <c r="C142" i="95"/>
  <c r="C141" i="95"/>
  <c r="C139" i="95"/>
  <c r="D128" i="95"/>
  <c r="D127" i="95"/>
  <c r="D124" i="95"/>
  <c r="D123" i="95"/>
  <c r="D126" i="95"/>
  <c r="C121" i="95"/>
  <c r="C118" i="95"/>
  <c r="C109" i="95"/>
  <c r="D107" i="95"/>
  <c r="D71" i="95"/>
  <c r="C72" i="95"/>
  <c r="C69" i="95"/>
  <c r="C67" i="95"/>
  <c r="C65" i="95"/>
  <c r="C64" i="95"/>
  <c r="C63" i="95"/>
  <c r="H61" i="95"/>
  <c r="G61" i="95"/>
  <c r="E61" i="95"/>
  <c r="D61" i="95"/>
  <c r="C61" i="95"/>
  <c r="C59" i="95"/>
  <c r="C58" i="95"/>
  <c r="C57" i="95"/>
  <c r="H55" i="95"/>
  <c r="G55" i="95"/>
  <c r="E55" i="95"/>
  <c r="D55" i="95"/>
  <c r="C55" i="95"/>
  <c r="C53" i="95"/>
  <c r="C52" i="95"/>
  <c r="C50" i="95"/>
  <c r="C49" i="95"/>
  <c r="H48" i="95"/>
  <c r="G48" i="95"/>
  <c r="E48" i="95"/>
  <c r="D48" i="95"/>
  <c r="C48" i="95"/>
  <c r="C46" i="95"/>
  <c r="C45" i="95"/>
  <c r="C43" i="95"/>
  <c r="C41" i="95"/>
  <c r="C39" i="95"/>
  <c r="C36" i="95"/>
  <c r="C35" i="95"/>
  <c r="C34" i="95"/>
  <c r="H32" i="95"/>
  <c r="G32" i="95"/>
  <c r="E32" i="95"/>
  <c r="D32" i="95"/>
  <c r="C32" i="95"/>
  <c r="C30" i="95"/>
  <c r="C29" i="95"/>
  <c r="H27" i="95"/>
  <c r="G27" i="95"/>
  <c r="E27" i="95"/>
  <c r="D27" i="95"/>
  <c r="C27" i="95"/>
  <c r="C25" i="95"/>
  <c r="C23" i="95"/>
  <c r="C21" i="95"/>
  <c r="C19" i="95"/>
  <c r="C16" i="95"/>
  <c r="C15" i="95"/>
  <c r="C14" i="95"/>
  <c r="G12" i="95"/>
  <c r="E12" i="95"/>
  <c r="C12" i="95"/>
  <c r="C10" i="95"/>
  <c r="C9" i="95"/>
  <c r="G7" i="95"/>
  <c r="E7" i="95"/>
  <c r="C7" i="95"/>
  <c r="A3" i="95"/>
  <c r="A2" i="95"/>
  <c r="A294" i="94"/>
  <c r="A275" i="94"/>
  <c r="A274" i="94"/>
  <c r="A273" i="94"/>
  <c r="A272" i="94"/>
  <c r="A271" i="94"/>
  <c r="A270" i="94"/>
  <c r="A269" i="94"/>
  <c r="C262" i="94"/>
  <c r="C261" i="94"/>
  <c r="C260" i="94"/>
  <c r="C259" i="94"/>
  <c r="C258" i="94"/>
  <c r="C257" i="94"/>
  <c r="C251" i="94"/>
  <c r="C249" i="94"/>
  <c r="C247" i="94"/>
  <c r="C246" i="94"/>
  <c r="C245" i="94"/>
  <c r="C244" i="94"/>
  <c r="C243" i="94"/>
  <c r="C242" i="94"/>
  <c r="C241" i="94"/>
  <c r="C240" i="94"/>
  <c r="C239" i="94"/>
  <c r="C238" i="94"/>
  <c r="C237" i="94"/>
  <c r="C236" i="94"/>
  <c r="C235" i="94"/>
  <c r="C234" i="94"/>
  <c r="C233" i="94"/>
  <c r="C232" i="94"/>
  <c r="C231" i="94"/>
  <c r="C230" i="94"/>
  <c r="C229" i="94"/>
  <c r="C228" i="94"/>
  <c r="C226" i="94"/>
  <c r="C225" i="94"/>
  <c r="C224" i="94"/>
  <c r="C223" i="94"/>
  <c r="C222" i="94"/>
  <c r="C221" i="94"/>
  <c r="C220" i="94"/>
  <c r="C219" i="94"/>
  <c r="C218" i="94"/>
  <c r="C216" i="94"/>
  <c r="D203" i="94"/>
  <c r="C198" i="94"/>
  <c r="C195" i="94"/>
  <c r="C186" i="94"/>
  <c r="C185" i="94"/>
  <c r="D184" i="94"/>
  <c r="C134" i="94"/>
  <c r="D133" i="94"/>
  <c r="C131" i="94"/>
  <c r="C129" i="94"/>
  <c r="C127" i="94"/>
  <c r="C126" i="94"/>
  <c r="C125" i="94"/>
  <c r="G123" i="94"/>
  <c r="E123" i="94"/>
  <c r="C123" i="94"/>
  <c r="C121" i="94"/>
  <c r="C120" i="94"/>
  <c r="G118" i="94"/>
  <c r="E118" i="94"/>
  <c r="C118" i="94"/>
  <c r="C66" i="94"/>
  <c r="D65" i="94"/>
  <c r="C63" i="94"/>
  <c r="C61" i="94"/>
  <c r="C59" i="94"/>
  <c r="C58" i="94"/>
  <c r="C57" i="94"/>
  <c r="G55" i="94"/>
  <c r="E55" i="94"/>
  <c r="C55" i="94"/>
  <c r="C53" i="94"/>
  <c r="C52" i="94"/>
  <c r="C51" i="94"/>
  <c r="H49" i="94"/>
  <c r="G49" i="94"/>
  <c r="E49" i="94"/>
  <c r="D49" i="94"/>
  <c r="C49" i="94"/>
  <c r="C47" i="94"/>
  <c r="C46" i="94"/>
  <c r="C44" i="94"/>
  <c r="C42" i="94"/>
  <c r="C40" i="94"/>
  <c r="C37" i="94"/>
  <c r="C36" i="94"/>
  <c r="C35" i="94"/>
  <c r="H33" i="94"/>
  <c r="G33" i="94"/>
  <c r="E33" i="94"/>
  <c r="D33" i="94"/>
  <c r="C33" i="94"/>
  <c r="C31" i="94"/>
  <c r="C30" i="94"/>
  <c r="H28" i="94"/>
  <c r="G28" i="94"/>
  <c r="E28" i="94"/>
  <c r="D28" i="94"/>
  <c r="C28" i="94"/>
  <c r="C26" i="94"/>
  <c r="C24" i="94"/>
  <c r="C22" i="94"/>
  <c r="C20" i="94"/>
  <c r="C17" i="94"/>
  <c r="C16" i="94"/>
  <c r="C15" i="94"/>
  <c r="G13" i="94"/>
  <c r="E13" i="94"/>
  <c r="C13" i="94"/>
  <c r="C11" i="94"/>
  <c r="C10" i="94"/>
  <c r="G8" i="94"/>
  <c r="E8" i="94"/>
  <c r="C8" i="94"/>
  <c r="A3" i="94"/>
  <c r="A2" i="94"/>
  <c r="A206" i="93"/>
  <c r="A189" i="93"/>
  <c r="A188" i="93"/>
  <c r="A187" i="93"/>
  <c r="A186" i="93"/>
  <c r="A185" i="93"/>
  <c r="A184" i="93"/>
  <c r="A183" i="93"/>
  <c r="C175" i="93"/>
  <c r="C171" i="93"/>
  <c r="C170" i="93"/>
  <c r="C169" i="93"/>
  <c r="C168" i="93"/>
  <c r="C172" i="93" s="1"/>
  <c r="C162" i="93"/>
  <c r="C160" i="93"/>
  <c r="C159" i="93"/>
  <c r="C157" i="93"/>
  <c r="C156" i="93"/>
  <c r="C155" i="93"/>
  <c r="C154" i="93"/>
  <c r="C153" i="93"/>
  <c r="C152" i="93"/>
  <c r="C151" i="93"/>
  <c r="C150" i="93"/>
  <c r="C149" i="93"/>
  <c r="C148" i="93"/>
  <c r="C147" i="93"/>
  <c r="C146" i="93"/>
  <c r="C145" i="93"/>
  <c r="C144" i="93"/>
  <c r="C143" i="93"/>
  <c r="C142" i="93"/>
  <c r="C141" i="93"/>
  <c r="C140" i="93"/>
  <c r="C139" i="93"/>
  <c r="C138" i="93"/>
  <c r="C136" i="93"/>
  <c r="C135" i="93"/>
  <c r="C134" i="93"/>
  <c r="C133" i="93"/>
  <c r="C132" i="93"/>
  <c r="C131" i="93"/>
  <c r="C130" i="93"/>
  <c r="C129" i="93"/>
  <c r="C128" i="93"/>
  <c r="C126" i="93"/>
  <c r="D116" i="93"/>
  <c r="D115" i="93"/>
  <c r="D114" i="93"/>
  <c r="D112" i="93"/>
  <c r="D111" i="93"/>
  <c r="D110" i="93"/>
  <c r="D113" i="93"/>
  <c r="C108" i="93"/>
  <c r="D106" i="93"/>
  <c r="C105" i="93"/>
  <c r="D92" i="93"/>
  <c r="C96" i="93"/>
  <c r="C93" i="93"/>
  <c r="D71" i="93"/>
  <c r="C72" i="93"/>
  <c r="C69" i="93"/>
  <c r="C67" i="93"/>
  <c r="C65" i="93"/>
  <c r="C64" i="93"/>
  <c r="C63" i="93"/>
  <c r="C61" i="93"/>
  <c r="C59" i="93"/>
  <c r="C58" i="93"/>
  <c r="C57" i="93"/>
  <c r="G55" i="93"/>
  <c r="H55" i="93"/>
  <c r="E55" i="93"/>
  <c r="C55" i="93"/>
  <c r="C53" i="93"/>
  <c r="C52" i="93"/>
  <c r="C50" i="93"/>
  <c r="C49" i="93"/>
  <c r="C48" i="93"/>
  <c r="C46" i="93"/>
  <c r="C45" i="93"/>
  <c r="C43" i="93"/>
  <c r="C41" i="93"/>
  <c r="C39" i="93"/>
  <c r="C36" i="93"/>
  <c r="C35" i="93"/>
  <c r="C34" i="93"/>
  <c r="C32" i="93"/>
  <c r="C30" i="93"/>
  <c r="C29" i="93"/>
  <c r="C27" i="93"/>
  <c r="C25" i="93"/>
  <c r="C23" i="93"/>
  <c r="C21" i="93"/>
  <c r="C19" i="93"/>
  <c r="C16" i="93"/>
  <c r="C15" i="93"/>
  <c r="C14" i="93"/>
  <c r="G12" i="93"/>
  <c r="H12" i="93"/>
  <c r="E12" i="93"/>
  <c r="C12" i="93"/>
  <c r="C10" i="93"/>
  <c r="C9" i="93"/>
  <c r="G7" i="93"/>
  <c r="H7" i="93"/>
  <c r="E7" i="93"/>
  <c r="C7" i="93"/>
  <c r="A3" i="93"/>
  <c r="A2" i="93"/>
  <c r="A202" i="92"/>
  <c r="A187" i="92"/>
  <c r="A186" i="92"/>
  <c r="A185" i="92"/>
  <c r="A184" i="92"/>
  <c r="A183" i="92"/>
  <c r="A182" i="92"/>
  <c r="A181" i="92"/>
  <c r="C173" i="92"/>
  <c r="C170" i="92"/>
  <c r="C169" i="92"/>
  <c r="C168" i="92"/>
  <c r="C167" i="92"/>
  <c r="C166" i="92"/>
  <c r="C160" i="92"/>
  <c r="C158" i="92"/>
  <c r="C157" i="92"/>
  <c r="C155" i="92"/>
  <c r="C154" i="92"/>
  <c r="C153" i="92"/>
  <c r="C152" i="92"/>
  <c r="C151" i="92"/>
  <c r="C150" i="92"/>
  <c r="C149" i="92"/>
  <c r="C148" i="92"/>
  <c r="C147" i="92"/>
  <c r="C146" i="92"/>
  <c r="C145" i="92"/>
  <c r="C144" i="92"/>
  <c r="C143" i="92"/>
  <c r="C142" i="92"/>
  <c r="C141" i="92"/>
  <c r="C140" i="92"/>
  <c r="C139" i="92"/>
  <c r="C138" i="92"/>
  <c r="C137" i="92"/>
  <c r="C136" i="92"/>
  <c r="C134" i="92"/>
  <c r="C133" i="92"/>
  <c r="C132" i="92"/>
  <c r="C131" i="92"/>
  <c r="C130" i="92"/>
  <c r="C129" i="92"/>
  <c r="C128" i="92"/>
  <c r="C127" i="92"/>
  <c r="C126" i="92"/>
  <c r="C124" i="92"/>
  <c r="D114" i="92"/>
  <c r="D112" i="92"/>
  <c r="D110" i="92"/>
  <c r="D108" i="92"/>
  <c r="D111" i="92"/>
  <c r="C106" i="92"/>
  <c r="D104" i="92"/>
  <c r="C103" i="92"/>
  <c r="C94" i="92"/>
  <c r="D92" i="92"/>
  <c r="D71" i="92"/>
  <c r="C72" i="92"/>
  <c r="C69" i="92"/>
  <c r="C67" i="92"/>
  <c r="C65" i="92"/>
  <c r="C64" i="92"/>
  <c r="C63" i="92"/>
  <c r="G61" i="92"/>
  <c r="H61" i="92"/>
  <c r="E61" i="92"/>
  <c r="C61" i="92"/>
  <c r="C59" i="92"/>
  <c r="C58" i="92"/>
  <c r="C57" i="92"/>
  <c r="C55" i="92"/>
  <c r="C53" i="92"/>
  <c r="C52" i="92"/>
  <c r="C50" i="92"/>
  <c r="C49" i="92"/>
  <c r="G48" i="92"/>
  <c r="H48" i="92"/>
  <c r="E48" i="92"/>
  <c r="C48" i="92"/>
  <c r="C46" i="92"/>
  <c r="C45" i="92"/>
  <c r="C43" i="92"/>
  <c r="C41" i="92"/>
  <c r="C39" i="92"/>
  <c r="C36" i="92"/>
  <c r="C35" i="92"/>
  <c r="C34" i="92"/>
  <c r="G32" i="92"/>
  <c r="H32" i="92"/>
  <c r="E32" i="92"/>
  <c r="C32" i="92"/>
  <c r="C30" i="92"/>
  <c r="C29" i="92"/>
  <c r="G27" i="92"/>
  <c r="H27" i="92"/>
  <c r="E27" i="92"/>
  <c r="C27" i="92"/>
  <c r="C25" i="92"/>
  <c r="C23" i="92"/>
  <c r="C21" i="92"/>
  <c r="C19" i="92"/>
  <c r="C16" i="92"/>
  <c r="C15" i="92"/>
  <c r="C14" i="92"/>
  <c r="H12" i="92"/>
  <c r="G12" i="92"/>
  <c r="D12" i="92"/>
  <c r="C12" i="92"/>
  <c r="C10" i="92"/>
  <c r="C9" i="92"/>
  <c r="H7" i="92"/>
  <c r="G7" i="92"/>
  <c r="D7" i="92"/>
  <c r="C7" i="92"/>
  <c r="A3" i="92"/>
  <c r="A2" i="92"/>
  <c r="A214" i="91"/>
  <c r="A198" i="91"/>
  <c r="A197" i="91"/>
  <c r="A196" i="91"/>
  <c r="A195" i="91"/>
  <c r="A194" i="91"/>
  <c r="A193" i="91"/>
  <c r="A192" i="91"/>
  <c r="C184" i="91"/>
  <c r="C180" i="91"/>
  <c r="C179" i="91"/>
  <c r="C178" i="91"/>
  <c r="C177" i="91"/>
  <c r="C181" i="91" s="1"/>
  <c r="C171" i="91"/>
  <c r="C169" i="91"/>
  <c r="C168" i="91"/>
  <c r="C166" i="91"/>
  <c r="C165" i="91"/>
  <c r="C164" i="91"/>
  <c r="C163" i="91"/>
  <c r="C162" i="91"/>
  <c r="C161" i="91"/>
  <c r="C160" i="91"/>
  <c r="C159" i="91"/>
  <c r="C158" i="91"/>
  <c r="C157" i="91"/>
  <c r="C156" i="91"/>
  <c r="C155" i="91"/>
  <c r="C154" i="91"/>
  <c r="C153" i="91"/>
  <c r="C152" i="91"/>
  <c r="C151" i="91"/>
  <c r="C150" i="91"/>
  <c r="C149" i="91"/>
  <c r="C148" i="91"/>
  <c r="C147" i="91"/>
  <c r="C145" i="91"/>
  <c r="C144" i="91"/>
  <c r="C143" i="91"/>
  <c r="C142" i="91"/>
  <c r="C141" i="91"/>
  <c r="C140" i="91"/>
  <c r="C139" i="91"/>
  <c r="C138" i="91"/>
  <c r="C137" i="91"/>
  <c r="C135" i="91"/>
  <c r="D122" i="91"/>
  <c r="C117" i="91"/>
  <c r="D115" i="91"/>
  <c r="C114" i="91"/>
  <c r="C105" i="91"/>
  <c r="C104" i="91"/>
  <c r="D103" i="91"/>
  <c r="C73" i="91"/>
  <c r="D72" i="91"/>
  <c r="C69" i="91"/>
  <c r="C67" i="91"/>
  <c r="C65" i="91"/>
  <c r="C64" i="91"/>
  <c r="C63" i="91"/>
  <c r="H61" i="91"/>
  <c r="G61" i="91"/>
  <c r="E61" i="91"/>
  <c r="D61" i="91"/>
  <c r="C61" i="91"/>
  <c r="C59" i="91"/>
  <c r="C58" i="91"/>
  <c r="C57" i="91"/>
  <c r="H55" i="91"/>
  <c r="G55" i="91"/>
  <c r="D55" i="91"/>
  <c r="C55" i="91"/>
  <c r="C53" i="91"/>
  <c r="C52" i="91"/>
  <c r="C50" i="91"/>
  <c r="C49" i="91"/>
  <c r="H48" i="91"/>
  <c r="G48" i="91"/>
  <c r="E48" i="91"/>
  <c r="D48" i="91"/>
  <c r="C48" i="91"/>
  <c r="C46" i="91"/>
  <c r="C45" i="91"/>
  <c r="C43" i="91"/>
  <c r="C41" i="91"/>
  <c r="C39" i="91"/>
  <c r="C36" i="91"/>
  <c r="C35" i="91"/>
  <c r="C34" i="91"/>
  <c r="G32" i="91"/>
  <c r="H32" i="91"/>
  <c r="E32" i="91"/>
  <c r="C32" i="91"/>
  <c r="C30" i="91"/>
  <c r="C29" i="91"/>
  <c r="G27" i="91"/>
  <c r="H27" i="91"/>
  <c r="E27" i="91"/>
  <c r="C27" i="91"/>
  <c r="C25" i="91"/>
  <c r="C23" i="91"/>
  <c r="C21" i="91"/>
  <c r="C19" i="91"/>
  <c r="C16" i="91"/>
  <c r="C15" i="91"/>
  <c r="C14" i="91"/>
  <c r="C12" i="91"/>
  <c r="C10" i="91"/>
  <c r="C9" i="91"/>
  <c r="C7" i="91"/>
  <c r="A3" i="91"/>
  <c r="A2" i="91"/>
  <c r="A222" i="90"/>
  <c r="A207" i="90"/>
  <c r="A206" i="90"/>
  <c r="A205" i="90"/>
  <c r="A204" i="90"/>
  <c r="A203" i="90"/>
  <c r="A202" i="90"/>
  <c r="A201" i="90"/>
  <c r="C193" i="90"/>
  <c r="C189" i="90"/>
  <c r="C188" i="90"/>
  <c r="C187" i="90"/>
  <c r="C186" i="90"/>
  <c r="C190" i="90" s="1"/>
  <c r="C180" i="90"/>
  <c r="C178" i="90"/>
  <c r="C177" i="90"/>
  <c r="C175" i="90"/>
  <c r="C174" i="90"/>
  <c r="C173" i="90"/>
  <c r="C172" i="90"/>
  <c r="C171" i="90"/>
  <c r="C170" i="90"/>
  <c r="C169" i="90"/>
  <c r="C168" i="90"/>
  <c r="C167" i="90"/>
  <c r="C166" i="90"/>
  <c r="C165" i="90"/>
  <c r="C164" i="90"/>
  <c r="C163" i="90"/>
  <c r="C162" i="90"/>
  <c r="C161" i="90"/>
  <c r="C160" i="90"/>
  <c r="C159" i="90"/>
  <c r="C158" i="90"/>
  <c r="C157" i="90"/>
  <c r="C156" i="90"/>
  <c r="C154" i="90"/>
  <c r="C153" i="90"/>
  <c r="C152" i="90"/>
  <c r="C151" i="90"/>
  <c r="C150" i="90"/>
  <c r="C149" i="90"/>
  <c r="C148" i="90"/>
  <c r="C147" i="90"/>
  <c r="C146" i="90"/>
  <c r="C144" i="90"/>
  <c r="D133" i="90"/>
  <c r="D129" i="90"/>
  <c r="D132" i="90"/>
  <c r="C126" i="90"/>
  <c r="D124" i="90"/>
  <c r="C123" i="90"/>
  <c r="C114" i="90"/>
  <c r="D112" i="90"/>
  <c r="D71" i="90"/>
  <c r="C72" i="90"/>
  <c r="C69" i="90"/>
  <c r="C67" i="90"/>
  <c r="C65" i="90"/>
  <c r="C64" i="90"/>
  <c r="C63" i="90"/>
  <c r="C61" i="90"/>
  <c r="C59" i="90"/>
  <c r="C58" i="90"/>
  <c r="C57" i="90"/>
  <c r="H55" i="90"/>
  <c r="G55" i="90"/>
  <c r="E55" i="90"/>
  <c r="D55" i="90"/>
  <c r="C55" i="90"/>
  <c r="C53" i="90"/>
  <c r="C52" i="90"/>
  <c r="C50" i="90"/>
  <c r="C49" i="90"/>
  <c r="C48" i="90"/>
  <c r="C46" i="90"/>
  <c r="C45" i="90"/>
  <c r="C43" i="90"/>
  <c r="C41" i="90"/>
  <c r="C39" i="90"/>
  <c r="C36" i="90"/>
  <c r="C35" i="90"/>
  <c r="C34" i="90"/>
  <c r="C32" i="90"/>
  <c r="C30" i="90"/>
  <c r="C29" i="90"/>
  <c r="C27" i="90"/>
  <c r="C25" i="90"/>
  <c r="C23" i="90"/>
  <c r="C21" i="90"/>
  <c r="C19" i="90"/>
  <c r="C16" i="90"/>
  <c r="C15" i="90"/>
  <c r="C14" i="90"/>
  <c r="H12" i="90"/>
  <c r="E12" i="90"/>
  <c r="C12" i="90"/>
  <c r="C10" i="90"/>
  <c r="C9" i="90"/>
  <c r="H7" i="90"/>
  <c r="E7" i="90"/>
  <c r="C7" i="90"/>
  <c r="A3" i="90"/>
  <c r="A2" i="90"/>
  <c r="A236" i="89"/>
  <c r="A217" i="89"/>
  <c r="A216" i="89"/>
  <c r="A215" i="89"/>
  <c r="A214" i="89"/>
  <c r="A213" i="89"/>
  <c r="A212" i="89"/>
  <c r="A211" i="89"/>
  <c r="C203" i="89"/>
  <c r="C200" i="89"/>
  <c r="C199" i="89"/>
  <c r="C198" i="89"/>
  <c r="C197" i="89"/>
  <c r="C196" i="89"/>
  <c r="C190" i="89"/>
  <c r="C188" i="89"/>
  <c r="C187" i="89"/>
  <c r="C185" i="89"/>
  <c r="C184" i="89"/>
  <c r="C183" i="89"/>
  <c r="C182" i="89"/>
  <c r="C181" i="89"/>
  <c r="C180" i="89"/>
  <c r="C179" i="89"/>
  <c r="C178" i="89"/>
  <c r="C177" i="89"/>
  <c r="C176" i="89"/>
  <c r="C175" i="89"/>
  <c r="C174" i="89"/>
  <c r="C173" i="89"/>
  <c r="C172" i="89"/>
  <c r="C171" i="89"/>
  <c r="C170" i="89"/>
  <c r="C169" i="89"/>
  <c r="C168" i="89"/>
  <c r="C167" i="89"/>
  <c r="C166" i="89"/>
  <c r="C164" i="89"/>
  <c r="C163" i="89"/>
  <c r="C162" i="89"/>
  <c r="C161" i="89"/>
  <c r="C160" i="89"/>
  <c r="C159" i="89"/>
  <c r="C158" i="89"/>
  <c r="C157" i="89"/>
  <c r="C156" i="89"/>
  <c r="C154" i="89"/>
  <c r="D144" i="89"/>
  <c r="D143" i="89"/>
  <c r="D142" i="89"/>
  <c r="D140" i="89"/>
  <c r="D139" i="89"/>
  <c r="D138" i="89"/>
  <c r="D141" i="89"/>
  <c r="C136" i="89"/>
  <c r="D134" i="89"/>
  <c r="C133" i="89"/>
  <c r="C124" i="89"/>
  <c r="D122" i="89"/>
  <c r="C72" i="89"/>
  <c r="D71" i="89"/>
  <c r="C69" i="89"/>
  <c r="C67" i="89"/>
  <c r="C65" i="89"/>
  <c r="C64" i="89"/>
  <c r="C63" i="89"/>
  <c r="H61" i="89"/>
  <c r="G61" i="89"/>
  <c r="E61" i="89"/>
  <c r="D61" i="89"/>
  <c r="C61" i="89"/>
  <c r="C59" i="89"/>
  <c r="C58" i="89"/>
  <c r="C57" i="89"/>
  <c r="H55" i="89"/>
  <c r="D55" i="89"/>
  <c r="C55" i="89"/>
  <c r="C53" i="89"/>
  <c r="C52" i="89"/>
  <c r="C50" i="89"/>
  <c r="C49" i="89"/>
  <c r="H48" i="89"/>
  <c r="G48" i="89"/>
  <c r="E48" i="89"/>
  <c r="D48" i="89"/>
  <c r="C48" i="89"/>
  <c r="C46" i="89"/>
  <c r="C45" i="89"/>
  <c r="C43" i="89"/>
  <c r="C41" i="89"/>
  <c r="C39" i="89"/>
  <c r="C36" i="89"/>
  <c r="C35" i="89"/>
  <c r="C34" i="89"/>
  <c r="H32" i="89"/>
  <c r="G32" i="89"/>
  <c r="E32" i="89"/>
  <c r="D32" i="89"/>
  <c r="C32" i="89"/>
  <c r="C30" i="89"/>
  <c r="C29" i="89"/>
  <c r="G27" i="89"/>
  <c r="H27" i="89"/>
  <c r="E27" i="89"/>
  <c r="C27" i="89"/>
  <c r="C25" i="89"/>
  <c r="C23" i="89"/>
  <c r="C21" i="89"/>
  <c r="C19" i="89"/>
  <c r="C16" i="89"/>
  <c r="C15" i="89"/>
  <c r="C14" i="89"/>
  <c r="D12" i="89"/>
  <c r="C12" i="89"/>
  <c r="C10" i="89"/>
  <c r="C9" i="89"/>
  <c r="H7" i="89"/>
  <c r="D7" i="89"/>
  <c r="C7" i="89"/>
  <c r="A3" i="89"/>
  <c r="A2" i="89"/>
  <c r="A223" i="88"/>
  <c r="A207" i="88"/>
  <c r="A206" i="88"/>
  <c r="A205" i="88"/>
  <c r="A204" i="88"/>
  <c r="A203" i="88"/>
  <c r="A202" i="88"/>
  <c r="A201" i="88"/>
  <c r="C193" i="88"/>
  <c r="C189" i="88"/>
  <c r="C188" i="88"/>
  <c r="C190" i="88" s="1"/>
  <c r="C187" i="88"/>
  <c r="C186" i="88"/>
  <c r="C180" i="88"/>
  <c r="C178" i="88"/>
  <c r="C177" i="88"/>
  <c r="C175" i="88"/>
  <c r="C174" i="88"/>
  <c r="C173" i="88"/>
  <c r="C172" i="88"/>
  <c r="C171" i="88"/>
  <c r="C170" i="88"/>
  <c r="C169" i="88"/>
  <c r="C168" i="88"/>
  <c r="C167" i="88"/>
  <c r="C166" i="88"/>
  <c r="C165" i="88"/>
  <c r="C164" i="88"/>
  <c r="C163" i="88"/>
  <c r="C162" i="88"/>
  <c r="C161" i="88"/>
  <c r="C160" i="88"/>
  <c r="C159" i="88"/>
  <c r="C158" i="88"/>
  <c r="C157" i="88"/>
  <c r="C156" i="88"/>
  <c r="C154" i="88"/>
  <c r="C153" i="88"/>
  <c r="C152" i="88"/>
  <c r="C151" i="88"/>
  <c r="C150" i="88"/>
  <c r="C149" i="88"/>
  <c r="C148" i="88"/>
  <c r="C147" i="88"/>
  <c r="C146" i="88"/>
  <c r="C144" i="88"/>
  <c r="D133" i="88"/>
  <c r="D131" i="88"/>
  <c r="C126" i="88"/>
  <c r="D124" i="88"/>
  <c r="C123" i="88"/>
  <c r="C114" i="88"/>
  <c r="D112" i="88"/>
  <c r="C72" i="88"/>
  <c r="C69" i="88"/>
  <c r="C67" i="88"/>
  <c r="C65" i="88"/>
  <c r="C64" i="88"/>
  <c r="C63" i="88"/>
  <c r="H61" i="88"/>
  <c r="D61" i="88"/>
  <c r="C61" i="88"/>
  <c r="C59" i="88"/>
  <c r="C58" i="88"/>
  <c r="C57" i="88"/>
  <c r="G55" i="88"/>
  <c r="H55" i="88"/>
  <c r="E55" i="88"/>
  <c r="C55" i="88"/>
  <c r="C53" i="88"/>
  <c r="C52" i="88"/>
  <c r="C50" i="88"/>
  <c r="C49" i="88"/>
  <c r="H48" i="88"/>
  <c r="D48" i="88"/>
  <c r="C48" i="88"/>
  <c r="C46" i="88"/>
  <c r="C45" i="88"/>
  <c r="C43" i="88"/>
  <c r="C41" i="88"/>
  <c r="C39" i="88"/>
  <c r="C36" i="88"/>
  <c r="C35" i="88"/>
  <c r="C34" i="88"/>
  <c r="G32" i="88"/>
  <c r="C32" i="88"/>
  <c r="C30" i="88"/>
  <c r="C29" i="88"/>
  <c r="H27" i="88"/>
  <c r="C27" i="88"/>
  <c r="C25" i="88"/>
  <c r="C23" i="88"/>
  <c r="C21" i="88"/>
  <c r="C19" i="88"/>
  <c r="C16" i="88"/>
  <c r="C15" i="88"/>
  <c r="C14" i="88"/>
  <c r="H12" i="88"/>
  <c r="G12" i="88"/>
  <c r="E12" i="88"/>
  <c r="D12" i="88"/>
  <c r="C12" i="88"/>
  <c r="C10" i="88"/>
  <c r="C9" i="88"/>
  <c r="H7" i="88"/>
  <c r="G7" i="88"/>
  <c r="E7" i="88"/>
  <c r="D7" i="88"/>
  <c r="C7" i="88"/>
  <c r="A3" i="88"/>
  <c r="A2" i="88"/>
  <c r="A264" i="87"/>
  <c r="A246" i="87"/>
  <c r="A245" i="87"/>
  <c r="A244" i="87"/>
  <c r="A243" i="87"/>
  <c r="A242" i="87"/>
  <c r="A241" i="87"/>
  <c r="A240" i="87"/>
  <c r="C232" i="87"/>
  <c r="C229" i="87"/>
  <c r="C228" i="87"/>
  <c r="C227" i="87"/>
  <c r="C226" i="87"/>
  <c r="C225" i="87"/>
  <c r="C219" i="87"/>
  <c r="C217" i="87"/>
  <c r="C216" i="87"/>
  <c r="C214" i="87"/>
  <c r="C213" i="87"/>
  <c r="C212" i="87"/>
  <c r="C211" i="87"/>
  <c r="C210" i="87"/>
  <c r="C209" i="87"/>
  <c r="C208" i="87"/>
  <c r="C207" i="87"/>
  <c r="C206" i="87"/>
  <c r="C205" i="87"/>
  <c r="C204" i="87"/>
  <c r="C203" i="87"/>
  <c r="C202" i="87"/>
  <c r="C201" i="87"/>
  <c r="C200" i="87"/>
  <c r="C199" i="87"/>
  <c r="C198" i="87"/>
  <c r="C197" i="87"/>
  <c r="C196" i="87"/>
  <c r="C195" i="87"/>
  <c r="C193" i="87"/>
  <c r="C192" i="87"/>
  <c r="C191" i="87"/>
  <c r="C190" i="87"/>
  <c r="C189" i="87"/>
  <c r="C188" i="87"/>
  <c r="C187" i="87"/>
  <c r="C186" i="87"/>
  <c r="C185" i="87"/>
  <c r="C183" i="87"/>
  <c r="D171" i="87"/>
  <c r="D167" i="87"/>
  <c r="D173" i="87"/>
  <c r="C165" i="87"/>
  <c r="C162" i="87"/>
  <c r="C153" i="87"/>
  <c r="D151" i="87"/>
  <c r="C121" i="87"/>
  <c r="D120" i="87"/>
  <c r="C89" i="87"/>
  <c r="D88" i="87"/>
  <c r="C86" i="87"/>
  <c r="C85" i="87"/>
  <c r="C84" i="87"/>
  <c r="C82" i="87"/>
  <c r="C81" i="87"/>
  <c r="C80" i="87"/>
  <c r="H78" i="87"/>
  <c r="G78" i="87"/>
  <c r="E78" i="87"/>
  <c r="D78" i="87"/>
  <c r="C78" i="87"/>
  <c r="C76" i="87"/>
  <c r="C75" i="87"/>
  <c r="H73" i="87"/>
  <c r="G73" i="87"/>
  <c r="E73" i="87"/>
  <c r="D73" i="87"/>
  <c r="C73" i="87"/>
  <c r="C70" i="87"/>
  <c r="C68" i="87"/>
  <c r="C66" i="87"/>
  <c r="C65" i="87"/>
  <c r="C64" i="87"/>
  <c r="H62" i="87"/>
  <c r="G62" i="87"/>
  <c r="E62" i="87"/>
  <c r="D62" i="87"/>
  <c r="C62" i="87"/>
  <c r="C60" i="87"/>
  <c r="C59" i="87"/>
  <c r="C58" i="87"/>
  <c r="H56" i="87"/>
  <c r="G56" i="87"/>
  <c r="E56" i="87"/>
  <c r="D56" i="87"/>
  <c r="C56" i="87"/>
  <c r="C54" i="87"/>
  <c r="C53" i="87"/>
  <c r="C51" i="87"/>
  <c r="C50" i="87"/>
  <c r="C49" i="87"/>
  <c r="C47" i="87"/>
  <c r="C46" i="87"/>
  <c r="C44" i="87"/>
  <c r="C42" i="87"/>
  <c r="C40" i="87"/>
  <c r="C37" i="87"/>
  <c r="C36" i="87"/>
  <c r="C35" i="87"/>
  <c r="H33" i="87"/>
  <c r="G33" i="87"/>
  <c r="E33" i="87"/>
  <c r="D33" i="87"/>
  <c r="C33" i="87"/>
  <c r="C31" i="87"/>
  <c r="C30" i="87"/>
  <c r="H28" i="87"/>
  <c r="G28" i="87"/>
  <c r="E28" i="87"/>
  <c r="D28" i="87"/>
  <c r="C28" i="87"/>
  <c r="C26" i="87"/>
  <c r="C24" i="87"/>
  <c r="C22" i="87"/>
  <c r="C20" i="87"/>
  <c r="C17" i="87"/>
  <c r="C16" i="87"/>
  <c r="C15" i="87"/>
  <c r="G13" i="87"/>
  <c r="E13" i="87"/>
  <c r="C13" i="87"/>
  <c r="C11" i="87"/>
  <c r="C10" i="87"/>
  <c r="G8" i="87"/>
  <c r="E8" i="87"/>
  <c r="C8" i="87"/>
  <c r="A3" i="87"/>
  <c r="A2" i="87"/>
  <c r="A233" i="86"/>
  <c r="A214" i="86"/>
  <c r="A213" i="86"/>
  <c r="A212" i="86"/>
  <c r="A211" i="86"/>
  <c r="A210" i="86"/>
  <c r="A209" i="86"/>
  <c r="A208" i="86"/>
  <c r="C201" i="86"/>
  <c r="C200" i="86"/>
  <c r="C199" i="86"/>
  <c r="C193" i="86"/>
  <c r="C191" i="86"/>
  <c r="C189" i="86"/>
  <c r="C188" i="86"/>
  <c r="C187" i="86"/>
  <c r="C186" i="86"/>
  <c r="C185" i="86"/>
  <c r="C184" i="86"/>
  <c r="C183" i="86"/>
  <c r="C182" i="86"/>
  <c r="C181" i="86"/>
  <c r="C180" i="86"/>
  <c r="C179" i="86"/>
  <c r="C178" i="86"/>
  <c r="C177" i="86"/>
  <c r="C176" i="86"/>
  <c r="C175" i="86"/>
  <c r="C174" i="86"/>
  <c r="C173" i="86"/>
  <c r="C172" i="86"/>
  <c r="C171" i="86"/>
  <c r="C170" i="86"/>
  <c r="C168" i="86"/>
  <c r="C167" i="86"/>
  <c r="C166" i="86"/>
  <c r="C165" i="86"/>
  <c r="C164" i="86"/>
  <c r="C163" i="86"/>
  <c r="C162" i="86"/>
  <c r="C161" i="86"/>
  <c r="C160" i="86"/>
  <c r="C158" i="86"/>
  <c r="D148" i="86"/>
  <c r="D147" i="86"/>
  <c r="D146" i="86"/>
  <c r="D144" i="86"/>
  <c r="D143" i="86"/>
  <c r="D142" i="86"/>
  <c r="D145" i="86"/>
  <c r="C140" i="86"/>
  <c r="D138" i="86"/>
  <c r="C137" i="86"/>
  <c r="C128" i="86"/>
  <c r="D126" i="86"/>
  <c r="C127" i="86"/>
  <c r="D104" i="86"/>
  <c r="C105" i="86"/>
  <c r="C102" i="86"/>
  <c r="C101" i="86"/>
  <c r="C100" i="86"/>
  <c r="C98" i="86"/>
  <c r="C97" i="86"/>
  <c r="C96" i="86"/>
  <c r="H94" i="86"/>
  <c r="G94" i="86"/>
  <c r="E94" i="86"/>
  <c r="D94" i="86"/>
  <c r="C94" i="86"/>
  <c r="C92" i="86"/>
  <c r="C91" i="86"/>
  <c r="H89" i="86"/>
  <c r="G89" i="86"/>
  <c r="E89" i="86"/>
  <c r="D89" i="86"/>
  <c r="C89" i="86"/>
  <c r="D65" i="86"/>
  <c r="C66" i="86"/>
  <c r="C63" i="86"/>
  <c r="C61" i="86"/>
  <c r="C59" i="86"/>
  <c r="C58" i="86"/>
  <c r="C57" i="86"/>
  <c r="H55" i="86"/>
  <c r="G55" i="86"/>
  <c r="E55" i="86"/>
  <c r="D55" i="86"/>
  <c r="C55" i="86"/>
  <c r="C53" i="86"/>
  <c r="C52" i="86"/>
  <c r="C51" i="86"/>
  <c r="H49" i="86"/>
  <c r="G49" i="86"/>
  <c r="E49" i="86"/>
  <c r="D49" i="86"/>
  <c r="C49" i="86"/>
  <c r="C47" i="86"/>
  <c r="C46" i="86"/>
  <c r="C44" i="86"/>
  <c r="C42" i="86"/>
  <c r="C40" i="86"/>
  <c r="C37" i="86"/>
  <c r="C36" i="86"/>
  <c r="C35" i="86"/>
  <c r="H33" i="86"/>
  <c r="G33" i="86"/>
  <c r="E33" i="86"/>
  <c r="D33" i="86"/>
  <c r="C33" i="86"/>
  <c r="C31" i="86"/>
  <c r="C30" i="86"/>
  <c r="H28" i="86"/>
  <c r="G28" i="86"/>
  <c r="E28" i="86"/>
  <c r="D28" i="86"/>
  <c r="C28" i="86"/>
  <c r="C26" i="86"/>
  <c r="C24" i="86"/>
  <c r="C22" i="86"/>
  <c r="C20" i="86"/>
  <c r="C17" i="86"/>
  <c r="C16" i="86"/>
  <c r="C15" i="86"/>
  <c r="H13" i="86"/>
  <c r="G13" i="86"/>
  <c r="E13" i="86"/>
  <c r="D13" i="86"/>
  <c r="C13" i="86"/>
  <c r="C11" i="86"/>
  <c r="C10" i="86"/>
  <c r="H8" i="86"/>
  <c r="G8" i="86"/>
  <c r="E8" i="86"/>
  <c r="D8" i="86"/>
  <c r="C8" i="86"/>
  <c r="A3" i="86"/>
  <c r="A2" i="86"/>
  <c r="A202" i="85"/>
  <c r="A187" i="85"/>
  <c r="A186" i="85"/>
  <c r="A185" i="85"/>
  <c r="A184" i="85"/>
  <c r="A183" i="85"/>
  <c r="A182" i="85"/>
  <c r="A181" i="85"/>
  <c r="C173" i="85"/>
  <c r="C170" i="85"/>
  <c r="C169" i="85"/>
  <c r="C168" i="85"/>
  <c r="C167" i="85"/>
  <c r="C166" i="85"/>
  <c r="C160" i="85"/>
  <c r="C158" i="85"/>
  <c r="C157" i="85"/>
  <c r="C155" i="85"/>
  <c r="C154" i="85"/>
  <c r="C153" i="85"/>
  <c r="C152" i="85"/>
  <c r="C151" i="85"/>
  <c r="C150" i="85"/>
  <c r="C149" i="85"/>
  <c r="C148" i="85"/>
  <c r="C147" i="85"/>
  <c r="C146" i="85"/>
  <c r="C145" i="85"/>
  <c r="C144" i="85"/>
  <c r="C143" i="85"/>
  <c r="C142" i="85"/>
  <c r="C141" i="85"/>
  <c r="C140" i="85"/>
  <c r="C139" i="85"/>
  <c r="C138" i="85"/>
  <c r="C137" i="85"/>
  <c r="C136" i="85"/>
  <c r="C134" i="85"/>
  <c r="C133" i="85"/>
  <c r="C132" i="85"/>
  <c r="C131" i="85"/>
  <c r="C130" i="85"/>
  <c r="C129" i="85"/>
  <c r="C128" i="85"/>
  <c r="C127" i="85"/>
  <c r="C126" i="85"/>
  <c r="C124" i="85"/>
  <c r="D113" i="85"/>
  <c r="C106" i="85"/>
  <c r="D104" i="85"/>
  <c r="C103" i="85"/>
  <c r="D92" i="85"/>
  <c r="C93" i="85"/>
  <c r="D71" i="85"/>
  <c r="C72" i="85"/>
  <c r="C69" i="85"/>
  <c r="C67" i="85"/>
  <c r="C65" i="85"/>
  <c r="C64" i="85"/>
  <c r="C63" i="85"/>
  <c r="H61" i="85"/>
  <c r="G61" i="85"/>
  <c r="E61" i="85"/>
  <c r="D61" i="85"/>
  <c r="C61" i="85"/>
  <c r="C59" i="85"/>
  <c r="C58" i="85"/>
  <c r="C57" i="85"/>
  <c r="H55" i="85"/>
  <c r="G55" i="85"/>
  <c r="E55" i="85"/>
  <c r="D55" i="85"/>
  <c r="C55" i="85"/>
  <c r="C53" i="85"/>
  <c r="C52" i="85"/>
  <c r="C50" i="85"/>
  <c r="C49" i="85"/>
  <c r="H48" i="85"/>
  <c r="G48" i="85"/>
  <c r="E48" i="85"/>
  <c r="D48" i="85"/>
  <c r="C48" i="85"/>
  <c r="C46" i="85"/>
  <c r="C45" i="85"/>
  <c r="C43" i="85"/>
  <c r="C41" i="85"/>
  <c r="C39" i="85"/>
  <c r="C36" i="85"/>
  <c r="C35" i="85"/>
  <c r="C34" i="85"/>
  <c r="H32" i="85"/>
  <c r="G32" i="85"/>
  <c r="E32" i="85"/>
  <c r="D32" i="85"/>
  <c r="C32" i="85"/>
  <c r="C30" i="85"/>
  <c r="C29" i="85"/>
  <c r="H27" i="85"/>
  <c r="G27" i="85"/>
  <c r="E27" i="85"/>
  <c r="D27" i="85"/>
  <c r="C27" i="85"/>
  <c r="C25" i="85"/>
  <c r="C23" i="85"/>
  <c r="C21" i="85"/>
  <c r="C19" i="85"/>
  <c r="C16" i="85"/>
  <c r="C15" i="85"/>
  <c r="C14" i="85"/>
  <c r="G12" i="85"/>
  <c r="E12" i="85"/>
  <c r="C12" i="85"/>
  <c r="C10" i="85"/>
  <c r="C9" i="85"/>
  <c r="G7" i="85"/>
  <c r="E7" i="85"/>
  <c r="C7" i="85"/>
  <c r="A3" i="85"/>
  <c r="A2" i="85"/>
  <c r="A197" i="84"/>
  <c r="A182" i="84"/>
  <c r="A181" i="84"/>
  <c r="A180" i="84"/>
  <c r="A179" i="84"/>
  <c r="A178" i="84"/>
  <c r="A177" i="84"/>
  <c r="A176" i="84"/>
  <c r="C168" i="84"/>
  <c r="C164" i="84"/>
  <c r="C163" i="84"/>
  <c r="C162" i="84"/>
  <c r="C161" i="84"/>
  <c r="C165" i="84" s="1"/>
  <c r="C155" i="84"/>
  <c r="C153" i="84"/>
  <c r="C152" i="84"/>
  <c r="C150" i="84"/>
  <c r="C149" i="84"/>
  <c r="C148" i="84"/>
  <c r="C147" i="84"/>
  <c r="C146" i="84"/>
  <c r="C145" i="84"/>
  <c r="C144" i="84"/>
  <c r="C143" i="84"/>
  <c r="C142" i="84"/>
  <c r="C141" i="84"/>
  <c r="C140" i="84"/>
  <c r="C139" i="84"/>
  <c r="C138" i="84"/>
  <c r="C137" i="84"/>
  <c r="C136" i="84"/>
  <c r="C135" i="84"/>
  <c r="C134" i="84"/>
  <c r="C133" i="84"/>
  <c r="C132" i="84"/>
  <c r="C131" i="84"/>
  <c r="C129" i="84"/>
  <c r="C128" i="84"/>
  <c r="C127" i="84"/>
  <c r="C126" i="84"/>
  <c r="C125" i="84"/>
  <c r="C124" i="84"/>
  <c r="C123" i="84"/>
  <c r="C122" i="84"/>
  <c r="C121" i="84"/>
  <c r="C119" i="84"/>
  <c r="D109" i="84"/>
  <c r="D108" i="84"/>
  <c r="D105" i="84"/>
  <c r="D104" i="84"/>
  <c r="D107" i="84"/>
  <c r="C101" i="84"/>
  <c r="D99" i="84"/>
  <c r="C98" i="84"/>
  <c r="C89" i="84"/>
  <c r="C86" i="84"/>
  <c r="D85" i="84"/>
  <c r="D64" i="84"/>
  <c r="C65" i="84"/>
  <c r="C62" i="84"/>
  <c r="C60" i="84"/>
  <c r="C58" i="84"/>
  <c r="C57" i="84"/>
  <c r="C56" i="84"/>
  <c r="H54" i="84"/>
  <c r="C54" i="84"/>
  <c r="C52" i="84"/>
  <c r="C51" i="84"/>
  <c r="C50" i="84"/>
  <c r="G48" i="84"/>
  <c r="E48" i="84"/>
  <c r="C48" i="84"/>
  <c r="C46" i="84"/>
  <c r="C45" i="84"/>
  <c r="C43" i="84"/>
  <c r="C41" i="84"/>
  <c r="C39" i="84"/>
  <c r="C36" i="84"/>
  <c r="C35" i="84"/>
  <c r="C34" i="84"/>
  <c r="G32" i="84"/>
  <c r="E32" i="84"/>
  <c r="C32" i="84"/>
  <c r="C30" i="84"/>
  <c r="C29" i="84"/>
  <c r="G27" i="84"/>
  <c r="E27" i="84"/>
  <c r="C27" i="84"/>
  <c r="C25" i="84"/>
  <c r="C23" i="84"/>
  <c r="C21" i="84"/>
  <c r="C19" i="84"/>
  <c r="C16" i="84"/>
  <c r="C15" i="84"/>
  <c r="C14" i="84"/>
  <c r="H12" i="84"/>
  <c r="C12" i="84"/>
  <c r="C10" i="84"/>
  <c r="C9" i="84"/>
  <c r="H7" i="84"/>
  <c r="C7" i="84"/>
  <c r="A3" i="84"/>
  <c r="A2" i="84"/>
  <c r="A222" i="83"/>
  <c r="A207" i="83"/>
  <c r="A206" i="83"/>
  <c r="A205" i="83"/>
  <c r="A204" i="83"/>
  <c r="A203" i="83"/>
  <c r="A202" i="83"/>
  <c r="A201" i="83"/>
  <c r="C193" i="83"/>
  <c r="C189" i="83"/>
  <c r="C188" i="83"/>
  <c r="C187" i="83"/>
  <c r="C186" i="83"/>
  <c r="C190" i="83" s="1"/>
  <c r="C180" i="83"/>
  <c r="C178" i="83"/>
  <c r="C177" i="83"/>
  <c r="C175" i="83"/>
  <c r="C174" i="83"/>
  <c r="C173" i="83"/>
  <c r="C172" i="83"/>
  <c r="C171" i="83"/>
  <c r="C170" i="83"/>
  <c r="C169" i="83"/>
  <c r="C168" i="83"/>
  <c r="C167" i="83"/>
  <c r="C166" i="83"/>
  <c r="C165" i="83"/>
  <c r="C164" i="83"/>
  <c r="C163" i="83"/>
  <c r="C162" i="83"/>
  <c r="C161" i="83"/>
  <c r="C160" i="83"/>
  <c r="C159" i="83"/>
  <c r="C158" i="83"/>
  <c r="C157" i="83"/>
  <c r="C156" i="83"/>
  <c r="C154" i="83"/>
  <c r="C153" i="83"/>
  <c r="C152" i="83"/>
  <c r="C151" i="83"/>
  <c r="C150" i="83"/>
  <c r="C149" i="83"/>
  <c r="C148" i="83"/>
  <c r="C147" i="83"/>
  <c r="C146" i="83"/>
  <c r="C144" i="83"/>
  <c r="D134" i="83"/>
  <c r="D133" i="83"/>
  <c r="D132" i="83"/>
  <c r="D130" i="83"/>
  <c r="D129" i="83"/>
  <c r="D128" i="83"/>
  <c r="D131" i="83"/>
  <c r="C126" i="83"/>
  <c r="D124" i="83"/>
  <c r="C123" i="83"/>
  <c r="C114" i="83"/>
  <c r="D112" i="83"/>
  <c r="D71" i="83"/>
  <c r="C72" i="83"/>
  <c r="C69" i="83"/>
  <c r="C67" i="83"/>
  <c r="C65" i="83"/>
  <c r="C64" i="83"/>
  <c r="C63" i="83"/>
  <c r="H61" i="83"/>
  <c r="C61" i="83"/>
  <c r="C59" i="83"/>
  <c r="C58" i="83"/>
  <c r="C57" i="83"/>
  <c r="G55" i="83"/>
  <c r="E55" i="83"/>
  <c r="C55" i="83"/>
  <c r="C53" i="83"/>
  <c r="C52" i="83"/>
  <c r="C50" i="83"/>
  <c r="C49" i="83"/>
  <c r="H48" i="83"/>
  <c r="C48" i="83"/>
  <c r="C46" i="83"/>
  <c r="C45" i="83"/>
  <c r="C43" i="83"/>
  <c r="C41" i="83"/>
  <c r="C39" i="83"/>
  <c r="C36" i="83"/>
  <c r="C35" i="83"/>
  <c r="C34" i="83"/>
  <c r="H32" i="83"/>
  <c r="C32" i="83"/>
  <c r="C30" i="83"/>
  <c r="C29" i="83"/>
  <c r="H27" i="83"/>
  <c r="C27" i="83"/>
  <c r="C25" i="83"/>
  <c r="C23" i="83"/>
  <c r="C21" i="83"/>
  <c r="C19" i="83"/>
  <c r="C16" i="83"/>
  <c r="C15" i="83"/>
  <c r="C14" i="83"/>
  <c r="H12" i="83"/>
  <c r="G12" i="83"/>
  <c r="E12" i="83"/>
  <c r="D12" i="83"/>
  <c r="C12" i="83"/>
  <c r="C10" i="83"/>
  <c r="C9" i="83"/>
  <c r="H7" i="83"/>
  <c r="G7" i="83"/>
  <c r="E7" i="83"/>
  <c r="D7" i="83"/>
  <c r="C7" i="83"/>
  <c r="A3" i="83"/>
  <c r="A2" i="83"/>
  <c r="A197" i="82"/>
  <c r="A182" i="82"/>
  <c r="A181" i="82"/>
  <c r="A180" i="82"/>
  <c r="A179" i="82"/>
  <c r="A178" i="82"/>
  <c r="A177" i="82"/>
  <c r="A176" i="82"/>
  <c r="C169" i="82"/>
  <c r="C168" i="82"/>
  <c r="C167" i="82"/>
  <c r="C166" i="82"/>
  <c r="C165" i="82"/>
  <c r="C159" i="82"/>
  <c r="C157" i="82"/>
  <c r="C156" i="82"/>
  <c r="C154" i="82"/>
  <c r="C153" i="82"/>
  <c r="C152" i="82"/>
  <c r="C151" i="82"/>
  <c r="C150" i="82"/>
  <c r="C149" i="82"/>
  <c r="C148" i="82"/>
  <c r="C147" i="82"/>
  <c r="C146" i="82"/>
  <c r="C145" i="82"/>
  <c r="C144" i="82"/>
  <c r="C143" i="82"/>
  <c r="C142" i="82"/>
  <c r="C141" i="82"/>
  <c r="C140" i="82"/>
  <c r="C139" i="82"/>
  <c r="C138" i="82"/>
  <c r="C137" i="82"/>
  <c r="C136" i="82"/>
  <c r="C134" i="82"/>
  <c r="C133" i="82"/>
  <c r="C132" i="82"/>
  <c r="C131" i="82"/>
  <c r="C130" i="82"/>
  <c r="C129" i="82"/>
  <c r="C128" i="82"/>
  <c r="C127" i="82"/>
  <c r="C126" i="82"/>
  <c r="C124" i="82"/>
  <c r="D113" i="82"/>
  <c r="C106" i="82"/>
  <c r="C103" i="82"/>
  <c r="D92" i="82"/>
  <c r="C94" i="82"/>
  <c r="D71" i="82"/>
  <c r="C72" i="82"/>
  <c r="C69" i="82"/>
  <c r="C67" i="82"/>
  <c r="C65" i="82"/>
  <c r="C64" i="82"/>
  <c r="C63" i="82"/>
  <c r="C61" i="82"/>
  <c r="C59" i="82"/>
  <c r="C58" i="82"/>
  <c r="C57" i="82"/>
  <c r="C55" i="82"/>
  <c r="C53" i="82"/>
  <c r="C52" i="82"/>
  <c r="C50" i="82"/>
  <c r="C49" i="82"/>
  <c r="C48" i="82"/>
  <c r="C46" i="82"/>
  <c r="C45" i="82"/>
  <c r="C43" i="82"/>
  <c r="C41" i="82"/>
  <c r="C39" i="82"/>
  <c r="C36" i="82"/>
  <c r="C35" i="82"/>
  <c r="C34" i="82"/>
  <c r="C32" i="82"/>
  <c r="C30" i="82"/>
  <c r="C29" i="82"/>
  <c r="C27" i="82"/>
  <c r="C25" i="82"/>
  <c r="C23" i="82"/>
  <c r="C21" i="82"/>
  <c r="C19" i="82"/>
  <c r="C16" i="82"/>
  <c r="C15" i="82"/>
  <c r="C14" i="82"/>
  <c r="C12" i="82"/>
  <c r="C10" i="82"/>
  <c r="C9" i="82"/>
  <c r="C7" i="82"/>
  <c r="A3" i="82"/>
  <c r="A2" i="82"/>
  <c r="A216" i="81"/>
  <c r="A197" i="81"/>
  <c r="A196" i="81"/>
  <c r="A195" i="81"/>
  <c r="A194" i="81"/>
  <c r="A193" i="81"/>
  <c r="A192" i="81"/>
  <c r="A191" i="81"/>
  <c r="C183" i="81"/>
  <c r="C179" i="81"/>
  <c r="C178" i="81"/>
  <c r="C177" i="81"/>
  <c r="C176" i="81"/>
  <c r="C180" i="81" s="1"/>
  <c r="C170" i="81"/>
  <c r="C168" i="81"/>
  <c r="C167" i="81"/>
  <c r="C165" i="81"/>
  <c r="C164" i="81"/>
  <c r="C163" i="81"/>
  <c r="C162" i="81"/>
  <c r="C161" i="81"/>
  <c r="C160" i="81"/>
  <c r="C159" i="81"/>
  <c r="C158" i="81"/>
  <c r="C157" i="81"/>
  <c r="C156" i="81"/>
  <c r="C155" i="81"/>
  <c r="C154" i="81"/>
  <c r="C153" i="81"/>
  <c r="C152" i="81"/>
  <c r="C151" i="81"/>
  <c r="C150" i="81"/>
  <c r="C149" i="81"/>
  <c r="C148" i="81"/>
  <c r="C147" i="81"/>
  <c r="C146" i="81"/>
  <c r="C144" i="81"/>
  <c r="C143" i="81"/>
  <c r="C142" i="81"/>
  <c r="C141" i="81"/>
  <c r="C140" i="81"/>
  <c r="C139" i="81"/>
  <c r="C138" i="81"/>
  <c r="C137" i="81"/>
  <c r="C136" i="81"/>
  <c r="C134" i="81"/>
  <c r="D124" i="81"/>
  <c r="D123" i="81"/>
  <c r="D120" i="81"/>
  <c r="D119" i="81"/>
  <c r="D122" i="81"/>
  <c r="C116" i="81"/>
  <c r="D114" i="81"/>
  <c r="C113" i="81"/>
  <c r="C104" i="81"/>
  <c r="D102" i="81"/>
  <c r="D71" i="81"/>
  <c r="C72" i="81"/>
  <c r="C69" i="81"/>
  <c r="C67" i="81"/>
  <c r="C65" i="81"/>
  <c r="C64" i="81"/>
  <c r="C63" i="81"/>
  <c r="H61" i="81"/>
  <c r="G61" i="81"/>
  <c r="E61" i="81"/>
  <c r="D61" i="81"/>
  <c r="C61" i="81"/>
  <c r="C59" i="81"/>
  <c r="C58" i="81"/>
  <c r="C57" i="81"/>
  <c r="H55" i="81"/>
  <c r="C55" i="81"/>
  <c r="C53" i="81"/>
  <c r="C52" i="81"/>
  <c r="C50" i="81"/>
  <c r="C49" i="81"/>
  <c r="H48" i="81"/>
  <c r="G48" i="81"/>
  <c r="E48" i="81"/>
  <c r="D48" i="81"/>
  <c r="C48" i="81"/>
  <c r="C46" i="81"/>
  <c r="C45" i="81"/>
  <c r="C43" i="81"/>
  <c r="C41" i="81"/>
  <c r="C39" i="81"/>
  <c r="C36" i="81"/>
  <c r="C35" i="81"/>
  <c r="C34" i="81"/>
  <c r="H32" i="81"/>
  <c r="G32" i="81"/>
  <c r="E32" i="81"/>
  <c r="D32" i="81"/>
  <c r="C32" i="81"/>
  <c r="C30" i="81"/>
  <c r="C29" i="81"/>
  <c r="H27" i="81"/>
  <c r="G27" i="81"/>
  <c r="E27" i="81"/>
  <c r="D27" i="81"/>
  <c r="C27" i="81"/>
  <c r="C25" i="81"/>
  <c r="C23" i="81"/>
  <c r="C21" i="81"/>
  <c r="C19" i="81"/>
  <c r="C16" i="81"/>
  <c r="C15" i="81"/>
  <c r="C14" i="81"/>
  <c r="H12" i="81"/>
  <c r="G12" i="81"/>
  <c r="E12" i="81"/>
  <c r="D12" i="81"/>
  <c r="C12" i="81"/>
  <c r="C10" i="81"/>
  <c r="C9" i="81"/>
  <c r="H7" i="81"/>
  <c r="G7" i="81"/>
  <c r="E7" i="81"/>
  <c r="D7" i="81"/>
  <c r="C7" i="81"/>
  <c r="A3" i="81"/>
  <c r="A2" i="81"/>
  <c r="A243" i="80"/>
  <c r="A227" i="80"/>
  <c r="A226" i="80"/>
  <c r="A225" i="80"/>
  <c r="A224" i="80"/>
  <c r="A223" i="80"/>
  <c r="A222" i="80"/>
  <c r="A221" i="80"/>
  <c r="C213" i="80"/>
  <c r="C209" i="80"/>
  <c r="C208" i="80"/>
  <c r="C207" i="80"/>
  <c r="C206" i="80"/>
  <c r="C210" i="80" s="1"/>
  <c r="C200" i="80"/>
  <c r="C198" i="80"/>
  <c r="C197" i="80"/>
  <c r="C195" i="80"/>
  <c r="C194" i="80"/>
  <c r="C193" i="80"/>
  <c r="C192" i="80"/>
  <c r="C191" i="80"/>
  <c r="C190" i="80"/>
  <c r="C189" i="80"/>
  <c r="C188" i="80"/>
  <c r="C187" i="80"/>
  <c r="C186" i="80"/>
  <c r="C185" i="80"/>
  <c r="C184" i="80"/>
  <c r="C183" i="80"/>
  <c r="C182" i="80"/>
  <c r="C181" i="80"/>
  <c r="C180" i="80"/>
  <c r="C179" i="80"/>
  <c r="C178" i="80"/>
  <c r="C177" i="80"/>
  <c r="C176" i="80"/>
  <c r="C174" i="80"/>
  <c r="C173" i="80"/>
  <c r="C172" i="80"/>
  <c r="C171" i="80"/>
  <c r="C170" i="80"/>
  <c r="C169" i="80"/>
  <c r="C168" i="80"/>
  <c r="C167" i="80"/>
  <c r="C166" i="80"/>
  <c r="C164" i="80"/>
  <c r="D153" i="80"/>
  <c r="C146" i="80"/>
  <c r="D144" i="80"/>
  <c r="C143" i="80"/>
  <c r="D132" i="80"/>
  <c r="C134" i="80"/>
  <c r="D71" i="80"/>
  <c r="C72" i="80"/>
  <c r="C69" i="80"/>
  <c r="C67" i="80"/>
  <c r="C65" i="80"/>
  <c r="C64" i="80"/>
  <c r="C63" i="80"/>
  <c r="H61" i="80"/>
  <c r="G61" i="80"/>
  <c r="E61" i="80"/>
  <c r="D61" i="80"/>
  <c r="C61" i="80"/>
  <c r="C59" i="80"/>
  <c r="C58" i="80"/>
  <c r="C57" i="80"/>
  <c r="H55" i="80"/>
  <c r="G55" i="80"/>
  <c r="E55" i="80"/>
  <c r="D55" i="80"/>
  <c r="C55" i="80"/>
  <c r="C53" i="80"/>
  <c r="C52" i="80"/>
  <c r="C50" i="80"/>
  <c r="C49" i="80"/>
  <c r="H48" i="80"/>
  <c r="G48" i="80"/>
  <c r="E48" i="80"/>
  <c r="D48" i="80"/>
  <c r="C48" i="80"/>
  <c r="C46" i="80"/>
  <c r="C45" i="80"/>
  <c r="C43" i="80"/>
  <c r="C41" i="80"/>
  <c r="C39" i="80"/>
  <c r="C36" i="80"/>
  <c r="C35" i="80"/>
  <c r="C34" i="80"/>
  <c r="H32" i="80"/>
  <c r="G32" i="80"/>
  <c r="E32" i="80"/>
  <c r="D32" i="80"/>
  <c r="C32" i="80"/>
  <c r="C30" i="80"/>
  <c r="C29" i="80"/>
  <c r="H27" i="80"/>
  <c r="G27" i="80"/>
  <c r="E27" i="80"/>
  <c r="D27" i="80"/>
  <c r="C27" i="80"/>
  <c r="C25" i="80"/>
  <c r="C23" i="80"/>
  <c r="C21" i="80"/>
  <c r="C19" i="80"/>
  <c r="C16" i="80"/>
  <c r="C15" i="80"/>
  <c r="C14" i="80"/>
  <c r="G12" i="80"/>
  <c r="E12" i="80"/>
  <c r="C12" i="80"/>
  <c r="C10" i="80"/>
  <c r="C9" i="80"/>
  <c r="G7" i="80"/>
  <c r="E7" i="80"/>
  <c r="C7" i="80"/>
  <c r="A3" i="80"/>
  <c r="A2" i="80"/>
  <c r="A217" i="79"/>
  <c r="A201" i="79"/>
  <c r="A200" i="79"/>
  <c r="A199" i="79"/>
  <c r="A198" i="79"/>
  <c r="A197" i="79"/>
  <c r="A196" i="79"/>
  <c r="A195" i="79"/>
  <c r="C186" i="79"/>
  <c r="C182" i="79"/>
  <c r="C181" i="79"/>
  <c r="C180" i="79"/>
  <c r="C179" i="79"/>
  <c r="C183" i="79" s="1"/>
  <c r="C173" i="79"/>
  <c r="C171" i="79"/>
  <c r="C170" i="79"/>
  <c r="C168" i="79"/>
  <c r="C167" i="79"/>
  <c r="C166" i="79"/>
  <c r="C165" i="79"/>
  <c r="C164" i="79"/>
  <c r="C163" i="79"/>
  <c r="C162" i="79"/>
  <c r="C161" i="79"/>
  <c r="C160" i="79"/>
  <c r="C159" i="79"/>
  <c r="C158" i="79"/>
  <c r="C157" i="79"/>
  <c r="C156" i="79"/>
  <c r="C155" i="79"/>
  <c r="C154" i="79"/>
  <c r="C153" i="79"/>
  <c r="C152" i="79"/>
  <c r="C151" i="79"/>
  <c r="C150" i="79"/>
  <c r="C149" i="79"/>
  <c r="C147" i="79"/>
  <c r="C146" i="79"/>
  <c r="C145" i="79"/>
  <c r="C144" i="79"/>
  <c r="C143" i="79"/>
  <c r="C142" i="79"/>
  <c r="C141" i="79"/>
  <c r="C140" i="79"/>
  <c r="C139" i="79"/>
  <c r="C137" i="79"/>
  <c r="D127" i="79"/>
  <c r="D126" i="79"/>
  <c r="D123" i="79"/>
  <c r="D122" i="79"/>
  <c r="D125" i="79"/>
  <c r="C119" i="79"/>
  <c r="D117" i="79"/>
  <c r="C116" i="79"/>
  <c r="C107" i="79"/>
  <c r="D105" i="79"/>
  <c r="C106" i="79"/>
  <c r="D64" i="79"/>
  <c r="C65" i="79"/>
  <c r="C62" i="79"/>
  <c r="C60" i="79"/>
  <c r="C58" i="79"/>
  <c r="C57" i="79"/>
  <c r="C56" i="79"/>
  <c r="H54" i="79"/>
  <c r="G54" i="79"/>
  <c r="E54" i="79"/>
  <c r="D54" i="79"/>
  <c r="C54" i="79"/>
  <c r="C52" i="79"/>
  <c r="C51" i="79"/>
  <c r="C50" i="79"/>
  <c r="H48" i="79"/>
  <c r="G48" i="79"/>
  <c r="E48" i="79"/>
  <c r="D48" i="79"/>
  <c r="C48" i="79"/>
  <c r="C46" i="79"/>
  <c r="C45" i="79"/>
  <c r="C43" i="79"/>
  <c r="C41" i="79"/>
  <c r="C39" i="79"/>
  <c r="C36" i="79"/>
  <c r="C35" i="79"/>
  <c r="C34" i="79"/>
  <c r="H32" i="79"/>
  <c r="G32" i="79"/>
  <c r="E32" i="79"/>
  <c r="D32" i="79"/>
  <c r="C32" i="79"/>
  <c r="C30" i="79"/>
  <c r="C29" i="79"/>
  <c r="H27" i="79"/>
  <c r="G27" i="79"/>
  <c r="E27" i="79"/>
  <c r="D27" i="79"/>
  <c r="C27" i="79"/>
  <c r="C25" i="79"/>
  <c r="C23" i="79"/>
  <c r="C21" i="79"/>
  <c r="C19" i="79"/>
  <c r="C16" i="79"/>
  <c r="C15" i="79"/>
  <c r="C14" i="79"/>
  <c r="H12" i="79"/>
  <c r="G12" i="79"/>
  <c r="E12" i="79"/>
  <c r="D12" i="79"/>
  <c r="C12" i="79"/>
  <c r="C10" i="79"/>
  <c r="C9" i="79"/>
  <c r="H7" i="79"/>
  <c r="G7" i="79"/>
  <c r="E7" i="79"/>
  <c r="D7" i="79"/>
  <c r="C7" i="79"/>
  <c r="A3" i="79"/>
  <c r="A2" i="79"/>
  <c r="A190" i="78"/>
  <c r="A175" i="78"/>
  <c r="A174" i="78"/>
  <c r="A173" i="78"/>
  <c r="A172" i="78"/>
  <c r="A171" i="78"/>
  <c r="A170" i="78"/>
  <c r="A169" i="78"/>
  <c r="C162" i="78"/>
  <c r="C161" i="78"/>
  <c r="C160" i="78"/>
  <c r="C159" i="78"/>
  <c r="C158" i="78"/>
  <c r="C152" i="78"/>
  <c r="C150" i="78"/>
  <c r="C149" i="78"/>
  <c r="C147" i="78"/>
  <c r="C146" i="78"/>
  <c r="C145" i="78"/>
  <c r="C144" i="78"/>
  <c r="C143" i="78"/>
  <c r="C142" i="78"/>
  <c r="C141" i="78"/>
  <c r="C140" i="78"/>
  <c r="C139" i="78"/>
  <c r="C138" i="78"/>
  <c r="C137" i="78"/>
  <c r="C136" i="78"/>
  <c r="C135" i="78"/>
  <c r="C134" i="78"/>
  <c r="C133" i="78"/>
  <c r="C132" i="78"/>
  <c r="C131" i="78"/>
  <c r="C130" i="78"/>
  <c r="C129" i="78"/>
  <c r="C127" i="78"/>
  <c r="C126" i="78"/>
  <c r="C125" i="78"/>
  <c r="C124" i="78"/>
  <c r="C123" i="78"/>
  <c r="C122" i="78"/>
  <c r="C121" i="78"/>
  <c r="C120" i="78"/>
  <c r="D97" i="78"/>
  <c r="C119" i="78"/>
  <c r="C117" i="78"/>
  <c r="D107" i="78"/>
  <c r="D106" i="78"/>
  <c r="D103" i="78"/>
  <c r="D102" i="78"/>
  <c r="D105" i="78"/>
  <c r="C99" i="78"/>
  <c r="C96" i="78"/>
  <c r="C87" i="78"/>
  <c r="D85" i="78"/>
  <c r="C86" i="78"/>
  <c r="D64" i="78"/>
  <c r="C65" i="78"/>
  <c r="C62" i="78"/>
  <c r="C60" i="78"/>
  <c r="C58" i="78"/>
  <c r="C57" i="78"/>
  <c r="C56" i="78"/>
  <c r="H54" i="78"/>
  <c r="G54" i="78"/>
  <c r="E54" i="78"/>
  <c r="D54" i="78"/>
  <c r="C54" i="78"/>
  <c r="C52" i="78"/>
  <c r="C51" i="78"/>
  <c r="C50" i="78"/>
  <c r="H48" i="78"/>
  <c r="G48" i="78"/>
  <c r="E48" i="78"/>
  <c r="D48" i="78"/>
  <c r="C48" i="78"/>
  <c r="C46" i="78"/>
  <c r="C45" i="78"/>
  <c r="C43" i="78"/>
  <c r="C41" i="78"/>
  <c r="C39" i="78"/>
  <c r="C36" i="78"/>
  <c r="C35" i="78"/>
  <c r="C34" i="78"/>
  <c r="H32" i="78"/>
  <c r="G32" i="78"/>
  <c r="E32" i="78"/>
  <c r="D32" i="78"/>
  <c r="C32" i="78"/>
  <c r="C30" i="78"/>
  <c r="C29" i="78"/>
  <c r="H27" i="78"/>
  <c r="G27" i="78"/>
  <c r="E27" i="78"/>
  <c r="D27" i="78"/>
  <c r="C27" i="78"/>
  <c r="C25" i="78"/>
  <c r="C23" i="78"/>
  <c r="C21" i="78"/>
  <c r="C19" i="78"/>
  <c r="C16" i="78"/>
  <c r="C15" i="78"/>
  <c r="C14" i="78"/>
  <c r="H12" i="78"/>
  <c r="G12" i="78"/>
  <c r="E12" i="78"/>
  <c r="D12" i="78"/>
  <c r="C12" i="78"/>
  <c r="C10" i="78"/>
  <c r="C9" i="78"/>
  <c r="H7" i="78"/>
  <c r="G7" i="78"/>
  <c r="E7" i="78"/>
  <c r="D7" i="78"/>
  <c r="C7" i="78"/>
  <c r="A3" i="78"/>
  <c r="A2" i="78"/>
  <c r="A225" i="77"/>
  <c r="A200" i="77"/>
  <c r="A199" i="77"/>
  <c r="A198" i="77"/>
  <c r="A197" i="77"/>
  <c r="A196" i="77"/>
  <c r="A195" i="77"/>
  <c r="A194" i="77"/>
  <c r="C186" i="77"/>
  <c r="C182" i="77"/>
  <c r="C181" i="77"/>
  <c r="C180" i="77"/>
  <c r="C179" i="77"/>
  <c r="C183" i="77" s="1"/>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7" i="77"/>
  <c r="C146" i="77"/>
  <c r="C145" i="77"/>
  <c r="C144" i="77"/>
  <c r="C143" i="77"/>
  <c r="C142" i="77"/>
  <c r="C141" i="77"/>
  <c r="C140" i="77"/>
  <c r="C139" i="77"/>
  <c r="C137" i="77"/>
  <c r="D126" i="77"/>
  <c r="C119" i="77"/>
  <c r="D117" i="77"/>
  <c r="C116" i="77"/>
  <c r="D105" i="77"/>
  <c r="C107" i="77"/>
  <c r="D64" i="77"/>
  <c r="C65" i="77"/>
  <c r="C62" i="77"/>
  <c r="C60" i="77"/>
  <c r="C58" i="77"/>
  <c r="C57" i="77"/>
  <c r="C56" i="77"/>
  <c r="H54" i="77"/>
  <c r="G54" i="77"/>
  <c r="E54" i="77"/>
  <c r="D54" i="77"/>
  <c r="C54" i="77"/>
  <c r="C52" i="77"/>
  <c r="C51" i="77"/>
  <c r="C50" i="77"/>
  <c r="H48" i="77"/>
  <c r="G48" i="77"/>
  <c r="E48" i="77"/>
  <c r="D48" i="77"/>
  <c r="C48" i="77"/>
  <c r="C46" i="77"/>
  <c r="C45" i="77"/>
  <c r="C43" i="77"/>
  <c r="C41" i="77"/>
  <c r="C39" i="77"/>
  <c r="C36" i="77"/>
  <c r="C35" i="77"/>
  <c r="C34" i="77"/>
  <c r="H32" i="77"/>
  <c r="G32" i="77"/>
  <c r="E32" i="77"/>
  <c r="D32" i="77"/>
  <c r="C32" i="77"/>
  <c r="C30" i="77"/>
  <c r="C29" i="77"/>
  <c r="H27" i="77"/>
  <c r="G27" i="77"/>
  <c r="E27" i="77"/>
  <c r="D27" i="77"/>
  <c r="C27" i="77"/>
  <c r="C25" i="77"/>
  <c r="C23" i="77"/>
  <c r="C21" i="77"/>
  <c r="C19" i="77"/>
  <c r="C16" i="77"/>
  <c r="C15" i="77"/>
  <c r="C14" i="77"/>
  <c r="H12" i="77"/>
  <c r="G12" i="77"/>
  <c r="E12" i="77"/>
  <c r="D12" i="77"/>
  <c r="C12" i="77"/>
  <c r="C10" i="77"/>
  <c r="C9" i="77"/>
  <c r="H7" i="77"/>
  <c r="G7" i="77"/>
  <c r="E7" i="77"/>
  <c r="D7" i="77"/>
  <c r="C7" i="77"/>
  <c r="A3" i="77"/>
  <c r="A2" i="77"/>
  <c r="A224" i="76"/>
  <c r="A205" i="76"/>
  <c r="A204" i="76"/>
  <c r="A203" i="76"/>
  <c r="A202" i="76"/>
  <c r="A201" i="76"/>
  <c r="A200" i="76"/>
  <c r="A199" i="76"/>
  <c r="C189" i="76"/>
  <c r="C186" i="76"/>
  <c r="C184" i="76"/>
  <c r="C183" i="76"/>
  <c r="C182" i="76"/>
  <c r="C181" i="76"/>
  <c r="C185" i="76" s="1"/>
  <c r="C175" i="76"/>
  <c r="C173" i="76"/>
  <c r="C172" i="76"/>
  <c r="C170" i="76"/>
  <c r="C169" i="76"/>
  <c r="C168" i="76"/>
  <c r="C167" i="76"/>
  <c r="C166" i="76"/>
  <c r="C165" i="76"/>
  <c r="C164" i="76"/>
  <c r="C163" i="76"/>
  <c r="C162" i="76"/>
  <c r="C161" i="76"/>
  <c r="C160" i="76"/>
  <c r="C159" i="76"/>
  <c r="C158" i="76"/>
  <c r="C157" i="76"/>
  <c r="C156" i="76"/>
  <c r="C155" i="76"/>
  <c r="C154" i="76"/>
  <c r="C153" i="76"/>
  <c r="C152" i="76"/>
  <c r="C151" i="76"/>
  <c r="C149" i="76"/>
  <c r="C148" i="76"/>
  <c r="C147" i="76"/>
  <c r="C146" i="76"/>
  <c r="C145" i="76"/>
  <c r="C144" i="76"/>
  <c r="C143" i="76"/>
  <c r="C142" i="76"/>
  <c r="C141" i="76"/>
  <c r="C139" i="76"/>
  <c r="D129" i="76"/>
  <c r="D128" i="76"/>
  <c r="D127" i="76"/>
  <c r="D125" i="76"/>
  <c r="D124" i="76"/>
  <c r="D123" i="76"/>
  <c r="D126" i="76"/>
  <c r="C121" i="76"/>
  <c r="D119" i="76"/>
  <c r="C118" i="76"/>
  <c r="C109" i="76"/>
  <c r="D107" i="76"/>
  <c r="C108" i="76"/>
  <c r="D71" i="76"/>
  <c r="C72" i="76"/>
  <c r="C69" i="76"/>
  <c r="C67" i="76"/>
  <c r="C65" i="76"/>
  <c r="C64" i="76"/>
  <c r="C63" i="76"/>
  <c r="H61" i="76"/>
  <c r="C61" i="76"/>
  <c r="C59" i="76"/>
  <c r="C58" i="76"/>
  <c r="C57" i="76"/>
  <c r="G55" i="76"/>
  <c r="E55" i="76"/>
  <c r="C55" i="76"/>
  <c r="C53" i="76"/>
  <c r="C52" i="76"/>
  <c r="C50" i="76"/>
  <c r="C49" i="76"/>
  <c r="H48" i="76"/>
  <c r="C48" i="76"/>
  <c r="C46" i="76"/>
  <c r="C45" i="76"/>
  <c r="C43" i="76"/>
  <c r="C41" i="76"/>
  <c r="C39" i="76"/>
  <c r="C36" i="76"/>
  <c r="C35" i="76"/>
  <c r="C34" i="76"/>
  <c r="H32" i="76"/>
  <c r="C32" i="76"/>
  <c r="C30" i="76"/>
  <c r="C29" i="76"/>
  <c r="H27" i="76"/>
  <c r="C27" i="76"/>
  <c r="C25" i="76"/>
  <c r="C23" i="76"/>
  <c r="C21" i="76"/>
  <c r="C19" i="76"/>
  <c r="C16" i="76"/>
  <c r="C15" i="76"/>
  <c r="C14" i="76"/>
  <c r="G12" i="76"/>
  <c r="E12" i="76"/>
  <c r="C12" i="76"/>
  <c r="C10" i="76"/>
  <c r="C9" i="76"/>
  <c r="G7" i="76"/>
  <c r="E7" i="76"/>
  <c r="C7" i="76"/>
  <c r="A3" i="76"/>
  <c r="A2" i="76"/>
  <c r="A195" i="75"/>
  <c r="A180" i="75"/>
  <c r="A179" i="75"/>
  <c r="A178" i="75"/>
  <c r="A177" i="75"/>
  <c r="A176" i="75"/>
  <c r="A175" i="75"/>
  <c r="A174" i="75"/>
  <c r="C166" i="75"/>
  <c r="C162" i="75"/>
  <c r="C161" i="75"/>
  <c r="C160" i="75"/>
  <c r="C159" i="75"/>
  <c r="C163" i="75" s="1"/>
  <c r="C153" i="75"/>
  <c r="C151" i="75"/>
  <c r="C150" i="75"/>
  <c r="C148" i="75"/>
  <c r="C147" i="75"/>
  <c r="C146" i="75"/>
  <c r="C145" i="75"/>
  <c r="C144" i="75"/>
  <c r="C143" i="75"/>
  <c r="C142" i="75"/>
  <c r="C141" i="75"/>
  <c r="C140" i="75"/>
  <c r="C139" i="75"/>
  <c r="C138" i="75"/>
  <c r="C137" i="75"/>
  <c r="C136" i="75"/>
  <c r="C135" i="75"/>
  <c r="C134" i="75"/>
  <c r="C133" i="75"/>
  <c r="C132" i="75"/>
  <c r="C131" i="75"/>
  <c r="C130" i="75"/>
  <c r="C129" i="75"/>
  <c r="C127" i="75"/>
  <c r="C126" i="75"/>
  <c r="C125" i="75"/>
  <c r="C124" i="75"/>
  <c r="C123" i="75"/>
  <c r="C122" i="75"/>
  <c r="C121" i="75"/>
  <c r="D97" i="75"/>
  <c r="C120" i="75"/>
  <c r="C119" i="75"/>
  <c r="C117" i="75"/>
  <c r="D106" i="75"/>
  <c r="D105" i="75"/>
  <c r="D102" i="75"/>
  <c r="D101" i="75"/>
  <c r="D107" i="75"/>
  <c r="C99" i="75"/>
  <c r="C96" i="75"/>
  <c r="C87" i="75"/>
  <c r="D85" i="75"/>
  <c r="C86" i="75"/>
  <c r="D64" i="75"/>
  <c r="C65" i="75"/>
  <c r="C62" i="75"/>
  <c r="C60" i="75"/>
  <c r="C58" i="75"/>
  <c r="C57" i="75"/>
  <c r="C56" i="75"/>
  <c r="H54" i="75"/>
  <c r="C54" i="75"/>
  <c r="C52" i="75"/>
  <c r="C51" i="75"/>
  <c r="C50" i="75"/>
  <c r="H48" i="75"/>
  <c r="G48" i="75"/>
  <c r="E48" i="75"/>
  <c r="D48" i="75"/>
  <c r="C48" i="75"/>
  <c r="C46" i="75"/>
  <c r="C45" i="75"/>
  <c r="C43" i="75"/>
  <c r="C41" i="75"/>
  <c r="C39" i="75"/>
  <c r="C36" i="75"/>
  <c r="C35" i="75"/>
  <c r="C34" i="75"/>
  <c r="G32" i="75"/>
  <c r="H32" i="75"/>
  <c r="E32" i="75"/>
  <c r="C32" i="75"/>
  <c r="C30" i="75"/>
  <c r="C29" i="75"/>
  <c r="G27" i="75"/>
  <c r="H27" i="75"/>
  <c r="E27" i="75"/>
  <c r="C27" i="75"/>
  <c r="C25" i="75"/>
  <c r="C23" i="75"/>
  <c r="C21" i="75"/>
  <c r="C19" i="75"/>
  <c r="C16" i="75"/>
  <c r="C15" i="75"/>
  <c r="C14" i="75"/>
  <c r="C12" i="75"/>
  <c r="C10" i="75"/>
  <c r="C9" i="75"/>
  <c r="C7" i="75"/>
  <c r="A3" i="75"/>
  <c r="A2" i="75"/>
  <c r="A222" i="74"/>
  <c r="A207" i="74"/>
  <c r="A206" i="74"/>
  <c r="A205" i="74"/>
  <c r="A204" i="74"/>
  <c r="A203" i="74"/>
  <c r="A202" i="74"/>
  <c r="A201" i="74"/>
  <c r="C193" i="74"/>
  <c r="C189" i="74"/>
  <c r="C188" i="74"/>
  <c r="C187" i="74"/>
  <c r="C186" i="74"/>
  <c r="C190" i="74" s="1"/>
  <c r="C180" i="74"/>
  <c r="C178" i="74"/>
  <c r="C177" i="74"/>
  <c r="C175" i="74"/>
  <c r="C174" i="74"/>
  <c r="C173" i="74"/>
  <c r="C172" i="74"/>
  <c r="C171" i="74"/>
  <c r="C170" i="74"/>
  <c r="C169" i="74"/>
  <c r="C168" i="74"/>
  <c r="C167" i="74"/>
  <c r="C166" i="74"/>
  <c r="C165" i="74"/>
  <c r="C164" i="74"/>
  <c r="C163" i="74"/>
  <c r="C162" i="74"/>
  <c r="C161" i="74"/>
  <c r="C160" i="74"/>
  <c r="C159" i="74"/>
  <c r="C158" i="74"/>
  <c r="C157" i="74"/>
  <c r="C156" i="74"/>
  <c r="C154" i="74"/>
  <c r="C153" i="74"/>
  <c r="C152" i="74"/>
  <c r="C151" i="74"/>
  <c r="C150" i="74"/>
  <c r="C149" i="74"/>
  <c r="C148" i="74"/>
  <c r="C147" i="74"/>
  <c r="C146" i="74"/>
  <c r="C144" i="74"/>
  <c r="D134" i="74"/>
  <c r="D133" i="74"/>
  <c r="D132" i="74"/>
  <c r="D130" i="74"/>
  <c r="D129" i="74"/>
  <c r="D128" i="74"/>
  <c r="D131" i="74"/>
  <c r="C126" i="74"/>
  <c r="D124" i="74"/>
  <c r="D123" i="74"/>
  <c r="C123" i="74"/>
  <c r="C114" i="74"/>
  <c r="D112" i="74"/>
  <c r="C72" i="74"/>
  <c r="D71" i="74"/>
  <c r="C69" i="74"/>
  <c r="C67" i="74"/>
  <c r="C65" i="74"/>
  <c r="C64" i="74"/>
  <c r="C63" i="74"/>
  <c r="G61" i="74"/>
  <c r="E61" i="74"/>
  <c r="C61" i="74"/>
  <c r="C59" i="74"/>
  <c r="C58" i="74"/>
  <c r="C57" i="74"/>
  <c r="H55" i="74"/>
  <c r="G55" i="74"/>
  <c r="E55" i="74"/>
  <c r="D55" i="74"/>
  <c r="C55" i="74"/>
  <c r="C53" i="74"/>
  <c r="C52" i="74"/>
  <c r="C50" i="74"/>
  <c r="C49" i="74"/>
  <c r="G48" i="74"/>
  <c r="E48" i="74"/>
  <c r="C48" i="74"/>
  <c r="C46" i="74"/>
  <c r="C45" i="74"/>
  <c r="C43" i="74"/>
  <c r="C41" i="74"/>
  <c r="C39" i="74"/>
  <c r="C36" i="74"/>
  <c r="C35" i="74"/>
  <c r="C34" i="74"/>
  <c r="G32" i="74"/>
  <c r="E32" i="74"/>
  <c r="C32" i="74"/>
  <c r="C30" i="74"/>
  <c r="C29" i="74"/>
  <c r="G27" i="74"/>
  <c r="E27" i="74"/>
  <c r="C27" i="74"/>
  <c r="C25" i="74"/>
  <c r="C23" i="74"/>
  <c r="C21" i="74"/>
  <c r="C19" i="74"/>
  <c r="C16" i="74"/>
  <c r="C15" i="74"/>
  <c r="C14" i="74"/>
  <c r="E12" i="74"/>
  <c r="C12" i="74"/>
  <c r="C10" i="74"/>
  <c r="C9" i="74"/>
  <c r="E7" i="74"/>
  <c r="D7" i="74"/>
  <c r="C7" i="74"/>
  <c r="A3" i="74"/>
  <c r="A2" i="74"/>
  <c r="A197" i="73"/>
  <c r="A179" i="73"/>
  <c r="A178" i="73"/>
  <c r="A177" i="73"/>
  <c r="A176" i="73"/>
  <c r="A175" i="73"/>
  <c r="A174" i="73"/>
  <c r="A173" i="73"/>
  <c r="C165" i="73"/>
  <c r="C161" i="73"/>
  <c r="C160" i="73"/>
  <c r="C159" i="73"/>
  <c r="C158" i="73"/>
  <c r="C162" i="73" s="1"/>
  <c r="C152" i="73"/>
  <c r="C150" i="73"/>
  <c r="C149" i="73"/>
  <c r="C147" i="73"/>
  <c r="C146" i="73"/>
  <c r="C145" i="73"/>
  <c r="C144" i="73"/>
  <c r="C143" i="73"/>
  <c r="C142" i="73"/>
  <c r="C141" i="73"/>
  <c r="C140" i="73"/>
  <c r="C139" i="73"/>
  <c r="C138" i="73"/>
  <c r="C137" i="73"/>
  <c r="C136" i="73"/>
  <c r="C135" i="73"/>
  <c r="C134" i="73"/>
  <c r="C133" i="73"/>
  <c r="C132" i="73"/>
  <c r="C131" i="73"/>
  <c r="C130" i="73"/>
  <c r="C129" i="73"/>
  <c r="C128" i="73"/>
  <c r="C126" i="73"/>
  <c r="C125" i="73"/>
  <c r="C124" i="73"/>
  <c r="C123" i="73"/>
  <c r="C122" i="73"/>
  <c r="C121" i="73"/>
  <c r="C120" i="73"/>
  <c r="C119" i="73"/>
  <c r="C118" i="73"/>
  <c r="C116" i="73"/>
  <c r="D106" i="73"/>
  <c r="D104" i="73"/>
  <c r="D102" i="73"/>
  <c r="D100" i="73"/>
  <c r="D105" i="73"/>
  <c r="C98" i="73"/>
  <c r="D96" i="73"/>
  <c r="C95" i="73"/>
  <c r="D84" i="73"/>
  <c r="C86" i="73"/>
  <c r="C85" i="73"/>
  <c r="C64" i="73"/>
  <c r="C62" i="73"/>
  <c r="C60" i="73"/>
  <c r="C58" i="73"/>
  <c r="C57" i="73"/>
  <c r="C56" i="73"/>
  <c r="G54" i="73"/>
  <c r="E54" i="73"/>
  <c r="C54" i="73"/>
  <c r="C52" i="73"/>
  <c r="C51" i="73"/>
  <c r="C50" i="73"/>
  <c r="H48" i="73"/>
  <c r="G48" i="73"/>
  <c r="E48" i="73"/>
  <c r="D48" i="73"/>
  <c r="C48" i="73"/>
  <c r="C46" i="73"/>
  <c r="C45" i="73"/>
  <c r="C43" i="73"/>
  <c r="C41" i="73"/>
  <c r="C39" i="73"/>
  <c r="C36" i="73"/>
  <c r="C35" i="73"/>
  <c r="C34" i="73"/>
  <c r="H32" i="73"/>
  <c r="G32" i="73"/>
  <c r="E32" i="73"/>
  <c r="D32" i="73"/>
  <c r="C32" i="73"/>
  <c r="C30" i="73"/>
  <c r="C29" i="73"/>
  <c r="H27" i="73"/>
  <c r="G27" i="73"/>
  <c r="E27" i="73"/>
  <c r="D27" i="73"/>
  <c r="C27" i="73"/>
  <c r="C25" i="73"/>
  <c r="C23" i="73"/>
  <c r="C21" i="73"/>
  <c r="C19" i="73"/>
  <c r="C16" i="73"/>
  <c r="C15" i="73"/>
  <c r="C14" i="73"/>
  <c r="G12" i="73"/>
  <c r="C12" i="73"/>
  <c r="C10" i="73"/>
  <c r="C9" i="73"/>
  <c r="G7" i="73"/>
  <c r="E7" i="73"/>
  <c r="C7" i="73"/>
  <c r="A3" i="73"/>
  <c r="A2" i="73"/>
  <c r="A308" i="72"/>
  <c r="A289" i="72"/>
  <c r="A288" i="72"/>
  <c r="A287" i="72"/>
  <c r="A286" i="72"/>
  <c r="A285" i="72"/>
  <c r="A284" i="72"/>
  <c r="A283" i="72"/>
  <c r="C276" i="72"/>
  <c r="C275" i="72"/>
  <c r="C274" i="72"/>
  <c r="C273" i="72"/>
  <c r="C272" i="72"/>
  <c r="C271" i="72"/>
  <c r="C265" i="72"/>
  <c r="C263" i="72"/>
  <c r="C261" i="72"/>
  <c r="C260" i="72"/>
  <c r="C259" i="72"/>
  <c r="C258" i="72"/>
  <c r="C257" i="72"/>
  <c r="C256" i="72"/>
  <c r="C255" i="72"/>
  <c r="C253" i="72"/>
  <c r="C252" i="72"/>
  <c r="C251" i="72"/>
  <c r="C250" i="72"/>
  <c r="C249" i="72"/>
  <c r="C248" i="72"/>
  <c r="C247" i="72"/>
  <c r="C246" i="72"/>
  <c r="C245" i="72"/>
  <c r="C244" i="72"/>
  <c r="C243" i="72"/>
  <c r="C242" i="72"/>
  <c r="C241" i="72"/>
  <c r="C239" i="72"/>
  <c r="C238" i="72"/>
  <c r="C237" i="72"/>
  <c r="C236" i="72"/>
  <c r="C235" i="72"/>
  <c r="C234" i="72"/>
  <c r="C233" i="72"/>
  <c r="C232" i="72"/>
  <c r="C230" i="72"/>
  <c r="C228" i="72"/>
  <c r="D217" i="72"/>
  <c r="D213" i="72"/>
  <c r="D216" i="72"/>
  <c r="C210" i="72"/>
  <c r="C207" i="72"/>
  <c r="C198" i="72"/>
  <c r="D196" i="72"/>
  <c r="C197" i="72"/>
  <c r="D160" i="72"/>
  <c r="C161" i="72"/>
  <c r="C158" i="72"/>
  <c r="C156" i="72"/>
  <c r="C154" i="72"/>
  <c r="C153" i="72"/>
  <c r="C152" i="72"/>
  <c r="E150" i="72"/>
  <c r="C150" i="72"/>
  <c r="C148" i="72"/>
  <c r="C147" i="72"/>
  <c r="E145" i="72"/>
  <c r="C145" i="72"/>
  <c r="D73" i="72"/>
  <c r="C74" i="72"/>
  <c r="C71" i="72"/>
  <c r="C69" i="72"/>
  <c r="C67" i="72"/>
  <c r="C66" i="72"/>
  <c r="C65" i="72"/>
  <c r="H63" i="72"/>
  <c r="E63" i="72"/>
  <c r="C63" i="72"/>
  <c r="C61" i="72"/>
  <c r="C60" i="72"/>
  <c r="C59" i="72"/>
  <c r="E57" i="72"/>
  <c r="C57" i="72"/>
  <c r="C55" i="72"/>
  <c r="C54" i="72"/>
  <c r="C52" i="72"/>
  <c r="C50" i="72"/>
  <c r="C48" i="72"/>
  <c r="C45" i="72"/>
  <c r="C44" i="72"/>
  <c r="C43" i="72"/>
  <c r="E41" i="72"/>
  <c r="C41" i="72"/>
  <c r="C39" i="72"/>
  <c r="C38" i="72"/>
  <c r="E36" i="72"/>
  <c r="C36" i="72"/>
  <c r="C34" i="72"/>
  <c r="C32" i="72"/>
  <c r="C30" i="72"/>
  <c r="C28" i="72"/>
  <c r="C25" i="72"/>
  <c r="C23" i="72"/>
  <c r="C21" i="72"/>
  <c r="E17" i="72"/>
  <c r="C17" i="72"/>
  <c r="C14" i="72"/>
  <c r="C12" i="72"/>
  <c r="E8" i="72"/>
  <c r="C8" i="72"/>
  <c r="A3" i="72"/>
  <c r="A2" i="72"/>
  <c r="A235" i="71"/>
  <c r="A215" i="71"/>
  <c r="A214" i="71"/>
  <c r="A213" i="71"/>
  <c r="A212" i="71"/>
  <c r="A211" i="71"/>
  <c r="A210" i="71"/>
  <c r="A209" i="71"/>
  <c r="C202" i="71"/>
  <c r="C201" i="71"/>
  <c r="C200" i="71"/>
  <c r="C199" i="71"/>
  <c r="C193" i="71"/>
  <c r="C191" i="71"/>
  <c r="C189" i="71"/>
  <c r="C188" i="71"/>
  <c r="C187" i="71"/>
  <c r="C186" i="71"/>
  <c r="C185" i="71"/>
  <c r="C184" i="71"/>
  <c r="C183" i="71"/>
  <c r="C182" i="71"/>
  <c r="C181" i="71"/>
  <c r="C180" i="71"/>
  <c r="C179" i="71"/>
  <c r="C178" i="71"/>
  <c r="C177" i="71"/>
  <c r="C176" i="71"/>
  <c r="C175" i="71"/>
  <c r="C174" i="71"/>
  <c r="C173" i="71"/>
  <c r="C172" i="71"/>
  <c r="C171" i="71"/>
  <c r="C170" i="71"/>
  <c r="C168" i="71"/>
  <c r="C167" i="71"/>
  <c r="C166" i="71"/>
  <c r="C165" i="71"/>
  <c r="C164" i="71"/>
  <c r="C163" i="71"/>
  <c r="C162" i="71"/>
  <c r="C161" i="71"/>
  <c r="D138" i="71"/>
  <c r="C160" i="71"/>
  <c r="C158" i="71"/>
  <c r="D148" i="71"/>
  <c r="D147" i="71"/>
  <c r="D146" i="71"/>
  <c r="D144" i="71"/>
  <c r="D143" i="71"/>
  <c r="D142" i="71"/>
  <c r="D145" i="71"/>
  <c r="C140" i="71"/>
  <c r="C137" i="71"/>
  <c r="C128" i="71"/>
  <c r="D126" i="71"/>
  <c r="C127" i="71"/>
  <c r="D104" i="71"/>
  <c r="C105" i="71"/>
  <c r="C102" i="71"/>
  <c r="C100" i="71"/>
  <c r="C98" i="71"/>
  <c r="C97" i="71"/>
  <c r="C96" i="71"/>
  <c r="H94" i="71"/>
  <c r="G94" i="71"/>
  <c r="E94" i="71"/>
  <c r="D94" i="71"/>
  <c r="C94" i="71"/>
  <c r="C92" i="71"/>
  <c r="C91" i="71"/>
  <c r="G89" i="71"/>
  <c r="H89" i="71"/>
  <c r="E89" i="71"/>
  <c r="D89" i="71"/>
  <c r="C89" i="71"/>
  <c r="D65" i="71"/>
  <c r="C66" i="71"/>
  <c r="C63" i="71"/>
  <c r="C61" i="71"/>
  <c r="C59" i="71"/>
  <c r="C58" i="71"/>
  <c r="C57" i="71"/>
  <c r="H55" i="71"/>
  <c r="G55" i="71"/>
  <c r="D55" i="71"/>
  <c r="C55" i="71"/>
  <c r="C53" i="71"/>
  <c r="C52" i="71"/>
  <c r="C51" i="71"/>
  <c r="G49" i="71"/>
  <c r="H49" i="71"/>
  <c r="E49" i="71"/>
  <c r="D49" i="71"/>
  <c r="C49" i="71"/>
  <c r="C47" i="71"/>
  <c r="C46" i="71"/>
  <c r="C44" i="71"/>
  <c r="C42" i="71"/>
  <c r="C40" i="71"/>
  <c r="C37" i="71"/>
  <c r="C36" i="71"/>
  <c r="C35" i="71"/>
  <c r="G33" i="71"/>
  <c r="H33" i="71"/>
  <c r="E33" i="71"/>
  <c r="C33" i="71"/>
  <c r="C31" i="71"/>
  <c r="C30" i="71"/>
  <c r="G28" i="71"/>
  <c r="H28" i="71"/>
  <c r="E28" i="71"/>
  <c r="C28" i="71"/>
  <c r="C26" i="71"/>
  <c r="C24" i="71"/>
  <c r="C22" i="71"/>
  <c r="C20" i="71"/>
  <c r="C17" i="71"/>
  <c r="C16" i="71"/>
  <c r="C15" i="71"/>
  <c r="G13" i="71"/>
  <c r="C13" i="71"/>
  <c r="C11" i="71"/>
  <c r="C10" i="71"/>
  <c r="G8" i="71"/>
  <c r="C8" i="71"/>
  <c r="A3" i="71"/>
  <c r="A2" i="71"/>
  <c r="A226" i="70"/>
  <c r="A207" i="70"/>
  <c r="A206" i="70"/>
  <c r="A205" i="70"/>
  <c r="A204" i="70"/>
  <c r="A203" i="70"/>
  <c r="A202" i="70"/>
  <c r="A201" i="70"/>
  <c r="C193" i="70"/>
  <c r="C190" i="70"/>
  <c r="C189" i="70"/>
  <c r="C188" i="70"/>
  <c r="C187" i="70"/>
  <c r="C186" i="70"/>
  <c r="C180" i="70"/>
  <c r="C178" i="70"/>
  <c r="C177" i="70"/>
  <c r="C175" i="70"/>
  <c r="C174" i="70"/>
  <c r="C173" i="70"/>
  <c r="C172" i="70"/>
  <c r="C171" i="70"/>
  <c r="C170" i="70"/>
  <c r="C169" i="70"/>
  <c r="C168" i="70"/>
  <c r="C167" i="70"/>
  <c r="C166" i="70"/>
  <c r="C165" i="70"/>
  <c r="C164" i="70"/>
  <c r="C163" i="70"/>
  <c r="C162" i="70"/>
  <c r="C161" i="70"/>
  <c r="C160" i="70"/>
  <c r="C159" i="70"/>
  <c r="C158" i="70"/>
  <c r="C157" i="70"/>
  <c r="C156" i="70"/>
  <c r="C154" i="70"/>
  <c r="C153" i="70"/>
  <c r="C152" i="70"/>
  <c r="C151" i="70"/>
  <c r="C150" i="70"/>
  <c r="C149" i="70"/>
  <c r="C148" i="70"/>
  <c r="C147" i="70"/>
  <c r="C146" i="70"/>
  <c r="C144" i="70"/>
  <c r="D134" i="70"/>
  <c r="D133" i="70"/>
  <c r="D132" i="70"/>
  <c r="D130" i="70"/>
  <c r="D129" i="70"/>
  <c r="D128" i="70"/>
  <c r="D131" i="70"/>
  <c r="C126" i="70"/>
  <c r="D124" i="70"/>
  <c r="C123" i="70"/>
  <c r="C114" i="70"/>
  <c r="D112" i="70"/>
  <c r="C72" i="70"/>
  <c r="D71" i="70"/>
  <c r="C69" i="70"/>
  <c r="C67" i="70"/>
  <c r="C65" i="70"/>
  <c r="C64" i="70"/>
  <c r="C63" i="70"/>
  <c r="G61" i="70"/>
  <c r="E61" i="70"/>
  <c r="C61" i="70"/>
  <c r="C59" i="70"/>
  <c r="C58" i="70"/>
  <c r="C57" i="70"/>
  <c r="H55" i="70"/>
  <c r="G55" i="70"/>
  <c r="E55" i="70"/>
  <c r="D55" i="70"/>
  <c r="C55" i="70"/>
  <c r="C53" i="70"/>
  <c r="C52" i="70"/>
  <c r="C50" i="70"/>
  <c r="C49" i="70"/>
  <c r="G48" i="70"/>
  <c r="C48" i="70"/>
  <c r="C46" i="70"/>
  <c r="C45" i="70"/>
  <c r="C43" i="70"/>
  <c r="C41" i="70"/>
  <c r="C39" i="70"/>
  <c r="C36" i="70"/>
  <c r="C35" i="70"/>
  <c r="C34" i="70"/>
  <c r="G32" i="70"/>
  <c r="C32" i="70"/>
  <c r="C30" i="70"/>
  <c r="C29" i="70"/>
  <c r="G27" i="70"/>
  <c r="C27" i="70"/>
  <c r="C25" i="70"/>
  <c r="C23" i="70"/>
  <c r="C21" i="70"/>
  <c r="C19" i="70"/>
  <c r="C16" i="70"/>
  <c r="C15" i="70"/>
  <c r="C14" i="70"/>
  <c r="H12" i="70"/>
  <c r="E12" i="70"/>
  <c r="C12" i="70"/>
  <c r="C10" i="70"/>
  <c r="C9" i="70"/>
  <c r="H7" i="70"/>
  <c r="E7" i="70"/>
  <c r="C7" i="70"/>
  <c r="A3" i="70"/>
  <c r="A2" i="70"/>
  <c r="A214" i="69"/>
  <c r="A198" i="69"/>
  <c r="A197" i="69"/>
  <c r="A196" i="69"/>
  <c r="A195" i="69"/>
  <c r="A194" i="69"/>
  <c r="A193" i="69"/>
  <c r="A192" i="69"/>
  <c r="C184" i="69"/>
  <c r="C180" i="69"/>
  <c r="C179" i="69"/>
  <c r="C178" i="69"/>
  <c r="C181" i="69" s="1"/>
  <c r="C172" i="69"/>
  <c r="C170" i="69"/>
  <c r="C168" i="69"/>
  <c r="C167" i="69"/>
  <c r="C166" i="69"/>
  <c r="C165" i="69"/>
  <c r="C164" i="69"/>
  <c r="C163" i="69"/>
  <c r="C162" i="69"/>
  <c r="C161" i="69"/>
  <c r="C160" i="69"/>
  <c r="C159" i="69"/>
  <c r="C158" i="69"/>
  <c r="C157" i="69"/>
  <c r="C156" i="69"/>
  <c r="C155" i="69"/>
  <c r="C154" i="69"/>
  <c r="C153" i="69"/>
  <c r="C152" i="69"/>
  <c r="C151" i="69"/>
  <c r="C150" i="69"/>
  <c r="C149" i="69"/>
  <c r="C147" i="69"/>
  <c r="C146" i="69"/>
  <c r="C145" i="69"/>
  <c r="C144" i="69"/>
  <c r="C143" i="69"/>
  <c r="C142" i="69"/>
  <c r="C141" i="69"/>
  <c r="C140" i="69"/>
  <c r="C139" i="69"/>
  <c r="C137" i="69"/>
  <c r="D127" i="69"/>
  <c r="D126" i="69"/>
  <c r="D125" i="69"/>
  <c r="D123" i="69"/>
  <c r="D122" i="69"/>
  <c r="D121" i="69"/>
  <c r="D124" i="69"/>
  <c r="C119" i="69"/>
  <c r="D117" i="69"/>
  <c r="C116" i="69"/>
  <c r="C107" i="69"/>
  <c r="D105" i="69"/>
  <c r="C106" i="69"/>
  <c r="D64" i="69"/>
  <c r="C65" i="69"/>
  <c r="C62" i="69"/>
  <c r="C60" i="69"/>
  <c r="C58" i="69"/>
  <c r="C57" i="69"/>
  <c r="C56" i="69"/>
  <c r="G54" i="69"/>
  <c r="C54" i="69"/>
  <c r="C52" i="69"/>
  <c r="C51" i="69"/>
  <c r="C50" i="69"/>
  <c r="H48" i="69"/>
  <c r="G48" i="69"/>
  <c r="E48" i="69"/>
  <c r="D48" i="69"/>
  <c r="C48" i="69"/>
  <c r="C46" i="69"/>
  <c r="C45" i="69"/>
  <c r="C43" i="69"/>
  <c r="C41" i="69"/>
  <c r="C39" i="69"/>
  <c r="C36" i="69"/>
  <c r="C35" i="69"/>
  <c r="C34" i="69"/>
  <c r="G32" i="69"/>
  <c r="H32" i="69"/>
  <c r="E32" i="69"/>
  <c r="C32" i="69"/>
  <c r="C30" i="69"/>
  <c r="C29" i="69"/>
  <c r="G27" i="69"/>
  <c r="H27" i="69"/>
  <c r="E27" i="69"/>
  <c r="C27" i="69"/>
  <c r="C25" i="69"/>
  <c r="C23" i="69"/>
  <c r="C21" i="69"/>
  <c r="C19" i="69"/>
  <c r="C16" i="69"/>
  <c r="C15" i="69"/>
  <c r="C14" i="69"/>
  <c r="G12" i="69"/>
  <c r="C12" i="69"/>
  <c r="C10" i="69"/>
  <c r="C9" i="69"/>
  <c r="G7" i="69"/>
  <c r="C7" i="69"/>
  <c r="A3" i="69"/>
  <c r="A2" i="69"/>
  <c r="A237" i="68"/>
  <c r="A220" i="68"/>
  <c r="A219" i="68"/>
  <c r="A218" i="68"/>
  <c r="A217" i="68"/>
  <c r="A216" i="68"/>
  <c r="A215" i="68"/>
  <c r="A214" i="68"/>
  <c r="C206" i="68"/>
  <c r="C202" i="68"/>
  <c r="C201" i="68"/>
  <c r="C200" i="68"/>
  <c r="C199" i="68"/>
  <c r="C203" i="68" s="1"/>
  <c r="C193" i="68"/>
  <c r="C191" i="68"/>
  <c r="C190" i="68"/>
  <c r="C188" i="68"/>
  <c r="C187" i="68"/>
  <c r="C186" i="68"/>
  <c r="C185" i="68"/>
  <c r="C184" i="68"/>
  <c r="C183" i="68"/>
  <c r="C182" i="68"/>
  <c r="C181" i="68"/>
  <c r="C180" i="68"/>
  <c r="C179" i="68"/>
  <c r="C178" i="68"/>
  <c r="C177" i="68"/>
  <c r="C176" i="68"/>
  <c r="C175" i="68"/>
  <c r="C174" i="68"/>
  <c r="C173" i="68"/>
  <c r="C172" i="68"/>
  <c r="C171" i="68"/>
  <c r="C170" i="68"/>
  <c r="C169" i="68"/>
  <c r="C167" i="68"/>
  <c r="C166" i="68"/>
  <c r="C165" i="68"/>
  <c r="C164" i="68"/>
  <c r="C163" i="68"/>
  <c r="C162" i="68"/>
  <c r="C161" i="68"/>
  <c r="C160" i="68"/>
  <c r="C159" i="68"/>
  <c r="C157" i="68"/>
  <c r="D147" i="68"/>
  <c r="D146" i="68"/>
  <c r="D143" i="68"/>
  <c r="D142" i="68"/>
  <c r="D145" i="68"/>
  <c r="C139" i="68"/>
  <c r="D137" i="68"/>
  <c r="C136" i="68"/>
  <c r="C127" i="68"/>
  <c r="D125" i="68"/>
  <c r="C126" i="68"/>
  <c r="C65" i="68"/>
  <c r="D64" i="68"/>
  <c r="C62" i="68"/>
  <c r="C60" i="68"/>
  <c r="C58" i="68"/>
  <c r="C57" i="68"/>
  <c r="C56" i="68"/>
  <c r="H54" i="68"/>
  <c r="G54" i="68"/>
  <c r="E54" i="68"/>
  <c r="D54" i="68"/>
  <c r="C54" i="68"/>
  <c r="C52" i="68"/>
  <c r="C51" i="68"/>
  <c r="C50" i="68"/>
  <c r="H48" i="68"/>
  <c r="G48" i="68"/>
  <c r="E48" i="68"/>
  <c r="D48" i="68"/>
  <c r="C48" i="68"/>
  <c r="C46" i="68"/>
  <c r="C45" i="68"/>
  <c r="C43" i="68"/>
  <c r="C41" i="68"/>
  <c r="C39" i="68"/>
  <c r="C36" i="68"/>
  <c r="C35" i="68"/>
  <c r="C34" i="68"/>
  <c r="H32" i="68"/>
  <c r="G32" i="68"/>
  <c r="E32" i="68"/>
  <c r="D32" i="68"/>
  <c r="C32" i="68"/>
  <c r="C30" i="68"/>
  <c r="C29" i="68"/>
  <c r="H27" i="68"/>
  <c r="G27" i="68"/>
  <c r="E27" i="68"/>
  <c r="D27" i="68"/>
  <c r="C27" i="68"/>
  <c r="C25" i="68"/>
  <c r="C23" i="68"/>
  <c r="C21" i="68"/>
  <c r="C19" i="68"/>
  <c r="C16" i="68"/>
  <c r="C15" i="68"/>
  <c r="C14" i="68"/>
  <c r="G12" i="68"/>
  <c r="H12" i="68"/>
  <c r="C12" i="68"/>
  <c r="C10" i="68"/>
  <c r="C9" i="68"/>
  <c r="G7" i="68"/>
  <c r="H7" i="68"/>
  <c r="E7" i="68"/>
  <c r="C7" i="68"/>
  <c r="A3" i="68"/>
  <c r="A2" i="68"/>
  <c r="A196" i="67"/>
  <c r="A180" i="67"/>
  <c r="A179" i="67"/>
  <c r="A178" i="67"/>
  <c r="A177" i="67"/>
  <c r="A176" i="67"/>
  <c r="A175" i="67"/>
  <c r="A174" i="67"/>
  <c r="C166" i="67"/>
  <c r="C162" i="67"/>
  <c r="C161" i="67"/>
  <c r="C160" i="67"/>
  <c r="C159" i="67"/>
  <c r="C163" i="67" s="1"/>
  <c r="C153" i="67"/>
  <c r="C151" i="67"/>
  <c r="C150" i="67"/>
  <c r="C148" i="67"/>
  <c r="C147" i="67"/>
  <c r="C146" i="67"/>
  <c r="C145" i="67"/>
  <c r="C144" i="67"/>
  <c r="C143" i="67"/>
  <c r="C142" i="67"/>
  <c r="C141" i="67"/>
  <c r="C140" i="67"/>
  <c r="C139" i="67"/>
  <c r="C138" i="67"/>
  <c r="C137" i="67"/>
  <c r="C136" i="67"/>
  <c r="C135" i="67"/>
  <c r="C134" i="67"/>
  <c r="C133" i="67"/>
  <c r="C132" i="67"/>
  <c r="C131" i="67"/>
  <c r="C130" i="67"/>
  <c r="C129" i="67"/>
  <c r="C127" i="67"/>
  <c r="C126" i="67"/>
  <c r="C125" i="67"/>
  <c r="C124" i="67"/>
  <c r="C123" i="67"/>
  <c r="C122" i="67"/>
  <c r="C121" i="67"/>
  <c r="C120" i="67"/>
  <c r="C119" i="67"/>
  <c r="C117" i="67"/>
  <c r="D107" i="67"/>
  <c r="D105" i="67"/>
  <c r="D103" i="67"/>
  <c r="D101" i="67"/>
  <c r="D104" i="67"/>
  <c r="C99" i="67"/>
  <c r="D97" i="67"/>
  <c r="C96" i="67"/>
  <c r="C87" i="67"/>
  <c r="D85" i="67"/>
  <c r="C86" i="67"/>
  <c r="D64" i="67"/>
  <c r="C65" i="67"/>
  <c r="C62" i="67"/>
  <c r="C60" i="67"/>
  <c r="C58" i="67"/>
  <c r="C57" i="67"/>
  <c r="C56" i="67"/>
  <c r="E54" i="67"/>
  <c r="C54" i="67"/>
  <c r="C52" i="67"/>
  <c r="C51" i="67"/>
  <c r="C50" i="67"/>
  <c r="G48" i="67"/>
  <c r="H48" i="67"/>
  <c r="E48" i="67"/>
  <c r="C48" i="67"/>
  <c r="C46" i="67"/>
  <c r="C45" i="67"/>
  <c r="C43" i="67"/>
  <c r="C41" i="67"/>
  <c r="C39" i="67"/>
  <c r="C36" i="67"/>
  <c r="C35" i="67"/>
  <c r="C34" i="67"/>
  <c r="G32" i="67"/>
  <c r="H32" i="67"/>
  <c r="E32" i="67"/>
  <c r="C32" i="67"/>
  <c r="C30" i="67"/>
  <c r="C29" i="67"/>
  <c r="G27" i="67"/>
  <c r="H27" i="67"/>
  <c r="E27" i="67"/>
  <c r="C27" i="67"/>
  <c r="C25" i="67"/>
  <c r="C23" i="67"/>
  <c r="C21" i="67"/>
  <c r="C19" i="67"/>
  <c r="C16" i="67"/>
  <c r="C15" i="67"/>
  <c r="C14" i="67"/>
  <c r="E12" i="67"/>
  <c r="C12" i="67"/>
  <c r="C10" i="67"/>
  <c r="C9" i="67"/>
  <c r="E7" i="67"/>
  <c r="C7" i="67"/>
  <c r="A3" i="67"/>
  <c r="A2" i="67"/>
  <c r="A196" i="66"/>
  <c r="A180" i="66"/>
  <c r="A179" i="66"/>
  <c r="A178" i="66"/>
  <c r="A177" i="66"/>
  <c r="A176" i="66"/>
  <c r="A175" i="66"/>
  <c r="A174" i="66"/>
  <c r="C166" i="66"/>
  <c r="C162" i="66"/>
  <c r="C161" i="66"/>
  <c r="C160" i="66"/>
  <c r="C159" i="66"/>
  <c r="C163" i="66" s="1"/>
  <c r="C153" i="66"/>
  <c r="C151" i="66"/>
  <c r="C150" i="66"/>
  <c r="C148" i="66"/>
  <c r="C147" i="66"/>
  <c r="C146" i="66"/>
  <c r="C145" i="66"/>
  <c r="C144" i="66"/>
  <c r="C143" i="66"/>
  <c r="C142" i="66"/>
  <c r="C141" i="66"/>
  <c r="C140" i="66"/>
  <c r="C139" i="66"/>
  <c r="C138" i="66"/>
  <c r="C137" i="66"/>
  <c r="C136" i="66"/>
  <c r="C135" i="66"/>
  <c r="C134" i="66"/>
  <c r="C133" i="66"/>
  <c r="C132" i="66"/>
  <c r="C131" i="66"/>
  <c r="C130" i="66"/>
  <c r="C129" i="66"/>
  <c r="C127" i="66"/>
  <c r="C126" i="66"/>
  <c r="C125" i="66"/>
  <c r="C124" i="66"/>
  <c r="C123" i="66"/>
  <c r="C122" i="66"/>
  <c r="C121" i="66"/>
  <c r="C120" i="66"/>
  <c r="C119" i="66"/>
  <c r="C117" i="66"/>
  <c r="D107" i="66"/>
  <c r="D106" i="66"/>
  <c r="D103" i="66"/>
  <c r="D102" i="66"/>
  <c r="D105" i="66"/>
  <c r="C99" i="66"/>
  <c r="C96" i="66"/>
  <c r="C87" i="66"/>
  <c r="D85" i="66"/>
  <c r="C86" i="66"/>
  <c r="D64" i="66"/>
  <c r="C65" i="66"/>
  <c r="C62" i="66"/>
  <c r="C60" i="66"/>
  <c r="C58" i="66"/>
  <c r="C57" i="66"/>
  <c r="C56" i="66"/>
  <c r="E54" i="66"/>
  <c r="C54" i="66"/>
  <c r="C52" i="66"/>
  <c r="C51" i="66"/>
  <c r="C50" i="66"/>
  <c r="H48" i="66"/>
  <c r="G48" i="66"/>
  <c r="E48" i="66"/>
  <c r="D48" i="66"/>
  <c r="C48" i="66"/>
  <c r="C46" i="66"/>
  <c r="C45" i="66"/>
  <c r="C43" i="66"/>
  <c r="C41" i="66"/>
  <c r="C39" i="66"/>
  <c r="C36" i="66"/>
  <c r="C35" i="66"/>
  <c r="C34" i="66"/>
  <c r="G32" i="66"/>
  <c r="H32" i="66"/>
  <c r="E32" i="66"/>
  <c r="C32" i="66"/>
  <c r="C30" i="66"/>
  <c r="C29" i="66"/>
  <c r="G27" i="66"/>
  <c r="H27" i="66"/>
  <c r="E27" i="66"/>
  <c r="C27" i="66"/>
  <c r="C25" i="66"/>
  <c r="C23" i="66"/>
  <c r="C21" i="66"/>
  <c r="C19" i="66"/>
  <c r="C16" i="66"/>
  <c r="C15" i="66"/>
  <c r="C14" i="66"/>
  <c r="E12" i="66"/>
  <c r="C12" i="66"/>
  <c r="C10" i="66"/>
  <c r="C9" i="66"/>
  <c r="E7" i="66"/>
  <c r="C7" i="66"/>
  <c r="A3" i="66"/>
  <c r="A2" i="66"/>
  <c r="A198" i="65"/>
  <c r="A182" i="65"/>
  <c r="A181" i="65"/>
  <c r="A180" i="65"/>
  <c r="A179" i="65"/>
  <c r="A178" i="65"/>
  <c r="A177" i="65"/>
  <c r="A176" i="65"/>
  <c r="C166" i="65"/>
  <c r="C162" i="65"/>
  <c r="C161" i="65"/>
  <c r="C160" i="65"/>
  <c r="C159" i="65"/>
  <c r="C163" i="65" s="1"/>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C119" i="65"/>
  <c r="C117" i="65"/>
  <c r="D107" i="65"/>
  <c r="D106" i="65"/>
  <c r="D105" i="65"/>
  <c r="D103" i="65"/>
  <c r="D102" i="65"/>
  <c r="D101" i="65"/>
  <c r="D104" i="65"/>
  <c r="C99" i="65"/>
  <c r="D97" i="65"/>
  <c r="C96" i="65"/>
  <c r="C87" i="65"/>
  <c r="D85" i="65"/>
  <c r="C86" i="65"/>
  <c r="C65" i="65"/>
  <c r="D64" i="65"/>
  <c r="C62" i="65"/>
  <c r="C60" i="65"/>
  <c r="C58" i="65"/>
  <c r="C57" i="65"/>
  <c r="C56" i="65"/>
  <c r="G54" i="65"/>
  <c r="E54" i="65"/>
  <c r="C54" i="65"/>
  <c r="C52" i="65"/>
  <c r="C51" i="65"/>
  <c r="C50" i="65"/>
  <c r="H48" i="65"/>
  <c r="G48" i="65"/>
  <c r="E48" i="65"/>
  <c r="D48" i="65"/>
  <c r="C48" i="65"/>
  <c r="C46" i="65"/>
  <c r="C45" i="65"/>
  <c r="C43" i="65"/>
  <c r="C41" i="65"/>
  <c r="C39" i="65"/>
  <c r="C36" i="65"/>
  <c r="C35" i="65"/>
  <c r="C34" i="65"/>
  <c r="H32" i="65"/>
  <c r="G32" i="65"/>
  <c r="E32" i="65"/>
  <c r="D32" i="65"/>
  <c r="C32" i="65"/>
  <c r="C30" i="65"/>
  <c r="C29" i="65"/>
  <c r="H27" i="65"/>
  <c r="G27" i="65"/>
  <c r="E27" i="65"/>
  <c r="D27" i="65"/>
  <c r="C27" i="65"/>
  <c r="C25" i="65"/>
  <c r="C23" i="65"/>
  <c r="C21" i="65"/>
  <c r="C19" i="65"/>
  <c r="C16" i="65"/>
  <c r="C15" i="65"/>
  <c r="C14" i="65"/>
  <c r="G12" i="65"/>
  <c r="E12" i="65"/>
  <c r="C12" i="65"/>
  <c r="C10" i="65"/>
  <c r="C9" i="65"/>
  <c r="G7" i="65"/>
  <c r="E7" i="65"/>
  <c r="C7" i="65"/>
  <c r="A3" i="65"/>
  <c r="A2" i="65"/>
  <c r="A305" i="64"/>
  <c r="A286" i="64"/>
  <c r="A285" i="64"/>
  <c r="A284" i="64"/>
  <c r="A283" i="64"/>
  <c r="A282" i="64"/>
  <c r="A281" i="64"/>
  <c r="A280" i="64"/>
  <c r="C273" i="64"/>
  <c r="C272" i="64"/>
  <c r="C271" i="64"/>
  <c r="C270" i="64"/>
  <c r="C269" i="64"/>
  <c r="C268" i="64"/>
  <c r="C266" i="64"/>
  <c r="C260" i="64"/>
  <c r="C258" i="64"/>
  <c r="C256" i="64"/>
  <c r="C255" i="64"/>
  <c r="C254" i="64"/>
  <c r="C253" i="64"/>
  <c r="C252" i="64"/>
  <c r="C251" i="64"/>
  <c r="C250" i="64"/>
  <c r="C249" i="64"/>
  <c r="C248" i="64"/>
  <c r="C247" i="64"/>
  <c r="C246" i="64"/>
  <c r="C245" i="64"/>
  <c r="C244" i="64"/>
  <c r="C243" i="64"/>
  <c r="C242" i="64"/>
  <c r="C241" i="64"/>
  <c r="C240" i="64"/>
  <c r="C239" i="64"/>
  <c r="C238" i="64"/>
  <c r="C237" i="64"/>
  <c r="C235" i="64"/>
  <c r="C234" i="64"/>
  <c r="C233" i="64"/>
  <c r="C232" i="64"/>
  <c r="C231" i="64"/>
  <c r="C230" i="64"/>
  <c r="C229" i="64"/>
  <c r="C228" i="64"/>
  <c r="C227" i="64"/>
  <c r="C225" i="64"/>
  <c r="D215" i="64"/>
  <c r="D213" i="64"/>
  <c r="D211" i="64"/>
  <c r="D209" i="64"/>
  <c r="D212" i="64"/>
  <c r="C207" i="64"/>
  <c r="C204" i="64"/>
  <c r="D193" i="64"/>
  <c r="C195" i="64"/>
  <c r="C194" i="64"/>
  <c r="D142" i="64"/>
  <c r="C143" i="64"/>
  <c r="C140" i="64"/>
  <c r="C138" i="64"/>
  <c r="C136" i="64"/>
  <c r="C135" i="64"/>
  <c r="C134" i="64"/>
  <c r="H132" i="64"/>
  <c r="G132" i="64"/>
  <c r="D132" i="64"/>
  <c r="C132" i="64"/>
  <c r="C130" i="64"/>
  <c r="C129" i="64"/>
  <c r="H127" i="64"/>
  <c r="G127" i="64"/>
  <c r="D127" i="64"/>
  <c r="C127" i="64"/>
  <c r="D124" i="64"/>
  <c r="D73" i="64"/>
  <c r="C74" i="64"/>
  <c r="C71" i="64"/>
  <c r="C69" i="64"/>
  <c r="C67" i="64"/>
  <c r="C66" i="64"/>
  <c r="C65" i="64"/>
  <c r="H63" i="64"/>
  <c r="G63" i="64"/>
  <c r="E63" i="64"/>
  <c r="D63" i="64"/>
  <c r="C63" i="64"/>
  <c r="C61" i="64"/>
  <c r="C60" i="64"/>
  <c r="C59" i="64"/>
  <c r="E57" i="64"/>
  <c r="C57" i="64"/>
  <c r="C55" i="64"/>
  <c r="C54" i="64"/>
  <c r="C52" i="64"/>
  <c r="C50" i="64"/>
  <c r="C48" i="64"/>
  <c r="C45" i="64"/>
  <c r="C44" i="64"/>
  <c r="C43" i="64"/>
  <c r="E41" i="64"/>
  <c r="C41" i="64"/>
  <c r="C39" i="64"/>
  <c r="C38" i="64"/>
  <c r="E36" i="64"/>
  <c r="C36" i="64"/>
  <c r="C34" i="64"/>
  <c r="C32" i="64"/>
  <c r="C30" i="64"/>
  <c r="C28" i="64"/>
  <c r="C25" i="64"/>
  <c r="C23" i="64"/>
  <c r="C21" i="64"/>
  <c r="H17" i="64"/>
  <c r="E17" i="64"/>
  <c r="C17" i="64"/>
  <c r="C14" i="64"/>
  <c r="C12" i="64"/>
  <c r="H8" i="64"/>
  <c r="E8" i="64"/>
  <c r="C8" i="64"/>
  <c r="A3" i="64"/>
  <c r="A2" i="64"/>
  <c r="A195" i="63"/>
  <c r="A180" i="63"/>
  <c r="A179" i="63"/>
  <c r="A178" i="63"/>
  <c r="A177" i="63"/>
  <c r="A176" i="63"/>
  <c r="A175" i="63"/>
  <c r="A174" i="63"/>
  <c r="C166" i="63"/>
  <c r="C162" i="63"/>
  <c r="C161" i="63"/>
  <c r="C160" i="63"/>
  <c r="C159" i="63"/>
  <c r="C163" i="63" s="1"/>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7" i="63"/>
  <c r="C126" i="63"/>
  <c r="C125" i="63"/>
  <c r="C124" i="63"/>
  <c r="C123" i="63"/>
  <c r="C122" i="63"/>
  <c r="C121" i="63"/>
  <c r="C120" i="63"/>
  <c r="C119" i="63"/>
  <c r="C117" i="63"/>
  <c r="D107" i="63"/>
  <c r="D105" i="63"/>
  <c r="D103" i="63"/>
  <c r="D101" i="63"/>
  <c r="D104" i="63"/>
  <c r="C99" i="63"/>
  <c r="C96" i="63"/>
  <c r="D85" i="63"/>
  <c r="C87" i="63"/>
  <c r="C86" i="63"/>
  <c r="D64" i="63"/>
  <c r="C65" i="63"/>
  <c r="C62" i="63"/>
  <c r="C60" i="63"/>
  <c r="C58" i="63"/>
  <c r="C57" i="63"/>
  <c r="C56" i="63"/>
  <c r="C54" i="63"/>
  <c r="C52" i="63"/>
  <c r="C51" i="63"/>
  <c r="C50" i="63"/>
  <c r="C48" i="63"/>
  <c r="C46" i="63"/>
  <c r="C45" i="63"/>
  <c r="C43" i="63"/>
  <c r="C41" i="63"/>
  <c r="C39" i="63"/>
  <c r="C36" i="63"/>
  <c r="C35" i="63"/>
  <c r="C34" i="63"/>
  <c r="C32" i="63"/>
  <c r="C30" i="63"/>
  <c r="C29" i="63"/>
  <c r="C27" i="63"/>
  <c r="C25" i="63"/>
  <c r="C23" i="63"/>
  <c r="C21" i="63"/>
  <c r="C19" i="63"/>
  <c r="C16" i="63"/>
  <c r="C15" i="63"/>
  <c r="C14" i="63"/>
  <c r="C12" i="63"/>
  <c r="C10" i="63"/>
  <c r="C9" i="63"/>
  <c r="C7" i="63"/>
  <c r="A3" i="63"/>
  <c r="A2" i="63"/>
  <c r="A209" i="62"/>
  <c r="A194" i="62"/>
  <c r="A193" i="62"/>
  <c r="A192" i="62"/>
  <c r="A191" i="62"/>
  <c r="A190" i="62"/>
  <c r="A189" i="62"/>
  <c r="A188" i="62"/>
  <c r="C180" i="62"/>
  <c r="C176" i="62"/>
  <c r="C175" i="62"/>
  <c r="C174" i="62"/>
  <c r="C173" i="62"/>
  <c r="C177" i="62" s="1"/>
  <c r="C167" i="62"/>
  <c r="C165" i="62"/>
  <c r="C164" i="62"/>
  <c r="C162" i="62"/>
  <c r="C161" i="62"/>
  <c r="C160" i="62"/>
  <c r="C159" i="62"/>
  <c r="C158" i="62"/>
  <c r="C157" i="62"/>
  <c r="C156" i="62"/>
  <c r="C155" i="62"/>
  <c r="C154" i="62"/>
  <c r="C153" i="62"/>
  <c r="C152" i="62"/>
  <c r="C151" i="62"/>
  <c r="C150" i="62"/>
  <c r="C149" i="62"/>
  <c r="C148" i="62"/>
  <c r="C147" i="62"/>
  <c r="C146" i="62"/>
  <c r="C145" i="62"/>
  <c r="C144" i="62"/>
  <c r="C143" i="62"/>
  <c r="C141" i="62"/>
  <c r="C140" i="62"/>
  <c r="C139" i="62"/>
  <c r="C138" i="62"/>
  <c r="C137" i="62"/>
  <c r="C136" i="62"/>
  <c r="C135" i="62"/>
  <c r="C134" i="62"/>
  <c r="C133" i="62"/>
  <c r="C131" i="62"/>
  <c r="D120" i="62"/>
  <c r="D116" i="62"/>
  <c r="D119" i="62"/>
  <c r="C113" i="62"/>
  <c r="D111" i="62"/>
  <c r="C110" i="62"/>
  <c r="C101" i="62"/>
  <c r="C98" i="62"/>
  <c r="D97" i="62"/>
  <c r="D71" i="62"/>
  <c r="C72" i="62"/>
  <c r="C69" i="62"/>
  <c r="C67" i="62"/>
  <c r="C65" i="62"/>
  <c r="C64" i="62"/>
  <c r="C63" i="62"/>
  <c r="E61" i="62"/>
  <c r="C61" i="62"/>
  <c r="C59" i="62"/>
  <c r="C58" i="62"/>
  <c r="C57" i="62"/>
  <c r="H55" i="62"/>
  <c r="G55" i="62"/>
  <c r="E55" i="62"/>
  <c r="D55" i="62"/>
  <c r="C55" i="62"/>
  <c r="C53" i="62"/>
  <c r="C52" i="62"/>
  <c r="C50" i="62"/>
  <c r="C49" i="62"/>
  <c r="E48" i="62"/>
  <c r="C48" i="62"/>
  <c r="C46" i="62"/>
  <c r="C45" i="62"/>
  <c r="C43" i="62"/>
  <c r="C41" i="62"/>
  <c r="C39" i="62"/>
  <c r="C36" i="62"/>
  <c r="C35" i="62"/>
  <c r="C34" i="62"/>
  <c r="E32" i="62"/>
  <c r="C32" i="62"/>
  <c r="C30" i="62"/>
  <c r="C29" i="62"/>
  <c r="E27" i="62"/>
  <c r="C27" i="62"/>
  <c r="C25" i="62"/>
  <c r="C23" i="62"/>
  <c r="C21" i="62"/>
  <c r="C19" i="62"/>
  <c r="C16" i="62"/>
  <c r="C15" i="62"/>
  <c r="C14" i="62"/>
  <c r="H12" i="62"/>
  <c r="E12" i="62"/>
  <c r="C12" i="62"/>
  <c r="C10" i="62"/>
  <c r="C9" i="62"/>
  <c r="H7" i="62"/>
  <c r="E7" i="62"/>
  <c r="C7" i="62"/>
  <c r="A3" i="62"/>
  <c r="A2" i="62"/>
  <c r="A195" i="61"/>
  <c r="A180" i="61"/>
  <c r="A179" i="61"/>
  <c r="A178" i="61"/>
  <c r="A177" i="61"/>
  <c r="A176" i="61"/>
  <c r="A175" i="61"/>
  <c r="A174" i="61"/>
  <c r="C166" i="61"/>
  <c r="C162" i="61"/>
  <c r="C161" i="61"/>
  <c r="C160" i="61"/>
  <c r="C159" i="61"/>
  <c r="C163"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7" i="61"/>
  <c r="C126" i="61"/>
  <c r="C125" i="61"/>
  <c r="C124" i="61"/>
  <c r="C123" i="61"/>
  <c r="C122" i="61"/>
  <c r="C121" i="61"/>
  <c r="C120" i="61"/>
  <c r="C119" i="61"/>
  <c r="C117" i="61"/>
  <c r="D107" i="61"/>
  <c r="D106" i="61"/>
  <c r="D105" i="61"/>
  <c r="D103" i="61"/>
  <c r="D102" i="61"/>
  <c r="D101" i="61"/>
  <c r="D104" i="61"/>
  <c r="C99" i="61"/>
  <c r="D97" i="61"/>
  <c r="C96" i="61"/>
  <c r="C87" i="61"/>
  <c r="D85" i="61"/>
  <c r="C86" i="61"/>
  <c r="D64" i="61"/>
  <c r="C65" i="61"/>
  <c r="C62" i="61"/>
  <c r="C60" i="61"/>
  <c r="C58" i="61"/>
  <c r="C57" i="61"/>
  <c r="C56" i="61"/>
  <c r="E54" i="61"/>
  <c r="C54" i="61"/>
  <c r="C52" i="61"/>
  <c r="C51" i="61"/>
  <c r="C50" i="61"/>
  <c r="G48" i="61"/>
  <c r="H48" i="61"/>
  <c r="E48" i="61"/>
  <c r="D48" i="61"/>
  <c r="C48" i="61"/>
  <c r="C46" i="61"/>
  <c r="C45" i="61"/>
  <c r="C43" i="61"/>
  <c r="C41" i="61"/>
  <c r="C39" i="61"/>
  <c r="C36" i="61"/>
  <c r="C35" i="61"/>
  <c r="C34" i="61"/>
  <c r="G32" i="61"/>
  <c r="H32" i="61"/>
  <c r="E32" i="61"/>
  <c r="C32" i="61"/>
  <c r="C30" i="61"/>
  <c r="C29" i="61"/>
  <c r="G27" i="61"/>
  <c r="H27" i="61"/>
  <c r="E27" i="61"/>
  <c r="C27" i="61"/>
  <c r="C25" i="61"/>
  <c r="C23" i="61"/>
  <c r="C21" i="61"/>
  <c r="C19" i="61"/>
  <c r="C16" i="61"/>
  <c r="C15" i="61"/>
  <c r="C14" i="61"/>
  <c r="E12" i="61"/>
  <c r="C12" i="61"/>
  <c r="C10" i="61"/>
  <c r="C9" i="61"/>
  <c r="E7" i="61"/>
  <c r="C7" i="61"/>
  <c r="A3" i="61"/>
  <c r="A2" i="61"/>
  <c r="A248" i="60"/>
  <c r="A229" i="60"/>
  <c r="A228" i="60"/>
  <c r="A227" i="60"/>
  <c r="A226" i="60"/>
  <c r="A225" i="60"/>
  <c r="A224" i="60"/>
  <c r="A223" i="60"/>
  <c r="C216" i="60"/>
  <c r="C215" i="60"/>
  <c r="C214" i="60"/>
  <c r="C207" i="60"/>
  <c r="C205" i="60"/>
  <c r="C203" i="60"/>
  <c r="C202" i="60"/>
  <c r="C201" i="60"/>
  <c r="C200" i="60"/>
  <c r="C199" i="60"/>
  <c r="C198" i="60"/>
  <c r="C197" i="60"/>
  <c r="C196" i="60"/>
  <c r="C195" i="60"/>
  <c r="C194" i="60"/>
  <c r="C193" i="60"/>
  <c r="C192" i="60"/>
  <c r="C191" i="60"/>
  <c r="C190" i="60"/>
  <c r="C189" i="60"/>
  <c r="C188" i="60"/>
  <c r="C187" i="60"/>
  <c r="C186" i="60"/>
  <c r="C185" i="60"/>
  <c r="C184" i="60"/>
  <c r="C182" i="60"/>
  <c r="C181" i="60"/>
  <c r="C180" i="60"/>
  <c r="C179" i="60"/>
  <c r="C178" i="60"/>
  <c r="C177" i="60"/>
  <c r="C176" i="60"/>
  <c r="C175" i="60"/>
  <c r="C174" i="60"/>
  <c r="C172" i="60"/>
  <c r="D162" i="60"/>
  <c r="D161" i="60"/>
  <c r="D160" i="60"/>
  <c r="D158" i="60"/>
  <c r="D157" i="60"/>
  <c r="D156" i="60"/>
  <c r="D159" i="60"/>
  <c r="C154" i="60"/>
  <c r="D152" i="60"/>
  <c r="C151" i="60"/>
  <c r="C142" i="60"/>
  <c r="D140" i="60"/>
  <c r="C141" i="60"/>
  <c r="C112" i="60"/>
  <c r="D111" i="60"/>
  <c r="C109" i="60"/>
  <c r="C107" i="60"/>
  <c r="C105" i="60"/>
  <c r="C104" i="60"/>
  <c r="C103" i="60"/>
  <c r="G101" i="60"/>
  <c r="E101" i="60"/>
  <c r="C101" i="60"/>
  <c r="C99" i="60"/>
  <c r="C98" i="60"/>
  <c r="G96" i="60"/>
  <c r="E96" i="60"/>
  <c r="C96" i="60"/>
  <c r="D65" i="60"/>
  <c r="C66" i="60"/>
  <c r="C63" i="60"/>
  <c r="C61" i="60"/>
  <c r="C59" i="60"/>
  <c r="C58" i="60"/>
  <c r="C57" i="60"/>
  <c r="H55" i="60"/>
  <c r="G55" i="60"/>
  <c r="E55" i="60"/>
  <c r="D55" i="60"/>
  <c r="C55" i="60"/>
  <c r="C53" i="60"/>
  <c r="C52" i="60"/>
  <c r="C51" i="60"/>
  <c r="E49" i="60"/>
  <c r="C49" i="60"/>
  <c r="C47" i="60"/>
  <c r="C46" i="60"/>
  <c r="C44" i="60"/>
  <c r="C42" i="60"/>
  <c r="C40" i="60"/>
  <c r="C37" i="60"/>
  <c r="C36" i="60"/>
  <c r="C35" i="60"/>
  <c r="E33" i="60"/>
  <c r="C33" i="60"/>
  <c r="C31" i="60"/>
  <c r="C30" i="60"/>
  <c r="E28" i="60"/>
  <c r="C28" i="60"/>
  <c r="C26" i="60"/>
  <c r="C24" i="60"/>
  <c r="C22" i="60"/>
  <c r="C20" i="60"/>
  <c r="C17" i="60"/>
  <c r="C16" i="60"/>
  <c r="C15" i="60"/>
  <c r="H13" i="60"/>
  <c r="E13" i="60"/>
  <c r="C13" i="60"/>
  <c r="C11" i="60"/>
  <c r="C10" i="60"/>
  <c r="H8" i="60"/>
  <c r="E8" i="60"/>
  <c r="C8" i="60"/>
  <c r="A3" i="60"/>
  <c r="A2" i="60"/>
  <c r="A202" i="59"/>
  <c r="A187" i="59"/>
  <c r="A186" i="59"/>
  <c r="A185" i="59"/>
  <c r="A184" i="59"/>
  <c r="A183" i="59"/>
  <c r="A182" i="59"/>
  <c r="A181" i="59"/>
  <c r="C173" i="59"/>
  <c r="C169" i="59"/>
  <c r="C168" i="59"/>
  <c r="C167" i="59"/>
  <c r="C166" i="59"/>
  <c r="C170" i="59" s="1"/>
  <c r="C160" i="59"/>
  <c r="C158" i="59"/>
  <c r="C157" i="59"/>
  <c r="C155" i="59"/>
  <c r="C154" i="59"/>
  <c r="C153" i="59"/>
  <c r="C152" i="59"/>
  <c r="C151" i="59"/>
  <c r="C150" i="59"/>
  <c r="C149" i="59"/>
  <c r="C148" i="59"/>
  <c r="C147" i="59"/>
  <c r="C146" i="59"/>
  <c r="C145" i="59"/>
  <c r="C144" i="59"/>
  <c r="C143" i="59"/>
  <c r="C142" i="59"/>
  <c r="C141" i="59"/>
  <c r="C140" i="59"/>
  <c r="C139" i="59"/>
  <c r="C138" i="59"/>
  <c r="C137" i="59"/>
  <c r="C136" i="59"/>
  <c r="C134" i="59"/>
  <c r="C133" i="59"/>
  <c r="C132" i="59"/>
  <c r="C131" i="59"/>
  <c r="C130" i="59"/>
  <c r="C129" i="59"/>
  <c r="C128" i="59"/>
  <c r="C127" i="59"/>
  <c r="C126" i="59"/>
  <c r="C124" i="59"/>
  <c r="D114" i="59"/>
  <c r="D112" i="59"/>
  <c r="D110" i="59"/>
  <c r="D108" i="59"/>
  <c r="D111" i="59"/>
  <c r="C106" i="59"/>
  <c r="D104" i="59"/>
  <c r="C103" i="59"/>
  <c r="C94" i="59"/>
  <c r="D92" i="59"/>
  <c r="C93" i="59"/>
  <c r="D71" i="59"/>
  <c r="C72" i="59"/>
  <c r="C69" i="59"/>
  <c r="C67" i="59"/>
  <c r="C65" i="59"/>
  <c r="C64" i="59"/>
  <c r="C63" i="59"/>
  <c r="E61" i="59"/>
  <c r="C61" i="59"/>
  <c r="C59" i="59"/>
  <c r="C58" i="59"/>
  <c r="C57" i="59"/>
  <c r="G55" i="59"/>
  <c r="H55" i="59"/>
  <c r="E55" i="59"/>
  <c r="C55" i="59"/>
  <c r="C53" i="59"/>
  <c r="C52" i="59"/>
  <c r="C50" i="59"/>
  <c r="C49" i="59"/>
  <c r="E48" i="59"/>
  <c r="C48" i="59"/>
  <c r="C46" i="59"/>
  <c r="C45" i="59"/>
  <c r="C43" i="59"/>
  <c r="C41" i="59"/>
  <c r="C39" i="59"/>
  <c r="C36" i="59"/>
  <c r="C35" i="59"/>
  <c r="C34" i="59"/>
  <c r="E32" i="59"/>
  <c r="C32" i="59"/>
  <c r="C30" i="59"/>
  <c r="C29" i="59"/>
  <c r="E27" i="59"/>
  <c r="C27" i="59"/>
  <c r="C25" i="59"/>
  <c r="C23" i="59"/>
  <c r="C21" i="59"/>
  <c r="C19" i="59"/>
  <c r="C16" i="59"/>
  <c r="C15" i="59"/>
  <c r="C14" i="59"/>
  <c r="H12" i="59"/>
  <c r="E12" i="59"/>
  <c r="C12" i="59"/>
  <c r="C10" i="59"/>
  <c r="C9" i="59"/>
  <c r="H7" i="59"/>
  <c r="E7" i="59"/>
  <c r="C7" i="59"/>
  <c r="A3" i="59"/>
  <c r="A2" i="59"/>
  <c r="A205" i="58"/>
  <c r="A190" i="58"/>
  <c r="A189" i="58"/>
  <c r="A188" i="58"/>
  <c r="A187" i="58"/>
  <c r="A186" i="58"/>
  <c r="A185" i="58"/>
  <c r="A184" i="58"/>
  <c r="C176" i="58"/>
  <c r="C172" i="58"/>
  <c r="C171" i="58"/>
  <c r="C170" i="58"/>
  <c r="C169" i="58"/>
  <c r="C173" i="58" s="1"/>
  <c r="C163" i="58"/>
  <c r="C161" i="58"/>
  <c r="C160" i="58"/>
  <c r="C158" i="58"/>
  <c r="C157" i="58"/>
  <c r="C156" i="58"/>
  <c r="C155" i="58"/>
  <c r="C154" i="58"/>
  <c r="C153" i="58"/>
  <c r="C152" i="58"/>
  <c r="C151" i="58"/>
  <c r="C150" i="58"/>
  <c r="C149" i="58"/>
  <c r="C148" i="58"/>
  <c r="C147" i="58"/>
  <c r="C146" i="58"/>
  <c r="C145" i="58"/>
  <c r="C144" i="58"/>
  <c r="C143" i="58"/>
  <c r="C142" i="58"/>
  <c r="C141" i="58"/>
  <c r="C140" i="58"/>
  <c r="C139" i="58"/>
  <c r="C137" i="58"/>
  <c r="C136" i="58"/>
  <c r="C135" i="58"/>
  <c r="C134" i="58"/>
  <c r="C133" i="58"/>
  <c r="C132" i="58"/>
  <c r="C131" i="58"/>
  <c r="C130" i="58"/>
  <c r="C129" i="58"/>
  <c r="C127" i="58"/>
  <c r="D117" i="58"/>
  <c r="D115" i="58"/>
  <c r="D113" i="58"/>
  <c r="D111" i="58"/>
  <c r="D114" i="58"/>
  <c r="C109" i="58"/>
  <c r="D107" i="58"/>
  <c r="C106" i="58"/>
  <c r="D95" i="58"/>
  <c r="C97" i="58"/>
  <c r="C96" i="58"/>
  <c r="D64" i="58"/>
  <c r="C65" i="58"/>
  <c r="C62" i="58"/>
  <c r="C60" i="58"/>
  <c r="C58" i="58"/>
  <c r="C57" i="58"/>
  <c r="C56" i="58"/>
  <c r="H54" i="58"/>
  <c r="G54" i="58"/>
  <c r="D54" i="58"/>
  <c r="C54" i="58"/>
  <c r="C52" i="58"/>
  <c r="C51" i="58"/>
  <c r="C50" i="58"/>
  <c r="H48" i="58"/>
  <c r="G48" i="58"/>
  <c r="E48" i="58"/>
  <c r="D48" i="58"/>
  <c r="C48" i="58"/>
  <c r="C46" i="58"/>
  <c r="C45" i="58"/>
  <c r="C43" i="58"/>
  <c r="C41" i="58"/>
  <c r="C39" i="58"/>
  <c r="C36" i="58"/>
  <c r="C35" i="58"/>
  <c r="C34" i="58"/>
  <c r="G32" i="58"/>
  <c r="H32" i="58"/>
  <c r="E32" i="58"/>
  <c r="C32" i="58"/>
  <c r="C30" i="58"/>
  <c r="C29" i="58"/>
  <c r="G27" i="58"/>
  <c r="H27" i="58"/>
  <c r="E27" i="58"/>
  <c r="C27" i="58"/>
  <c r="C25" i="58"/>
  <c r="C23" i="58"/>
  <c r="C21" i="58"/>
  <c r="C19" i="58"/>
  <c r="C16" i="58"/>
  <c r="C15" i="58"/>
  <c r="C14" i="58"/>
  <c r="H12" i="58"/>
  <c r="G12" i="58"/>
  <c r="D12" i="58"/>
  <c r="C12" i="58"/>
  <c r="C10" i="58"/>
  <c r="C9" i="58"/>
  <c r="H7" i="58"/>
  <c r="G7" i="58"/>
  <c r="D7" i="58"/>
  <c r="C7" i="58"/>
  <c r="A3" i="58"/>
  <c r="A2" i="58"/>
  <c r="A202" i="57"/>
  <c r="A187" i="57"/>
  <c r="A186" i="57"/>
  <c r="A185" i="57"/>
  <c r="A184" i="57"/>
  <c r="A183" i="57"/>
  <c r="A182" i="57"/>
  <c r="A181" i="57"/>
  <c r="C173" i="57"/>
  <c r="C169" i="57"/>
  <c r="C168" i="57"/>
  <c r="C167" i="57"/>
  <c r="C166" i="57"/>
  <c r="C170"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4" i="57"/>
  <c r="C133" i="57"/>
  <c r="C132" i="57"/>
  <c r="C131" i="57"/>
  <c r="C130" i="57"/>
  <c r="C129" i="57"/>
  <c r="C128" i="57"/>
  <c r="C127" i="57"/>
  <c r="C126" i="57"/>
  <c r="C124" i="57"/>
  <c r="D114" i="57"/>
  <c r="C106" i="57"/>
  <c r="D104" i="57"/>
  <c r="C103" i="57"/>
  <c r="C94" i="57"/>
  <c r="C93" i="57"/>
  <c r="D92" i="57"/>
  <c r="D71" i="57"/>
  <c r="C72" i="57"/>
  <c r="C69" i="57"/>
  <c r="C67" i="57"/>
  <c r="C65" i="57"/>
  <c r="C64" i="57"/>
  <c r="C63" i="57"/>
  <c r="H61" i="57"/>
  <c r="E61" i="57"/>
  <c r="C61" i="57"/>
  <c r="C59" i="57"/>
  <c r="C58" i="57"/>
  <c r="C57" i="57"/>
  <c r="E55" i="57"/>
  <c r="C55" i="57"/>
  <c r="C53" i="57"/>
  <c r="C52" i="57"/>
  <c r="C50" i="57"/>
  <c r="C49" i="57"/>
  <c r="H48" i="57"/>
  <c r="E48" i="57"/>
  <c r="C48" i="57"/>
  <c r="C46" i="57"/>
  <c r="C45" i="57"/>
  <c r="C43" i="57"/>
  <c r="C41" i="57"/>
  <c r="C39" i="57"/>
  <c r="C36" i="57"/>
  <c r="C35" i="57"/>
  <c r="C34" i="57"/>
  <c r="H32" i="57"/>
  <c r="E32" i="57"/>
  <c r="C32" i="57"/>
  <c r="C30" i="57"/>
  <c r="C29" i="57"/>
  <c r="H27" i="57"/>
  <c r="E27" i="57"/>
  <c r="C27" i="57"/>
  <c r="C25" i="57"/>
  <c r="C23" i="57"/>
  <c r="C21" i="57"/>
  <c r="C19" i="57"/>
  <c r="C16" i="57"/>
  <c r="C15" i="57"/>
  <c r="C14" i="57"/>
  <c r="H12" i="57"/>
  <c r="G12" i="57"/>
  <c r="E12" i="57"/>
  <c r="D12" i="57"/>
  <c r="C12" i="57"/>
  <c r="C10" i="57"/>
  <c r="C9" i="57"/>
  <c r="H7" i="57"/>
  <c r="G7" i="57"/>
  <c r="E7" i="57"/>
  <c r="D7" i="57"/>
  <c r="C7" i="57"/>
  <c r="A3" i="57"/>
  <c r="A2" i="57"/>
  <c r="A241" i="56"/>
  <c r="A217" i="56"/>
  <c r="A216" i="56"/>
  <c r="A215" i="56"/>
  <c r="A214" i="56"/>
  <c r="A213" i="56"/>
  <c r="A212" i="56"/>
  <c r="A211" i="56"/>
  <c r="C205" i="56"/>
  <c r="C204" i="56"/>
  <c r="C203" i="56"/>
  <c r="C202" i="56"/>
  <c r="C196" i="56"/>
  <c r="C193" i="56"/>
  <c r="C191" i="56"/>
  <c r="C190" i="56"/>
  <c r="C189" i="56"/>
  <c r="C188" i="56"/>
  <c r="C187" i="56"/>
  <c r="C186" i="56"/>
  <c r="C185" i="56"/>
  <c r="C184" i="56"/>
  <c r="C183" i="56"/>
  <c r="C182" i="56"/>
  <c r="C181" i="56"/>
  <c r="C180" i="56"/>
  <c r="C179" i="56"/>
  <c r="C178" i="56"/>
  <c r="C177" i="56"/>
  <c r="C176" i="56"/>
  <c r="C175" i="56"/>
  <c r="C174" i="56"/>
  <c r="C173" i="56"/>
  <c r="C172" i="56"/>
  <c r="C170" i="56"/>
  <c r="C169" i="56"/>
  <c r="C168" i="56"/>
  <c r="C167" i="56"/>
  <c r="C166" i="56"/>
  <c r="C165" i="56"/>
  <c r="C164" i="56"/>
  <c r="C163" i="56"/>
  <c r="C162" i="56"/>
  <c r="C160" i="56"/>
  <c r="D150" i="56"/>
  <c r="D148" i="56"/>
  <c r="D146" i="56"/>
  <c r="D144" i="56"/>
  <c r="D147" i="56"/>
  <c r="C142" i="56"/>
  <c r="C139" i="56"/>
  <c r="D128" i="56"/>
  <c r="C130" i="56"/>
  <c r="C129" i="56"/>
  <c r="D77" i="56"/>
  <c r="C78" i="56"/>
  <c r="C75" i="56"/>
  <c r="C73" i="56"/>
  <c r="C71" i="56"/>
  <c r="C70" i="56"/>
  <c r="C69" i="56"/>
  <c r="H67" i="56"/>
  <c r="G67" i="56"/>
  <c r="D67" i="56"/>
  <c r="C67" i="56"/>
  <c r="C65" i="56"/>
  <c r="C64" i="56"/>
  <c r="C63" i="56"/>
  <c r="H61" i="56"/>
  <c r="G61" i="56"/>
  <c r="E61" i="56"/>
  <c r="D61" i="56"/>
  <c r="C61" i="56"/>
  <c r="C59" i="56"/>
  <c r="C58" i="56"/>
  <c r="C56" i="56"/>
  <c r="C54" i="56"/>
  <c r="C52" i="56"/>
  <c r="C49" i="56"/>
  <c r="C48" i="56"/>
  <c r="C47" i="56"/>
  <c r="G45" i="56"/>
  <c r="H45" i="56"/>
  <c r="E45" i="56"/>
  <c r="C45" i="56"/>
  <c r="C43" i="56"/>
  <c r="C42" i="56"/>
  <c r="G40" i="56"/>
  <c r="H40" i="56"/>
  <c r="E40" i="56"/>
  <c r="C40" i="56"/>
  <c r="C38" i="56"/>
  <c r="C36" i="56"/>
  <c r="C34" i="56"/>
  <c r="C32" i="56"/>
  <c r="E26" i="56"/>
  <c r="C26" i="56"/>
  <c r="G22" i="56"/>
  <c r="H22" i="56"/>
  <c r="E22" i="56"/>
  <c r="C22" i="56"/>
  <c r="H19" i="56"/>
  <c r="G19" i="56"/>
  <c r="E19" i="56"/>
  <c r="D19" i="56"/>
  <c r="C19" i="56"/>
  <c r="C17" i="56"/>
  <c r="C16" i="56"/>
  <c r="C15" i="56"/>
  <c r="H13" i="56"/>
  <c r="G13" i="56"/>
  <c r="D13" i="56"/>
  <c r="C13" i="56"/>
  <c r="C11" i="56"/>
  <c r="C10" i="56"/>
  <c r="H8" i="56"/>
  <c r="G8" i="56"/>
  <c r="D8" i="56"/>
  <c r="C8" i="56"/>
  <c r="A3" i="56"/>
  <c r="A2" i="56"/>
  <c r="A204" i="55"/>
  <c r="A189" i="55"/>
  <c r="A188" i="55"/>
  <c r="A187" i="55"/>
  <c r="A186" i="55"/>
  <c r="A185" i="55"/>
  <c r="A184" i="55"/>
  <c r="A183" i="55"/>
  <c r="C174" i="55"/>
  <c r="C170" i="55"/>
  <c r="C169" i="55"/>
  <c r="C168" i="55"/>
  <c r="C167" i="55"/>
  <c r="C171" i="55" s="1"/>
  <c r="C161" i="55"/>
  <c r="C159" i="55"/>
  <c r="C158" i="55"/>
  <c r="C156" i="55"/>
  <c r="C155" i="55"/>
  <c r="C154" i="55"/>
  <c r="C153" i="55"/>
  <c r="C152" i="55"/>
  <c r="C151" i="55"/>
  <c r="C150" i="55"/>
  <c r="C149" i="55"/>
  <c r="C148" i="55"/>
  <c r="C147" i="55"/>
  <c r="C146" i="55"/>
  <c r="C145" i="55"/>
  <c r="C144" i="55"/>
  <c r="C143" i="55"/>
  <c r="C142" i="55"/>
  <c r="C141" i="55"/>
  <c r="C140" i="55"/>
  <c r="C139" i="55"/>
  <c r="C137" i="55"/>
  <c r="C136" i="55"/>
  <c r="C135" i="55"/>
  <c r="C134" i="55"/>
  <c r="C133" i="55"/>
  <c r="C132" i="55"/>
  <c r="C131" i="55"/>
  <c r="C130" i="55"/>
  <c r="C129" i="55"/>
  <c r="C127" i="55"/>
  <c r="D117" i="55"/>
  <c r="C109" i="55"/>
  <c r="D107" i="55"/>
  <c r="C106" i="55"/>
  <c r="D95" i="55"/>
  <c r="C97" i="55"/>
  <c r="D64" i="55"/>
  <c r="C65" i="55"/>
  <c r="C62" i="55"/>
  <c r="C60" i="55"/>
  <c r="C58" i="55"/>
  <c r="C57" i="55"/>
  <c r="C56" i="55"/>
  <c r="E54" i="55"/>
  <c r="C54" i="55"/>
  <c r="C52" i="55"/>
  <c r="C51" i="55"/>
  <c r="C50" i="55"/>
  <c r="H48" i="55"/>
  <c r="G48" i="55"/>
  <c r="E48" i="55"/>
  <c r="D48" i="55"/>
  <c r="C48" i="55"/>
  <c r="C46" i="55"/>
  <c r="C45" i="55"/>
  <c r="C43" i="55"/>
  <c r="C41" i="55"/>
  <c r="C39" i="55"/>
  <c r="C36" i="55"/>
  <c r="C35" i="55"/>
  <c r="C34" i="55"/>
  <c r="G32" i="55"/>
  <c r="H32" i="55"/>
  <c r="E32" i="55"/>
  <c r="C32" i="55"/>
  <c r="C30" i="55"/>
  <c r="C29" i="55"/>
  <c r="G27" i="55"/>
  <c r="H27" i="55"/>
  <c r="E27" i="55"/>
  <c r="C27" i="55"/>
  <c r="C25" i="55"/>
  <c r="C23" i="55"/>
  <c r="C21" i="55"/>
  <c r="C19" i="55"/>
  <c r="C16" i="55"/>
  <c r="C15" i="55"/>
  <c r="C14" i="55"/>
  <c r="E12" i="55"/>
  <c r="C12" i="55"/>
  <c r="C10" i="55"/>
  <c r="C9" i="55"/>
  <c r="H7" i="55"/>
  <c r="E7" i="55"/>
  <c r="C7" i="55"/>
  <c r="A3" i="55"/>
  <c r="A2" i="55"/>
  <c r="A256" i="54"/>
  <c r="A239" i="54"/>
  <c r="A238" i="54"/>
  <c r="A237" i="54"/>
  <c r="A236" i="54"/>
  <c r="A235" i="54"/>
  <c r="A234" i="54"/>
  <c r="A233" i="54"/>
  <c r="C225" i="54"/>
  <c r="C222" i="54"/>
  <c r="C221" i="54"/>
  <c r="C220" i="54"/>
  <c r="C219" i="54"/>
  <c r="C218" i="54"/>
  <c r="C212" i="54"/>
  <c r="C210" i="54"/>
  <c r="C209" i="54"/>
  <c r="C207" i="54"/>
  <c r="C206" i="54"/>
  <c r="C205" i="54"/>
  <c r="C204" i="54"/>
  <c r="C203" i="54"/>
  <c r="C202" i="54"/>
  <c r="C201" i="54"/>
  <c r="C200" i="54"/>
  <c r="C199" i="54"/>
  <c r="C198" i="54"/>
  <c r="C197" i="54"/>
  <c r="C196" i="54"/>
  <c r="C195" i="54"/>
  <c r="C194" i="54"/>
  <c r="C193" i="54"/>
  <c r="C192" i="54"/>
  <c r="C191" i="54"/>
  <c r="C190" i="54"/>
  <c r="C189" i="54"/>
  <c r="C188" i="54"/>
  <c r="C186" i="54"/>
  <c r="C185" i="54"/>
  <c r="C184" i="54"/>
  <c r="C183" i="54"/>
  <c r="C182" i="54"/>
  <c r="C181" i="54"/>
  <c r="C180" i="54"/>
  <c r="C179" i="54"/>
  <c r="C178" i="54"/>
  <c r="C176" i="54"/>
  <c r="D164" i="54"/>
  <c r="D160" i="54"/>
  <c r="D163" i="54"/>
  <c r="C158" i="54"/>
  <c r="D156" i="54"/>
  <c r="C155" i="54"/>
  <c r="C146" i="54"/>
  <c r="D144" i="54"/>
  <c r="C145" i="54"/>
  <c r="D113" i="54"/>
  <c r="C114" i="54"/>
  <c r="C111" i="54"/>
  <c r="C109" i="54"/>
  <c r="C107" i="54"/>
  <c r="C106" i="54"/>
  <c r="C105" i="54"/>
  <c r="H103" i="54"/>
  <c r="G103" i="54"/>
  <c r="D103" i="54"/>
  <c r="C103" i="54"/>
  <c r="C101" i="54"/>
  <c r="C100" i="54"/>
  <c r="H98" i="54"/>
  <c r="C98" i="54"/>
  <c r="C66" i="54"/>
  <c r="D65" i="54"/>
  <c r="C63" i="54"/>
  <c r="C61" i="54"/>
  <c r="C59" i="54"/>
  <c r="C58" i="54"/>
  <c r="C57" i="54"/>
  <c r="G55" i="54"/>
  <c r="H55" i="54"/>
  <c r="C55" i="54"/>
  <c r="C53" i="54"/>
  <c r="C52" i="54"/>
  <c r="C51" i="54"/>
  <c r="H49" i="54"/>
  <c r="G49" i="54"/>
  <c r="E49" i="54"/>
  <c r="D49" i="54"/>
  <c r="C49" i="54"/>
  <c r="C47" i="54"/>
  <c r="C46" i="54"/>
  <c r="C44" i="54"/>
  <c r="C42" i="54"/>
  <c r="C40" i="54"/>
  <c r="C37" i="54"/>
  <c r="C36" i="54"/>
  <c r="C35" i="54"/>
  <c r="E33" i="54"/>
  <c r="C33" i="54"/>
  <c r="C31" i="54"/>
  <c r="C30" i="54"/>
  <c r="E28" i="54"/>
  <c r="C28" i="54"/>
  <c r="C26" i="54"/>
  <c r="C24" i="54"/>
  <c r="C22" i="54"/>
  <c r="C20" i="54"/>
  <c r="C17" i="54"/>
  <c r="C16" i="54"/>
  <c r="C15" i="54"/>
  <c r="H13" i="54"/>
  <c r="C13" i="54"/>
  <c r="C11" i="54"/>
  <c r="C10" i="54"/>
  <c r="H8" i="54"/>
  <c r="E8" i="54"/>
  <c r="C8" i="54"/>
  <c r="A3" i="54"/>
  <c r="A2" i="54"/>
  <c r="A201" i="53"/>
  <c r="A188" i="53"/>
  <c r="A187" i="53"/>
  <c r="A186" i="53"/>
  <c r="A185" i="53"/>
  <c r="A184" i="53"/>
  <c r="A183" i="53"/>
  <c r="A182" i="53"/>
  <c r="C173" i="53"/>
  <c r="C169" i="53"/>
  <c r="C168" i="53"/>
  <c r="C167" i="53"/>
  <c r="C166" i="53"/>
  <c r="C170" i="53" s="1"/>
  <c r="C160" i="53"/>
  <c r="C158" i="53"/>
  <c r="C157" i="53"/>
  <c r="C155" i="53"/>
  <c r="C154" i="53"/>
  <c r="C153" i="53"/>
  <c r="C152" i="53"/>
  <c r="C151" i="53"/>
  <c r="C150" i="53"/>
  <c r="C149" i="53"/>
  <c r="C148" i="53"/>
  <c r="C147" i="53"/>
  <c r="C146" i="53"/>
  <c r="C145" i="53"/>
  <c r="C144" i="53"/>
  <c r="C143" i="53"/>
  <c r="C142" i="53"/>
  <c r="C141" i="53"/>
  <c r="C140" i="53"/>
  <c r="C139" i="53"/>
  <c r="C138" i="53"/>
  <c r="C137" i="53"/>
  <c r="C136" i="53"/>
  <c r="C134" i="53"/>
  <c r="C133" i="53"/>
  <c r="C132" i="53"/>
  <c r="C131" i="53"/>
  <c r="C130" i="53"/>
  <c r="C129" i="53"/>
  <c r="C128" i="53"/>
  <c r="C127" i="53"/>
  <c r="C126" i="53"/>
  <c r="C124" i="53"/>
  <c r="D114" i="53"/>
  <c r="D113" i="53"/>
  <c r="D112" i="53"/>
  <c r="D110" i="53"/>
  <c r="D109" i="53"/>
  <c r="D108" i="53"/>
  <c r="D111" i="53"/>
  <c r="C106" i="53"/>
  <c r="D104" i="53"/>
  <c r="C103" i="53"/>
  <c r="C94" i="53"/>
  <c r="D92" i="53"/>
  <c r="D71" i="53"/>
  <c r="C72" i="53"/>
  <c r="C69" i="53"/>
  <c r="C67" i="53"/>
  <c r="C65" i="53"/>
  <c r="C64" i="53"/>
  <c r="C63" i="53"/>
  <c r="G61" i="53"/>
  <c r="H61" i="53"/>
  <c r="E61" i="53"/>
  <c r="C61" i="53"/>
  <c r="C59" i="53"/>
  <c r="C58" i="53"/>
  <c r="C57" i="53"/>
  <c r="E55" i="53"/>
  <c r="C55" i="53"/>
  <c r="C53" i="53"/>
  <c r="C52" i="53"/>
  <c r="C50" i="53"/>
  <c r="C49" i="53"/>
  <c r="G48" i="53"/>
  <c r="H48" i="53"/>
  <c r="E48" i="53"/>
  <c r="C48" i="53"/>
  <c r="C46" i="53"/>
  <c r="C45" i="53"/>
  <c r="C43" i="53"/>
  <c r="C41" i="53"/>
  <c r="C39" i="53"/>
  <c r="C36" i="53"/>
  <c r="C35" i="53"/>
  <c r="C34" i="53"/>
  <c r="G32" i="53"/>
  <c r="H32" i="53"/>
  <c r="E32" i="53"/>
  <c r="C32" i="53"/>
  <c r="C30" i="53"/>
  <c r="C29" i="53"/>
  <c r="G27" i="53"/>
  <c r="H27" i="53"/>
  <c r="E27" i="53"/>
  <c r="C27" i="53"/>
  <c r="C25" i="53"/>
  <c r="C23" i="53"/>
  <c r="C21" i="53"/>
  <c r="C19" i="53"/>
  <c r="C16" i="53"/>
  <c r="C15" i="53"/>
  <c r="C14" i="53"/>
  <c r="H12" i="53"/>
  <c r="G12" i="53"/>
  <c r="D12" i="53"/>
  <c r="C12" i="53"/>
  <c r="C10" i="53"/>
  <c r="C9" i="53"/>
  <c r="H7" i="53"/>
  <c r="G7" i="53"/>
  <c r="D7" i="53"/>
  <c r="C7" i="53"/>
  <c r="A3" i="53"/>
  <c r="A2" i="53"/>
  <c r="A292" i="52"/>
  <c r="A273" i="52"/>
  <c r="A272" i="52"/>
  <c r="A271" i="52"/>
  <c r="A270" i="52"/>
  <c r="A269" i="52"/>
  <c r="A268" i="52"/>
  <c r="A267" i="52"/>
  <c r="C260" i="52"/>
  <c r="C259" i="52"/>
  <c r="C258" i="52"/>
  <c r="C257" i="52"/>
  <c r="C251" i="52"/>
  <c r="C249" i="52"/>
  <c r="C247" i="52"/>
  <c r="C246" i="52"/>
  <c r="C245" i="52"/>
  <c r="C244" i="52"/>
  <c r="C243" i="52"/>
  <c r="C242" i="52"/>
  <c r="C241" i="52"/>
  <c r="C240" i="52"/>
  <c r="C239" i="52"/>
  <c r="C238" i="52"/>
  <c r="C237" i="52"/>
  <c r="C236" i="52"/>
  <c r="C235" i="52"/>
  <c r="C234" i="52"/>
  <c r="C233" i="52"/>
  <c r="C232" i="52"/>
  <c r="C231" i="52"/>
  <c r="C230" i="52"/>
  <c r="C229" i="52"/>
  <c r="C228" i="52"/>
  <c r="C226" i="52"/>
  <c r="C225" i="52"/>
  <c r="C224" i="52"/>
  <c r="C223" i="52"/>
  <c r="C222" i="52"/>
  <c r="C221" i="52"/>
  <c r="C220" i="52"/>
  <c r="C219" i="52"/>
  <c r="D196" i="52"/>
  <c r="C218" i="52"/>
  <c r="C216" i="52"/>
  <c r="D206" i="52"/>
  <c r="D205" i="52"/>
  <c r="D204" i="52"/>
  <c r="D202" i="52"/>
  <c r="D201" i="52"/>
  <c r="D200" i="52"/>
  <c r="D203" i="52"/>
  <c r="C198" i="52"/>
  <c r="C195" i="52"/>
  <c r="C186" i="52"/>
  <c r="D184" i="52"/>
  <c r="C185" i="52"/>
  <c r="D133" i="52"/>
  <c r="C134" i="52"/>
  <c r="C131" i="52"/>
  <c r="C129" i="52"/>
  <c r="C127" i="52"/>
  <c r="C126" i="52"/>
  <c r="C125" i="52"/>
  <c r="E123" i="52"/>
  <c r="C123" i="52"/>
  <c r="C121" i="52"/>
  <c r="C120" i="52"/>
  <c r="E118" i="52"/>
  <c r="C118" i="52"/>
  <c r="D65" i="52"/>
  <c r="C66" i="52"/>
  <c r="C63" i="52"/>
  <c r="C61" i="52"/>
  <c r="C59" i="52"/>
  <c r="C58" i="52"/>
  <c r="C57" i="52"/>
  <c r="E55" i="52"/>
  <c r="C55" i="52"/>
  <c r="C53" i="52"/>
  <c r="C52" i="52"/>
  <c r="C51" i="52"/>
  <c r="H49" i="52"/>
  <c r="G49" i="52"/>
  <c r="E49" i="52"/>
  <c r="D49" i="52"/>
  <c r="C49" i="52"/>
  <c r="C47" i="52"/>
  <c r="C46" i="52"/>
  <c r="C44" i="52"/>
  <c r="C42" i="52"/>
  <c r="C40" i="52"/>
  <c r="C37" i="52"/>
  <c r="C36" i="52"/>
  <c r="C35" i="52"/>
  <c r="G33" i="52"/>
  <c r="H33" i="52"/>
  <c r="E33" i="52"/>
  <c r="C33" i="52"/>
  <c r="C31" i="52"/>
  <c r="C30" i="52"/>
  <c r="G28" i="52"/>
  <c r="H28" i="52"/>
  <c r="E28" i="52"/>
  <c r="C28" i="52"/>
  <c r="C26" i="52"/>
  <c r="C24" i="52"/>
  <c r="C22" i="52"/>
  <c r="C20" i="52"/>
  <c r="C17" i="52"/>
  <c r="C16" i="52"/>
  <c r="C15" i="52"/>
  <c r="E13" i="52"/>
  <c r="C13" i="52"/>
  <c r="C11" i="52"/>
  <c r="C10" i="52"/>
  <c r="E8" i="52"/>
  <c r="C8" i="52"/>
  <c r="A3" i="52"/>
  <c r="A2" i="52"/>
  <c r="A204" i="51"/>
  <c r="A188" i="51"/>
  <c r="A187" i="51"/>
  <c r="A186" i="51"/>
  <c r="A185" i="51"/>
  <c r="A184" i="51"/>
  <c r="A183" i="51"/>
  <c r="A182" i="51"/>
  <c r="C174" i="51"/>
  <c r="C171" i="51"/>
  <c r="C170" i="51"/>
  <c r="C169" i="51"/>
  <c r="C168" i="51"/>
  <c r="C167" i="51"/>
  <c r="C161" i="51"/>
  <c r="C159" i="51"/>
  <c r="C158" i="51"/>
  <c r="C156" i="51"/>
  <c r="C155" i="51"/>
  <c r="C154" i="51"/>
  <c r="C153" i="51"/>
  <c r="C152" i="51"/>
  <c r="C151" i="51"/>
  <c r="C150" i="51"/>
  <c r="C149" i="51"/>
  <c r="C148" i="51"/>
  <c r="C147" i="51"/>
  <c r="C146" i="51"/>
  <c r="C145" i="51"/>
  <c r="C144" i="51"/>
  <c r="C143" i="51"/>
  <c r="C142" i="51"/>
  <c r="C141" i="51"/>
  <c r="C140" i="51"/>
  <c r="C139" i="51"/>
  <c r="C138" i="51"/>
  <c r="C137" i="51"/>
  <c r="C135" i="51"/>
  <c r="C134" i="51"/>
  <c r="C133" i="51"/>
  <c r="C132" i="51"/>
  <c r="C131" i="51"/>
  <c r="C130" i="51"/>
  <c r="C129" i="51"/>
  <c r="C128" i="51"/>
  <c r="C127" i="51"/>
  <c r="C125" i="51"/>
  <c r="D115" i="51"/>
  <c r="D114" i="51"/>
  <c r="D113" i="51"/>
  <c r="D111" i="51"/>
  <c r="D110" i="51"/>
  <c r="D109" i="51"/>
  <c r="D112" i="51"/>
  <c r="C107" i="51"/>
  <c r="D105" i="51"/>
  <c r="C104" i="51"/>
  <c r="C95" i="51"/>
  <c r="D93" i="51"/>
  <c r="D72" i="51"/>
  <c r="C73" i="51"/>
  <c r="C70" i="51"/>
  <c r="C68" i="51"/>
  <c r="C66" i="51"/>
  <c r="C65" i="51"/>
  <c r="C64" i="51"/>
  <c r="E62" i="51"/>
  <c r="C62" i="51"/>
  <c r="C60" i="51"/>
  <c r="C59" i="51"/>
  <c r="C58" i="51"/>
  <c r="G56" i="51"/>
  <c r="E56" i="51"/>
  <c r="C56" i="51"/>
  <c r="C54" i="51"/>
  <c r="C53" i="51"/>
  <c r="C51" i="51"/>
  <c r="C50" i="51"/>
  <c r="E49" i="51"/>
  <c r="C49" i="51"/>
  <c r="C47" i="51"/>
  <c r="C46" i="51"/>
  <c r="C44" i="51"/>
  <c r="C42" i="51"/>
  <c r="C40" i="51"/>
  <c r="C37" i="51"/>
  <c r="C36" i="51"/>
  <c r="C35" i="51"/>
  <c r="C33" i="51"/>
  <c r="C31" i="51"/>
  <c r="C30" i="51"/>
  <c r="C28" i="51"/>
  <c r="C26" i="51"/>
  <c r="C24" i="51"/>
  <c r="C22" i="51"/>
  <c r="C20" i="51"/>
  <c r="C17" i="51"/>
  <c r="C16" i="51"/>
  <c r="C15" i="51"/>
  <c r="E13" i="51"/>
  <c r="C13" i="51"/>
  <c r="C11" i="51"/>
  <c r="C10" i="51"/>
  <c r="H8" i="51"/>
  <c r="G8" i="51"/>
  <c r="D8" i="51"/>
  <c r="C8" i="51"/>
  <c r="A3" i="51"/>
  <c r="A2" i="51"/>
  <c r="A204" i="50"/>
  <c r="A189" i="50"/>
  <c r="A188" i="50"/>
  <c r="A187" i="50"/>
  <c r="A186" i="50"/>
  <c r="A185" i="50"/>
  <c r="A184" i="50"/>
  <c r="A183" i="50"/>
  <c r="C173" i="50"/>
  <c r="C170" i="50"/>
  <c r="C169" i="50"/>
  <c r="C168" i="50"/>
  <c r="C167" i="50"/>
  <c r="C166" i="50"/>
  <c r="C160" i="50"/>
  <c r="C158" i="50"/>
  <c r="C157" i="50"/>
  <c r="C155" i="50"/>
  <c r="C154" i="50"/>
  <c r="C153" i="50"/>
  <c r="C152" i="50"/>
  <c r="C151" i="50"/>
  <c r="C150" i="50"/>
  <c r="C149" i="50"/>
  <c r="C148" i="50"/>
  <c r="C147" i="50"/>
  <c r="C146" i="50"/>
  <c r="C145" i="50"/>
  <c r="C144" i="50"/>
  <c r="C143" i="50"/>
  <c r="C142" i="50"/>
  <c r="C141" i="50"/>
  <c r="C140" i="50"/>
  <c r="C139" i="50"/>
  <c r="C138" i="50"/>
  <c r="C137" i="50"/>
  <c r="C136" i="50"/>
  <c r="C133" i="50"/>
  <c r="C132" i="50"/>
  <c r="C131" i="50"/>
  <c r="C130" i="50"/>
  <c r="C129" i="50"/>
  <c r="C128" i="50"/>
  <c r="C127" i="50"/>
  <c r="C134" i="50" s="1"/>
  <c r="C126" i="50"/>
  <c r="C124" i="50"/>
  <c r="D114" i="50"/>
  <c r="D110" i="50"/>
  <c r="D113" i="50"/>
  <c r="C106" i="50"/>
  <c r="D104" i="50"/>
  <c r="C103" i="50"/>
  <c r="D92" i="50"/>
  <c r="C94" i="50"/>
  <c r="C72" i="50"/>
  <c r="D71" i="50"/>
  <c r="C69" i="50"/>
  <c r="C67" i="50"/>
  <c r="C65" i="50"/>
  <c r="C64" i="50"/>
  <c r="C63" i="50"/>
  <c r="G61" i="50"/>
  <c r="H61" i="50"/>
  <c r="E61" i="50"/>
  <c r="D61" i="50"/>
  <c r="C61" i="50"/>
  <c r="C59" i="50"/>
  <c r="C58" i="50"/>
  <c r="C57" i="50"/>
  <c r="H55" i="50"/>
  <c r="G55" i="50"/>
  <c r="D55" i="50"/>
  <c r="C55" i="50"/>
  <c r="C53" i="50"/>
  <c r="C52" i="50"/>
  <c r="C50" i="50"/>
  <c r="C49" i="50"/>
  <c r="G48" i="50"/>
  <c r="H48" i="50"/>
  <c r="E48" i="50"/>
  <c r="C48" i="50"/>
  <c r="C46" i="50"/>
  <c r="C45" i="50"/>
  <c r="C43" i="50"/>
  <c r="C41" i="50"/>
  <c r="C39" i="50"/>
  <c r="C36" i="50"/>
  <c r="C35" i="50"/>
  <c r="C34" i="50"/>
  <c r="G32" i="50"/>
  <c r="H32" i="50"/>
  <c r="E32" i="50"/>
  <c r="C32" i="50"/>
  <c r="C30" i="50"/>
  <c r="C29" i="50"/>
  <c r="G27" i="50"/>
  <c r="H27" i="50"/>
  <c r="E27" i="50"/>
  <c r="C27" i="50"/>
  <c r="C25" i="50"/>
  <c r="C23" i="50"/>
  <c r="C21" i="50"/>
  <c r="C19" i="50"/>
  <c r="C16" i="50"/>
  <c r="C15" i="50"/>
  <c r="C14" i="50"/>
  <c r="E12" i="50"/>
  <c r="C12" i="50"/>
  <c r="C10" i="50"/>
  <c r="C9" i="50"/>
  <c r="E7" i="50"/>
  <c r="C7" i="50"/>
  <c r="A3" i="50"/>
  <c r="A2" i="50"/>
  <c r="A195" i="49"/>
  <c r="A176" i="49"/>
  <c r="A175" i="49"/>
  <c r="A174" i="49"/>
  <c r="A173" i="49"/>
  <c r="A172" i="49"/>
  <c r="A171" i="49"/>
  <c r="A170" i="49"/>
  <c r="C163" i="49"/>
  <c r="C162" i="49"/>
  <c r="C161" i="49"/>
  <c r="C160" i="49"/>
  <c r="C159" i="49"/>
  <c r="C153" i="49"/>
  <c r="C151" i="49"/>
  <c r="C150" i="49"/>
  <c r="C148" i="49"/>
  <c r="C147" i="49"/>
  <c r="C146" i="49"/>
  <c r="C145" i="49"/>
  <c r="C144" i="49"/>
  <c r="C143" i="49"/>
  <c r="C142" i="49"/>
  <c r="C141" i="49"/>
  <c r="C140" i="49"/>
  <c r="C139" i="49"/>
  <c r="C138" i="49"/>
  <c r="C137" i="49"/>
  <c r="C136" i="49"/>
  <c r="C135" i="49"/>
  <c r="C134" i="49"/>
  <c r="C133" i="49"/>
  <c r="C132" i="49"/>
  <c r="C131" i="49"/>
  <c r="C130" i="49"/>
  <c r="C129" i="49"/>
  <c r="C127" i="49"/>
  <c r="C126" i="49"/>
  <c r="C125" i="49"/>
  <c r="C124" i="49"/>
  <c r="C123" i="49"/>
  <c r="C122" i="49"/>
  <c r="C121" i="49"/>
  <c r="C120" i="49"/>
  <c r="C119" i="49"/>
  <c r="C117" i="49"/>
  <c r="D116" i="49"/>
  <c r="D115" i="49"/>
  <c r="D114" i="49"/>
  <c r="D112" i="49"/>
  <c r="D111" i="49"/>
  <c r="D110" i="49"/>
  <c r="D113" i="49"/>
  <c r="D107" i="49"/>
  <c r="D105" i="49"/>
  <c r="D103" i="49"/>
  <c r="D102" i="49"/>
  <c r="D101" i="49"/>
  <c r="D106" i="49"/>
  <c r="C99" i="49"/>
  <c r="C96" i="49"/>
  <c r="C87" i="49"/>
  <c r="D85" i="49"/>
  <c r="D64" i="49"/>
  <c r="C65" i="49"/>
  <c r="C62" i="49"/>
  <c r="C60" i="49"/>
  <c r="C58" i="49"/>
  <c r="C57" i="49"/>
  <c r="C56" i="49"/>
  <c r="E54" i="49"/>
  <c r="C54" i="49"/>
  <c r="C52" i="49"/>
  <c r="C51" i="49"/>
  <c r="C50" i="49"/>
  <c r="G48" i="49"/>
  <c r="H48" i="49"/>
  <c r="E48" i="49"/>
  <c r="C48" i="49"/>
  <c r="C46" i="49"/>
  <c r="C45" i="49"/>
  <c r="C43" i="49"/>
  <c r="C41" i="49"/>
  <c r="C39" i="49"/>
  <c r="C36" i="49"/>
  <c r="C35" i="49"/>
  <c r="C34" i="49"/>
  <c r="G32" i="49"/>
  <c r="H32" i="49"/>
  <c r="E32" i="49"/>
  <c r="C32" i="49"/>
  <c r="C30" i="49"/>
  <c r="C29" i="49"/>
  <c r="G27" i="49"/>
  <c r="H27" i="49"/>
  <c r="E27" i="49"/>
  <c r="C27" i="49"/>
  <c r="C25" i="49"/>
  <c r="C23" i="49"/>
  <c r="C21" i="49"/>
  <c r="C19" i="49"/>
  <c r="C16" i="49"/>
  <c r="C15" i="49"/>
  <c r="C14" i="49"/>
  <c r="E12" i="49"/>
  <c r="C12" i="49"/>
  <c r="C10" i="49"/>
  <c r="C9" i="49"/>
  <c r="E7" i="49"/>
  <c r="C7" i="49"/>
  <c r="A3" i="49"/>
  <c r="A2" i="49"/>
  <c r="A241" i="48"/>
  <c r="A222" i="48"/>
  <c r="A221" i="48"/>
  <c r="A220" i="48"/>
  <c r="A219" i="48"/>
  <c r="A218" i="48"/>
  <c r="A217" i="48"/>
  <c r="A216" i="48"/>
  <c r="C207" i="48"/>
  <c r="C204" i="48"/>
  <c r="C203" i="48"/>
  <c r="C202" i="48"/>
  <c r="C201" i="48"/>
  <c r="C200" i="48"/>
  <c r="C194" i="48"/>
  <c r="C192" i="48"/>
  <c r="C191" i="48"/>
  <c r="C189" i="48"/>
  <c r="C188" i="48"/>
  <c r="C187" i="48"/>
  <c r="C186" i="48"/>
  <c r="C185" i="48"/>
  <c r="C184" i="48"/>
  <c r="C183" i="48"/>
  <c r="C182" i="48"/>
  <c r="C181" i="48"/>
  <c r="C180" i="48"/>
  <c r="C179" i="48"/>
  <c r="C178" i="48"/>
  <c r="C177" i="48"/>
  <c r="C176" i="48"/>
  <c r="C175" i="48"/>
  <c r="C174" i="48"/>
  <c r="C173" i="48"/>
  <c r="C172" i="48"/>
  <c r="C171" i="48"/>
  <c r="C170" i="48"/>
  <c r="C168" i="48"/>
  <c r="C167" i="48"/>
  <c r="C166" i="48"/>
  <c r="C165" i="48"/>
  <c r="C164" i="48"/>
  <c r="C163" i="48"/>
  <c r="C162" i="48"/>
  <c r="C161" i="48"/>
  <c r="C160" i="48"/>
  <c r="C158" i="48"/>
  <c r="D148" i="48"/>
  <c r="D147" i="48"/>
  <c r="D146" i="48"/>
  <c r="D144" i="48"/>
  <c r="D143" i="48"/>
  <c r="D142" i="48"/>
  <c r="D145" i="48"/>
  <c r="C140" i="48"/>
  <c r="D138" i="48"/>
  <c r="C137" i="48"/>
  <c r="C128" i="48"/>
  <c r="D126" i="48"/>
  <c r="C127" i="48"/>
  <c r="C66" i="48"/>
  <c r="D65" i="48"/>
  <c r="C63" i="48"/>
  <c r="C61" i="48"/>
  <c r="C59" i="48"/>
  <c r="C58" i="48"/>
  <c r="C57" i="48"/>
  <c r="G55" i="48"/>
  <c r="E55" i="48"/>
  <c r="D55" i="48"/>
  <c r="C55" i="48"/>
  <c r="C53" i="48"/>
  <c r="C52" i="48"/>
  <c r="C51" i="48"/>
  <c r="H49" i="48"/>
  <c r="G49" i="48"/>
  <c r="E49" i="48"/>
  <c r="D49" i="48"/>
  <c r="C49" i="48"/>
  <c r="C47" i="48"/>
  <c r="C46" i="48"/>
  <c r="C44" i="48"/>
  <c r="C42" i="48"/>
  <c r="C40" i="48"/>
  <c r="C37" i="48"/>
  <c r="C36" i="48"/>
  <c r="C35" i="48"/>
  <c r="H33" i="48"/>
  <c r="G33" i="48"/>
  <c r="E33" i="48"/>
  <c r="D33" i="48"/>
  <c r="C33" i="48"/>
  <c r="C31" i="48"/>
  <c r="C30" i="48"/>
  <c r="H28" i="48"/>
  <c r="G28" i="48"/>
  <c r="E28" i="48"/>
  <c r="D28" i="48"/>
  <c r="C28" i="48"/>
  <c r="C26" i="48"/>
  <c r="C24" i="48"/>
  <c r="C22" i="48"/>
  <c r="C20" i="48"/>
  <c r="C17" i="48"/>
  <c r="C16" i="48"/>
  <c r="C15" i="48"/>
  <c r="G13" i="48"/>
  <c r="E13" i="48"/>
  <c r="C13" i="48"/>
  <c r="C11" i="48"/>
  <c r="C10" i="48"/>
  <c r="G8" i="48"/>
  <c r="E8" i="48"/>
  <c r="C8" i="48"/>
  <c r="A3" i="48"/>
  <c r="A2" i="48"/>
  <c r="A194" i="47"/>
  <c r="A180" i="47"/>
  <c r="A179" i="47"/>
  <c r="A178" i="47"/>
  <c r="A177" i="47"/>
  <c r="A176" i="47"/>
  <c r="A175" i="47"/>
  <c r="A174" i="47"/>
  <c r="C166" i="47"/>
  <c r="C162" i="47"/>
  <c r="C161" i="47"/>
  <c r="C160" i="47"/>
  <c r="C159" i="47"/>
  <c r="C163" i="47" s="1"/>
  <c r="C153" i="47"/>
  <c r="C151" i="47"/>
  <c r="C150" i="47"/>
  <c r="C148" i="47"/>
  <c r="C147" i="47"/>
  <c r="C146" i="47"/>
  <c r="C145" i="47"/>
  <c r="C144" i="47"/>
  <c r="C143" i="47"/>
  <c r="C142" i="47"/>
  <c r="C141" i="47"/>
  <c r="C140" i="47"/>
  <c r="C139" i="47"/>
  <c r="C138" i="47"/>
  <c r="C137" i="47"/>
  <c r="C136" i="47"/>
  <c r="C135" i="47"/>
  <c r="C134" i="47"/>
  <c r="C133" i="47"/>
  <c r="C132" i="47"/>
  <c r="C131" i="47"/>
  <c r="C130" i="47"/>
  <c r="C129" i="47"/>
  <c r="C127" i="47"/>
  <c r="C126" i="47"/>
  <c r="C125" i="47"/>
  <c r="C124" i="47"/>
  <c r="C123" i="47"/>
  <c r="C122" i="47"/>
  <c r="C121" i="47"/>
  <c r="C120" i="47"/>
  <c r="D97" i="47"/>
  <c r="C119" i="47"/>
  <c r="C117" i="47"/>
  <c r="D107" i="47"/>
  <c r="D106" i="47"/>
  <c r="D105" i="47"/>
  <c r="D103" i="47"/>
  <c r="D102" i="47"/>
  <c r="D101" i="47"/>
  <c r="D104" i="47"/>
  <c r="C99" i="47"/>
  <c r="C96" i="47"/>
  <c r="C87" i="47"/>
  <c r="D85" i="47"/>
  <c r="C86" i="47"/>
  <c r="D64" i="47"/>
  <c r="C65" i="47"/>
  <c r="C62" i="47"/>
  <c r="C60" i="47"/>
  <c r="C58" i="47"/>
  <c r="C57" i="47"/>
  <c r="C56" i="47"/>
  <c r="H54" i="47"/>
  <c r="G54" i="47"/>
  <c r="D54" i="47"/>
  <c r="C54" i="47"/>
  <c r="C52" i="47"/>
  <c r="C51" i="47"/>
  <c r="C50" i="47"/>
  <c r="H48" i="47"/>
  <c r="G48" i="47"/>
  <c r="E48" i="47"/>
  <c r="D48" i="47"/>
  <c r="C48" i="47"/>
  <c r="C46" i="47"/>
  <c r="C45" i="47"/>
  <c r="C43" i="47"/>
  <c r="C41" i="47"/>
  <c r="C39" i="47"/>
  <c r="C36" i="47"/>
  <c r="C35" i="47"/>
  <c r="C34" i="47"/>
  <c r="G32" i="47"/>
  <c r="H32" i="47"/>
  <c r="E32" i="47"/>
  <c r="C32" i="47"/>
  <c r="C30" i="47"/>
  <c r="C29" i="47"/>
  <c r="G27" i="47"/>
  <c r="H27" i="47"/>
  <c r="E27" i="47"/>
  <c r="C27" i="47"/>
  <c r="C25" i="47"/>
  <c r="C23" i="47"/>
  <c r="C21" i="47"/>
  <c r="C19" i="47"/>
  <c r="C16" i="47"/>
  <c r="C15" i="47"/>
  <c r="C14" i="47"/>
  <c r="H12" i="47"/>
  <c r="D12" i="47"/>
  <c r="C12" i="47"/>
  <c r="C10" i="47"/>
  <c r="C9" i="47"/>
  <c r="H7" i="47"/>
  <c r="C7" i="47"/>
  <c r="A3" i="47"/>
  <c r="A2" i="47"/>
  <c r="A203" i="46"/>
  <c r="A187" i="46"/>
  <c r="A186" i="46"/>
  <c r="A185" i="46"/>
  <c r="A184" i="46"/>
  <c r="A183" i="46"/>
  <c r="A182" i="46"/>
  <c r="A181" i="46"/>
  <c r="C173" i="46"/>
  <c r="C169" i="46"/>
  <c r="C168" i="46"/>
  <c r="C167" i="46"/>
  <c r="C166" i="46"/>
  <c r="C170" i="46" s="1"/>
  <c r="C160" i="46"/>
  <c r="C158" i="46"/>
  <c r="C157" i="46"/>
  <c r="C155" i="46"/>
  <c r="C154" i="46"/>
  <c r="C153" i="46"/>
  <c r="C152" i="46"/>
  <c r="C151" i="46"/>
  <c r="C150" i="46"/>
  <c r="C149" i="46"/>
  <c r="C148" i="46"/>
  <c r="C147" i="46"/>
  <c r="C146" i="46"/>
  <c r="C145" i="46"/>
  <c r="C144" i="46"/>
  <c r="C143" i="46"/>
  <c r="C142" i="46"/>
  <c r="C141" i="46"/>
  <c r="C140" i="46"/>
  <c r="C139" i="46"/>
  <c r="C138" i="46"/>
  <c r="C137" i="46"/>
  <c r="C136" i="46"/>
  <c r="C133" i="46"/>
  <c r="C132" i="46"/>
  <c r="C131" i="46"/>
  <c r="C130" i="46"/>
  <c r="C129" i="46"/>
  <c r="C128" i="46"/>
  <c r="C127" i="46"/>
  <c r="C134" i="46" s="1"/>
  <c r="C126" i="46"/>
  <c r="C124" i="46"/>
  <c r="D111" i="46"/>
  <c r="C106" i="46"/>
  <c r="D104" i="46"/>
  <c r="C103" i="46"/>
  <c r="C94" i="46"/>
  <c r="D92" i="46"/>
  <c r="D71" i="46"/>
  <c r="C72" i="46"/>
  <c r="C69" i="46"/>
  <c r="C67" i="46"/>
  <c r="C65" i="46"/>
  <c r="C64" i="46"/>
  <c r="C63" i="46"/>
  <c r="G61" i="46"/>
  <c r="H61" i="46"/>
  <c r="E61" i="46"/>
  <c r="C61" i="46"/>
  <c r="C59" i="46"/>
  <c r="C58" i="46"/>
  <c r="C57" i="46"/>
  <c r="E55" i="46"/>
  <c r="C55" i="46"/>
  <c r="C53" i="46"/>
  <c r="C52" i="46"/>
  <c r="C50" i="46"/>
  <c r="C49" i="46"/>
  <c r="H48" i="46"/>
  <c r="E48" i="46"/>
  <c r="C48" i="46"/>
  <c r="C46" i="46"/>
  <c r="C45" i="46"/>
  <c r="C43" i="46"/>
  <c r="C41" i="46"/>
  <c r="C39" i="46"/>
  <c r="C36" i="46"/>
  <c r="C35" i="46"/>
  <c r="C34" i="46"/>
  <c r="H32" i="46"/>
  <c r="E32" i="46"/>
  <c r="C32" i="46"/>
  <c r="C30" i="46"/>
  <c r="C29" i="46"/>
  <c r="H27" i="46"/>
  <c r="E27" i="46"/>
  <c r="C27" i="46"/>
  <c r="C25" i="46"/>
  <c r="C23" i="46"/>
  <c r="C21" i="46"/>
  <c r="C19" i="46"/>
  <c r="C16" i="46"/>
  <c r="C15" i="46"/>
  <c r="C14" i="46"/>
  <c r="G12" i="46"/>
  <c r="E12" i="46"/>
  <c r="C12" i="46"/>
  <c r="C10" i="46"/>
  <c r="C9" i="46"/>
  <c r="G7" i="46"/>
  <c r="H7" i="46"/>
  <c r="E7" i="46"/>
  <c r="C7" i="46"/>
  <c r="A3" i="46"/>
  <c r="A2" i="46"/>
  <c r="A227" i="45"/>
  <c r="A209" i="45"/>
  <c r="A208" i="45"/>
  <c r="A207" i="45"/>
  <c r="A206" i="45"/>
  <c r="A205" i="45"/>
  <c r="A204" i="45"/>
  <c r="A203" i="45"/>
  <c r="C192" i="45"/>
  <c r="C188" i="45"/>
  <c r="C187" i="45"/>
  <c r="C186" i="45"/>
  <c r="C185" i="45"/>
  <c r="C189" i="45" s="1"/>
  <c r="C179" i="45"/>
  <c r="C177" i="45"/>
  <c r="C176" i="45"/>
  <c r="C174" i="45"/>
  <c r="C173" i="45"/>
  <c r="C172" i="45"/>
  <c r="C171" i="45"/>
  <c r="C170" i="45"/>
  <c r="C169" i="45"/>
  <c r="C168" i="45"/>
  <c r="C167" i="45"/>
  <c r="C166" i="45"/>
  <c r="C165" i="45"/>
  <c r="C164" i="45"/>
  <c r="C163" i="45"/>
  <c r="C162" i="45"/>
  <c r="C161" i="45"/>
  <c r="C160" i="45"/>
  <c r="C159" i="45"/>
  <c r="C158" i="45"/>
  <c r="C157" i="45"/>
  <c r="C156" i="45"/>
  <c r="C155" i="45"/>
  <c r="C152" i="45"/>
  <c r="C151" i="45"/>
  <c r="C150" i="45"/>
  <c r="C149" i="45"/>
  <c r="C148" i="45"/>
  <c r="C147" i="45"/>
  <c r="C146" i="45"/>
  <c r="C153" i="45" s="1"/>
  <c r="C145" i="45"/>
  <c r="C143" i="45"/>
  <c r="D133" i="45"/>
  <c r="D132" i="45"/>
  <c r="D131" i="45"/>
  <c r="D129" i="45"/>
  <c r="D128" i="45"/>
  <c r="D127" i="45"/>
  <c r="D130" i="45"/>
  <c r="C125" i="45"/>
  <c r="D123" i="45"/>
  <c r="C122" i="45"/>
  <c r="C113" i="45"/>
  <c r="D111" i="45"/>
  <c r="C112" i="45"/>
  <c r="C80" i="45"/>
  <c r="C78" i="45"/>
  <c r="C76" i="45"/>
  <c r="C74" i="45"/>
  <c r="C73" i="45"/>
  <c r="C72" i="45"/>
  <c r="E70" i="45"/>
  <c r="C70" i="45"/>
  <c r="C68" i="45"/>
  <c r="C67" i="45"/>
  <c r="C66" i="45"/>
  <c r="G64" i="45"/>
  <c r="H64" i="45"/>
  <c r="E64" i="45"/>
  <c r="C64" i="45"/>
  <c r="C62" i="45"/>
  <c r="C60" i="45"/>
  <c r="C58" i="45"/>
  <c r="C57" i="45"/>
  <c r="C56" i="45"/>
  <c r="G54" i="45"/>
  <c r="H54" i="45"/>
  <c r="E54" i="45"/>
  <c r="C54" i="45"/>
  <c r="C52" i="45"/>
  <c r="C51" i="45"/>
  <c r="C50" i="45"/>
  <c r="H48" i="45"/>
  <c r="G48" i="45"/>
  <c r="D48" i="45"/>
  <c r="C48" i="45"/>
  <c r="C46" i="45"/>
  <c r="C45" i="45"/>
  <c r="C43" i="45"/>
  <c r="C41" i="45"/>
  <c r="C39" i="45"/>
  <c r="C36" i="45"/>
  <c r="C35" i="45"/>
  <c r="C34" i="45"/>
  <c r="H32" i="45"/>
  <c r="C32" i="45"/>
  <c r="C30" i="45"/>
  <c r="C29" i="45"/>
  <c r="H27" i="45"/>
  <c r="C27" i="45"/>
  <c r="C25" i="45"/>
  <c r="C23" i="45"/>
  <c r="C21" i="45"/>
  <c r="C19" i="45"/>
  <c r="C16" i="45"/>
  <c r="C15" i="45"/>
  <c r="C14" i="45"/>
  <c r="G12" i="45"/>
  <c r="E12" i="45"/>
  <c r="C12" i="45"/>
  <c r="C10" i="45"/>
  <c r="C9" i="45"/>
  <c r="G7" i="45"/>
  <c r="E7" i="45"/>
  <c r="C7" i="45"/>
  <c r="A3" i="45"/>
  <c r="A2" i="45"/>
  <c r="A191" i="44"/>
  <c r="A178" i="44"/>
  <c r="A177" i="44"/>
  <c r="A176" i="44"/>
  <c r="A175" i="44"/>
  <c r="A174" i="44"/>
  <c r="A173" i="44"/>
  <c r="A172" i="44"/>
  <c r="C164" i="44"/>
  <c r="C161" i="44"/>
  <c r="C160" i="44"/>
  <c r="C159" i="44"/>
  <c r="C158" i="44"/>
  <c r="C157" i="44"/>
  <c r="C151" i="44"/>
  <c r="C149" i="44"/>
  <c r="C148" i="44"/>
  <c r="C146" i="44"/>
  <c r="C145" i="44"/>
  <c r="C144" i="44"/>
  <c r="C143" i="44"/>
  <c r="C142" i="44"/>
  <c r="C141" i="44"/>
  <c r="C140" i="44"/>
  <c r="C139" i="44"/>
  <c r="C138" i="44"/>
  <c r="C137" i="44"/>
  <c r="C136" i="44"/>
  <c r="C135" i="44"/>
  <c r="C134" i="44"/>
  <c r="C133" i="44"/>
  <c r="C132" i="44"/>
  <c r="C131" i="44"/>
  <c r="C130" i="44"/>
  <c r="C129" i="44"/>
  <c r="C127" i="44"/>
  <c r="C126" i="44"/>
  <c r="C125" i="44"/>
  <c r="C124" i="44"/>
  <c r="C123" i="44"/>
  <c r="C122" i="44"/>
  <c r="C121" i="44"/>
  <c r="C120" i="44"/>
  <c r="C119" i="44"/>
  <c r="C117" i="44"/>
  <c r="D107" i="44"/>
  <c r="D106" i="44"/>
  <c r="D105" i="44"/>
  <c r="D103" i="44"/>
  <c r="D102" i="44"/>
  <c r="D101" i="44"/>
  <c r="D104" i="44"/>
  <c r="C99" i="44"/>
  <c r="D97" i="44"/>
  <c r="C96" i="44"/>
  <c r="C87" i="44"/>
  <c r="D85" i="44"/>
  <c r="D64" i="44"/>
  <c r="C65" i="44"/>
  <c r="C62" i="44"/>
  <c r="C60" i="44"/>
  <c r="C58" i="44"/>
  <c r="C57" i="44"/>
  <c r="C56" i="44"/>
  <c r="G54" i="44"/>
  <c r="C54" i="44"/>
  <c r="C52" i="44"/>
  <c r="C51" i="44"/>
  <c r="C50" i="44"/>
  <c r="H48" i="44"/>
  <c r="G48" i="44"/>
  <c r="E48" i="44"/>
  <c r="D48" i="44"/>
  <c r="C48" i="44"/>
  <c r="C46" i="44"/>
  <c r="C45" i="44"/>
  <c r="C43" i="44"/>
  <c r="C41" i="44"/>
  <c r="C39" i="44"/>
  <c r="C36" i="44"/>
  <c r="C35" i="44"/>
  <c r="C34" i="44"/>
  <c r="G32" i="44"/>
  <c r="H32" i="44"/>
  <c r="C32" i="44"/>
  <c r="C30" i="44"/>
  <c r="C29" i="44"/>
  <c r="G27" i="44"/>
  <c r="H27" i="44"/>
  <c r="C27" i="44"/>
  <c r="C25" i="44"/>
  <c r="C23" i="44"/>
  <c r="C21" i="44"/>
  <c r="C19" i="44"/>
  <c r="C16" i="44"/>
  <c r="C15" i="44"/>
  <c r="C14" i="44"/>
  <c r="G12" i="44"/>
  <c r="C12" i="44"/>
  <c r="C10" i="44"/>
  <c r="C9" i="44"/>
  <c r="G7" i="44"/>
  <c r="C7" i="44"/>
  <c r="A3" i="44"/>
  <c r="A2" i="44"/>
  <c r="X1" i="44"/>
  <c r="A203" i="43"/>
  <c r="A188" i="43"/>
  <c r="A187" i="43"/>
  <c r="A186" i="43"/>
  <c r="A185" i="43"/>
  <c r="A184" i="43"/>
  <c r="A183" i="43"/>
  <c r="A182" i="43"/>
  <c r="C174" i="43"/>
  <c r="C170" i="43"/>
  <c r="C169" i="43"/>
  <c r="C168" i="43"/>
  <c r="C167" i="43"/>
  <c r="C171" i="43" s="1"/>
  <c r="C161" i="43"/>
  <c r="C159" i="43"/>
  <c r="C158" i="43"/>
  <c r="C156" i="43"/>
  <c r="C155" i="43"/>
  <c r="C154" i="43"/>
  <c r="C153" i="43"/>
  <c r="C152" i="43"/>
  <c r="C151" i="43"/>
  <c r="C150" i="43"/>
  <c r="C149" i="43"/>
  <c r="C148" i="43"/>
  <c r="C147" i="43"/>
  <c r="C146" i="43"/>
  <c r="C145" i="43"/>
  <c r="C144" i="43"/>
  <c r="C143" i="43"/>
  <c r="C142" i="43"/>
  <c r="C141" i="43"/>
  <c r="C140" i="43"/>
  <c r="C139" i="43"/>
  <c r="C138" i="43"/>
  <c r="C137" i="43"/>
  <c r="C134" i="43"/>
  <c r="C133" i="43"/>
  <c r="C132" i="43"/>
  <c r="C131" i="43"/>
  <c r="C130" i="43"/>
  <c r="C129" i="43"/>
  <c r="C128" i="43"/>
  <c r="C135" i="43" s="1"/>
  <c r="C127" i="43"/>
  <c r="C125" i="43"/>
  <c r="D115" i="43"/>
  <c r="D114" i="43"/>
  <c r="D111" i="43"/>
  <c r="D110" i="43"/>
  <c r="D112" i="43"/>
  <c r="C107" i="43"/>
  <c r="D105" i="43"/>
  <c r="C104" i="43"/>
  <c r="D93" i="43"/>
  <c r="C95" i="43"/>
  <c r="C73" i="43"/>
  <c r="D72" i="43"/>
  <c r="C70" i="43"/>
  <c r="C68" i="43"/>
  <c r="C66" i="43"/>
  <c r="C65" i="43"/>
  <c r="C64" i="43"/>
  <c r="G62" i="43"/>
  <c r="H62" i="43"/>
  <c r="E62" i="43"/>
  <c r="C62" i="43"/>
  <c r="C60" i="43"/>
  <c r="C59" i="43"/>
  <c r="C58" i="43"/>
  <c r="H56" i="43"/>
  <c r="E56" i="43"/>
  <c r="D56" i="43"/>
  <c r="C56" i="43"/>
  <c r="C54" i="43"/>
  <c r="C53" i="43"/>
  <c r="C50" i="43"/>
  <c r="C49" i="43"/>
  <c r="G48" i="43"/>
  <c r="H48" i="43"/>
  <c r="E48" i="43"/>
  <c r="C48" i="43"/>
  <c r="C46" i="43"/>
  <c r="C45" i="43"/>
  <c r="C43" i="43"/>
  <c r="C41" i="43"/>
  <c r="C39" i="43"/>
  <c r="C36" i="43"/>
  <c r="C35" i="43"/>
  <c r="C34" i="43"/>
  <c r="G32" i="43"/>
  <c r="H32" i="43"/>
  <c r="E32" i="43"/>
  <c r="C32" i="43"/>
  <c r="C30" i="43"/>
  <c r="C29" i="43"/>
  <c r="G27" i="43"/>
  <c r="H27" i="43"/>
  <c r="E27" i="43"/>
  <c r="C27" i="43"/>
  <c r="C25" i="43"/>
  <c r="C23" i="43"/>
  <c r="C21" i="43"/>
  <c r="C19" i="43"/>
  <c r="C16" i="43"/>
  <c r="C15" i="43"/>
  <c r="C14" i="43"/>
  <c r="G12" i="43"/>
  <c r="C12" i="43"/>
  <c r="C10" i="43"/>
  <c r="C9" i="43"/>
  <c r="G7" i="43"/>
  <c r="C7" i="43"/>
  <c r="A3" i="43"/>
  <c r="A2" i="43"/>
  <c r="A195" i="42"/>
  <c r="A180" i="42"/>
  <c r="A179" i="42"/>
  <c r="A178" i="42"/>
  <c r="A177" i="42"/>
  <c r="A176" i="42"/>
  <c r="A175" i="42"/>
  <c r="A174" i="42"/>
  <c r="C166" i="42"/>
  <c r="C162" i="42"/>
  <c r="C161" i="42"/>
  <c r="C160" i="42"/>
  <c r="C159" i="42"/>
  <c r="C163" i="42" s="1"/>
  <c r="C153" i="42"/>
  <c r="C151" i="42"/>
  <c r="C150" i="42"/>
  <c r="C148" i="42"/>
  <c r="C147" i="42"/>
  <c r="C146" i="42"/>
  <c r="C145" i="42"/>
  <c r="C144" i="42"/>
  <c r="C143" i="42"/>
  <c r="C142" i="42"/>
  <c r="C141" i="42"/>
  <c r="C140" i="42"/>
  <c r="C139" i="42"/>
  <c r="C138" i="42"/>
  <c r="C137" i="42"/>
  <c r="C136" i="42"/>
  <c r="C135" i="42"/>
  <c r="C134" i="42"/>
  <c r="C133" i="42"/>
  <c r="C132" i="42"/>
  <c r="C131" i="42"/>
  <c r="C130" i="42"/>
  <c r="C129" i="42"/>
  <c r="C127" i="42"/>
  <c r="C126" i="42"/>
  <c r="C125" i="42"/>
  <c r="C124" i="42"/>
  <c r="C123" i="42"/>
  <c r="C122" i="42"/>
  <c r="C121" i="42"/>
  <c r="C120" i="42"/>
  <c r="C119" i="42"/>
  <c r="C117" i="42"/>
  <c r="D107" i="42"/>
  <c r="D106" i="42"/>
  <c r="D105" i="42"/>
  <c r="D103" i="42"/>
  <c r="D102" i="42"/>
  <c r="D101" i="42"/>
  <c r="D104" i="42"/>
  <c r="C99" i="42"/>
  <c r="D97" i="42"/>
  <c r="C96" i="42"/>
  <c r="C87" i="42"/>
  <c r="D85" i="42"/>
  <c r="C86" i="42"/>
  <c r="C65" i="42"/>
  <c r="D64" i="42"/>
  <c r="C62" i="42"/>
  <c r="C60" i="42"/>
  <c r="C58" i="42"/>
  <c r="C57" i="42"/>
  <c r="C56" i="42"/>
  <c r="G54" i="42"/>
  <c r="H54" i="42"/>
  <c r="C54" i="42"/>
  <c r="C52" i="42"/>
  <c r="C51" i="42"/>
  <c r="C50" i="42"/>
  <c r="H48" i="42"/>
  <c r="G48" i="42"/>
  <c r="E48" i="42"/>
  <c r="D48" i="42"/>
  <c r="C48" i="42"/>
  <c r="C46" i="42"/>
  <c r="C45" i="42"/>
  <c r="C43" i="42"/>
  <c r="C41" i="42"/>
  <c r="C39" i="42"/>
  <c r="C36" i="42"/>
  <c r="C35" i="42"/>
  <c r="C34" i="42"/>
  <c r="H32" i="42"/>
  <c r="G32" i="42"/>
  <c r="E32" i="42"/>
  <c r="D32" i="42"/>
  <c r="C32" i="42"/>
  <c r="C30" i="42"/>
  <c r="C29" i="42"/>
  <c r="H27" i="42"/>
  <c r="G27" i="42"/>
  <c r="E27" i="42"/>
  <c r="D27" i="42"/>
  <c r="C27" i="42"/>
  <c r="C25" i="42"/>
  <c r="C23" i="42"/>
  <c r="C21" i="42"/>
  <c r="C19" i="42"/>
  <c r="C16" i="42"/>
  <c r="C15" i="42"/>
  <c r="C14" i="42"/>
  <c r="H12" i="42"/>
  <c r="C12" i="42"/>
  <c r="C10" i="42"/>
  <c r="C9" i="42"/>
  <c r="H7" i="42"/>
  <c r="C7" i="42"/>
  <c r="A3" i="42"/>
  <c r="A2" i="42"/>
  <c r="A203" i="41"/>
  <c r="A188" i="41"/>
  <c r="A187" i="41"/>
  <c r="A186" i="41"/>
  <c r="A185" i="41"/>
  <c r="A184" i="41"/>
  <c r="A183" i="41"/>
  <c r="A182" i="41"/>
  <c r="C174" i="41"/>
  <c r="C171" i="41"/>
  <c r="C170" i="41"/>
  <c r="C169" i="41"/>
  <c r="C168" i="41"/>
  <c r="C167" i="41"/>
  <c r="C161" i="41"/>
  <c r="C159" i="41"/>
  <c r="C158" i="41"/>
  <c r="C156" i="41"/>
  <c r="C155" i="41"/>
  <c r="C154" i="41"/>
  <c r="C153" i="41"/>
  <c r="C152" i="41"/>
  <c r="C151" i="41"/>
  <c r="C150" i="41"/>
  <c r="C149" i="41"/>
  <c r="C148" i="41"/>
  <c r="C147" i="41"/>
  <c r="C146" i="41"/>
  <c r="C145" i="41"/>
  <c r="C144" i="41"/>
  <c r="C143" i="41"/>
  <c r="C142" i="41"/>
  <c r="C141" i="41"/>
  <c r="C140" i="41"/>
  <c r="C139" i="41"/>
  <c r="C138" i="41"/>
  <c r="C137" i="41"/>
  <c r="C135" i="41"/>
  <c r="C134" i="41"/>
  <c r="C133" i="41"/>
  <c r="C132" i="41"/>
  <c r="C131" i="41"/>
  <c r="C130" i="41"/>
  <c r="C129" i="41"/>
  <c r="C128" i="41"/>
  <c r="C127" i="41"/>
  <c r="C125" i="41"/>
  <c r="D115" i="41"/>
  <c r="D114" i="41"/>
  <c r="D113" i="41"/>
  <c r="D111" i="41"/>
  <c r="D110" i="41"/>
  <c r="D109" i="41"/>
  <c r="D112" i="41"/>
  <c r="C107" i="41"/>
  <c r="D105" i="41"/>
  <c r="C104" i="41"/>
  <c r="C95" i="41"/>
  <c r="D93" i="41"/>
  <c r="D72" i="41"/>
  <c r="C73" i="41"/>
  <c r="C70" i="41"/>
  <c r="C68" i="41"/>
  <c r="C66" i="41"/>
  <c r="C65" i="41"/>
  <c r="C64" i="41"/>
  <c r="G62" i="41"/>
  <c r="H62" i="41"/>
  <c r="E62" i="41"/>
  <c r="C62" i="41"/>
  <c r="C60" i="41"/>
  <c r="C59" i="41"/>
  <c r="C58" i="41"/>
  <c r="E56" i="41"/>
  <c r="C56" i="41"/>
  <c r="C54" i="41"/>
  <c r="C53" i="41"/>
  <c r="C51" i="41"/>
  <c r="C50" i="41"/>
  <c r="H49" i="41"/>
  <c r="E49" i="41"/>
  <c r="C49" i="41"/>
  <c r="C47" i="41"/>
  <c r="C46" i="41"/>
  <c r="C44" i="41"/>
  <c r="C42" i="41"/>
  <c r="C40" i="41"/>
  <c r="C37" i="41"/>
  <c r="C36" i="41"/>
  <c r="C35" i="41"/>
  <c r="H33" i="41"/>
  <c r="E33" i="41"/>
  <c r="C33" i="41"/>
  <c r="C31" i="41"/>
  <c r="C30" i="41"/>
  <c r="H28" i="41"/>
  <c r="E28" i="41"/>
  <c r="C28" i="41"/>
  <c r="C26" i="41"/>
  <c r="C24" i="41"/>
  <c r="C22" i="41"/>
  <c r="C20" i="41"/>
  <c r="C17" i="41"/>
  <c r="C16" i="41"/>
  <c r="C15" i="41"/>
  <c r="H13" i="41"/>
  <c r="G13" i="41"/>
  <c r="E13" i="41"/>
  <c r="D13" i="41"/>
  <c r="C13" i="41"/>
  <c r="C11" i="41"/>
  <c r="C10" i="41"/>
  <c r="H8" i="41"/>
  <c r="G8" i="41"/>
  <c r="E8" i="41"/>
  <c r="D8" i="41"/>
  <c r="C8" i="41"/>
  <c r="A3" i="41"/>
  <c r="A2" i="41"/>
  <c r="A202" i="40"/>
  <c r="A187" i="40"/>
  <c r="A186" i="40"/>
  <c r="A185" i="40"/>
  <c r="A184" i="40"/>
  <c r="A183" i="40"/>
  <c r="A182" i="40"/>
  <c r="A181" i="40"/>
  <c r="C173" i="40"/>
  <c r="C169" i="40"/>
  <c r="C168" i="40"/>
  <c r="C167" i="40"/>
  <c r="C166" i="40"/>
  <c r="C170" i="40" s="1"/>
  <c r="C160" i="40"/>
  <c r="C158" i="40"/>
  <c r="C157" i="40"/>
  <c r="C155" i="40"/>
  <c r="C154" i="40"/>
  <c r="C153" i="40"/>
  <c r="C152" i="40"/>
  <c r="C151" i="40"/>
  <c r="C150" i="40"/>
  <c r="C149" i="40"/>
  <c r="C148" i="40"/>
  <c r="C147" i="40"/>
  <c r="C146" i="40"/>
  <c r="C145" i="40"/>
  <c r="C144" i="40"/>
  <c r="C143" i="40"/>
  <c r="C142" i="40"/>
  <c r="C141" i="40"/>
  <c r="C140" i="40"/>
  <c r="C139" i="40"/>
  <c r="C138" i="40"/>
  <c r="C137" i="40"/>
  <c r="C136" i="40"/>
  <c r="C133" i="40"/>
  <c r="C132" i="40"/>
  <c r="C131" i="40"/>
  <c r="C130" i="40"/>
  <c r="C129" i="40"/>
  <c r="C128" i="40"/>
  <c r="C127" i="40"/>
  <c r="C134" i="40" s="1"/>
  <c r="C126" i="40"/>
  <c r="C124" i="40"/>
  <c r="D112" i="40"/>
  <c r="D108" i="40"/>
  <c r="D114" i="40"/>
  <c r="C106" i="40"/>
  <c r="D104" i="40"/>
  <c r="C103" i="40"/>
  <c r="C94" i="40"/>
  <c r="D92" i="40"/>
  <c r="D71" i="40"/>
  <c r="C72" i="40"/>
  <c r="C69" i="40"/>
  <c r="C67" i="40"/>
  <c r="C65" i="40"/>
  <c r="C64" i="40"/>
  <c r="C63" i="40"/>
  <c r="G61" i="40"/>
  <c r="H61" i="40"/>
  <c r="E61" i="40"/>
  <c r="C61" i="40"/>
  <c r="C59" i="40"/>
  <c r="C58" i="40"/>
  <c r="C57" i="40"/>
  <c r="C55" i="40"/>
  <c r="C53" i="40"/>
  <c r="C52" i="40"/>
  <c r="C50" i="40"/>
  <c r="C49" i="40"/>
  <c r="E48" i="40"/>
  <c r="C48" i="40"/>
  <c r="C46" i="40"/>
  <c r="C45" i="40"/>
  <c r="C43" i="40"/>
  <c r="C41" i="40"/>
  <c r="C39" i="40"/>
  <c r="C36" i="40"/>
  <c r="C35" i="40"/>
  <c r="C34" i="40"/>
  <c r="H32" i="40"/>
  <c r="G32" i="40"/>
  <c r="E32" i="40"/>
  <c r="D32" i="40"/>
  <c r="C32" i="40"/>
  <c r="C30" i="40"/>
  <c r="C29" i="40"/>
  <c r="H27" i="40"/>
  <c r="G27" i="40"/>
  <c r="E27" i="40"/>
  <c r="D27" i="40"/>
  <c r="C27" i="40"/>
  <c r="C25" i="40"/>
  <c r="C23" i="40"/>
  <c r="C21" i="40"/>
  <c r="C19" i="40"/>
  <c r="C16" i="40"/>
  <c r="C15" i="40"/>
  <c r="C14" i="40"/>
  <c r="H12" i="40"/>
  <c r="G12" i="40"/>
  <c r="E12" i="40"/>
  <c r="D12" i="40"/>
  <c r="C12" i="40"/>
  <c r="C10" i="40"/>
  <c r="C9" i="40"/>
  <c r="H7" i="40"/>
  <c r="G7" i="40"/>
  <c r="E7" i="40"/>
  <c r="D7" i="40"/>
  <c r="C7" i="40"/>
  <c r="A3" i="40"/>
  <c r="A2" i="40"/>
  <c r="A220" i="39"/>
  <c r="A205" i="39"/>
  <c r="A204" i="39"/>
  <c r="A203" i="39"/>
  <c r="A202" i="39"/>
  <c r="A201" i="39"/>
  <c r="A200" i="39"/>
  <c r="A199" i="39"/>
  <c r="C191" i="39"/>
  <c r="C188" i="39"/>
  <c r="C187" i="39"/>
  <c r="C186" i="39"/>
  <c r="C180" i="39"/>
  <c r="C178" i="39"/>
  <c r="C177" i="39"/>
  <c r="C175" i="39"/>
  <c r="C174" i="39"/>
  <c r="C173" i="39"/>
  <c r="C172" i="39"/>
  <c r="C171" i="39"/>
  <c r="C170" i="39"/>
  <c r="C169" i="39"/>
  <c r="C168" i="39"/>
  <c r="C167" i="39"/>
  <c r="C166" i="39"/>
  <c r="C165" i="39"/>
  <c r="C164" i="39"/>
  <c r="C163" i="39"/>
  <c r="C162" i="39"/>
  <c r="C161" i="39"/>
  <c r="C160" i="39"/>
  <c r="C159" i="39"/>
  <c r="C158" i="39"/>
  <c r="C157" i="39"/>
  <c r="C156" i="39"/>
  <c r="C154" i="39"/>
  <c r="C153" i="39"/>
  <c r="C152" i="39"/>
  <c r="C151" i="39"/>
  <c r="C150" i="39"/>
  <c r="C149" i="39"/>
  <c r="C148" i="39"/>
  <c r="C147" i="39"/>
  <c r="C146" i="39"/>
  <c r="C144" i="39"/>
  <c r="D131" i="39"/>
  <c r="C126" i="39"/>
  <c r="D124" i="39"/>
  <c r="C123" i="39"/>
  <c r="D112" i="39"/>
  <c r="C114" i="39"/>
  <c r="C72" i="39"/>
  <c r="D71" i="39"/>
  <c r="C69" i="39"/>
  <c r="C67" i="39"/>
  <c r="C65" i="39"/>
  <c r="C64" i="39"/>
  <c r="C63" i="39"/>
  <c r="H61" i="39"/>
  <c r="G61" i="39"/>
  <c r="E61" i="39"/>
  <c r="D61" i="39"/>
  <c r="C61" i="39"/>
  <c r="C59" i="39"/>
  <c r="C58" i="39"/>
  <c r="C57" i="39"/>
  <c r="H55" i="39"/>
  <c r="G55" i="39"/>
  <c r="E55" i="39"/>
  <c r="D55" i="39"/>
  <c r="C55" i="39"/>
  <c r="C53" i="39"/>
  <c r="C52" i="39"/>
  <c r="C50" i="39"/>
  <c r="C49" i="39"/>
  <c r="H48" i="39"/>
  <c r="G48" i="39"/>
  <c r="E48" i="39"/>
  <c r="D48" i="39"/>
  <c r="C48" i="39"/>
  <c r="C46" i="39"/>
  <c r="C45" i="39"/>
  <c r="C43" i="39"/>
  <c r="C41" i="39"/>
  <c r="C39" i="39"/>
  <c r="C36" i="39"/>
  <c r="C35" i="39"/>
  <c r="C34" i="39"/>
  <c r="H32" i="39"/>
  <c r="G32" i="39"/>
  <c r="E32" i="39"/>
  <c r="D32" i="39"/>
  <c r="C32" i="39"/>
  <c r="C30" i="39"/>
  <c r="C29" i="39"/>
  <c r="H27" i="39"/>
  <c r="G27" i="39"/>
  <c r="E27" i="39"/>
  <c r="D27" i="39"/>
  <c r="C27" i="39"/>
  <c r="C25" i="39"/>
  <c r="C23" i="39"/>
  <c r="C21" i="39"/>
  <c r="C19" i="39"/>
  <c r="C16" i="39"/>
  <c r="C15" i="39"/>
  <c r="C14" i="39"/>
  <c r="G12" i="39"/>
  <c r="C12" i="39"/>
  <c r="C10" i="39"/>
  <c r="C9" i="39"/>
  <c r="G7" i="39"/>
  <c r="C7" i="39"/>
  <c r="A3" i="39"/>
  <c r="A2" i="39"/>
  <c r="A393" i="38"/>
  <c r="A374" i="38"/>
  <c r="A373" i="38"/>
  <c r="A372" i="38"/>
  <c r="A371" i="38"/>
  <c r="A370" i="38"/>
  <c r="A369" i="38"/>
  <c r="A368" i="38"/>
  <c r="C361" i="38"/>
  <c r="C360" i="38"/>
  <c r="C358" i="38"/>
  <c r="C357" i="38"/>
  <c r="C351" i="38"/>
  <c r="C349" i="38"/>
  <c r="C347" i="38"/>
  <c r="C346" i="38"/>
  <c r="C345" i="38"/>
  <c r="C344" i="38"/>
  <c r="C343" i="38"/>
  <c r="C342" i="38"/>
  <c r="C341" i="38"/>
  <c r="C340" i="38"/>
  <c r="C339" i="38"/>
  <c r="C338" i="38"/>
  <c r="C337" i="38"/>
  <c r="C336" i="38"/>
  <c r="C335" i="38"/>
  <c r="C334" i="38"/>
  <c r="C333" i="38"/>
  <c r="C332" i="38"/>
  <c r="C331" i="38"/>
  <c r="C330" i="38"/>
  <c r="C329" i="38"/>
  <c r="C328" i="38"/>
  <c r="C325" i="38"/>
  <c r="C324" i="38"/>
  <c r="C323" i="38"/>
  <c r="C322" i="38"/>
  <c r="C321" i="38"/>
  <c r="C320" i="38"/>
  <c r="C319" i="38"/>
  <c r="C318" i="38"/>
  <c r="C316" i="38"/>
  <c r="D306" i="38"/>
  <c r="D305" i="38"/>
  <c r="D302" i="38"/>
  <c r="D301" i="38"/>
  <c r="D304" i="38"/>
  <c r="C298" i="38"/>
  <c r="D296" i="38"/>
  <c r="C295" i="38"/>
  <c r="C286" i="38"/>
  <c r="D284" i="38"/>
  <c r="C285" i="38"/>
  <c r="C184" i="38"/>
  <c r="D183" i="38"/>
  <c r="C181" i="38"/>
  <c r="C179" i="38"/>
  <c r="C177" i="38"/>
  <c r="C176" i="38"/>
  <c r="C175" i="38"/>
  <c r="G173" i="38"/>
  <c r="H173" i="38"/>
  <c r="D173" i="38"/>
  <c r="C173" i="38"/>
  <c r="C171" i="38"/>
  <c r="C170" i="38"/>
  <c r="G168" i="38"/>
  <c r="H168" i="38"/>
  <c r="C168" i="38"/>
  <c r="D65" i="38"/>
  <c r="C66" i="38"/>
  <c r="C63" i="38"/>
  <c r="C61" i="38"/>
  <c r="C59" i="38"/>
  <c r="C58" i="38"/>
  <c r="C57" i="38"/>
  <c r="H55" i="38"/>
  <c r="G55" i="38"/>
  <c r="E55" i="38"/>
  <c r="D55" i="38"/>
  <c r="C55" i="38"/>
  <c r="C53" i="38"/>
  <c r="C52" i="38"/>
  <c r="C51" i="38"/>
  <c r="G49" i="38"/>
  <c r="C49" i="38"/>
  <c r="C47" i="38"/>
  <c r="C46" i="38"/>
  <c r="C44" i="38"/>
  <c r="C42" i="38"/>
  <c r="C40" i="38"/>
  <c r="C37" i="38"/>
  <c r="C36" i="38"/>
  <c r="C35" i="38"/>
  <c r="G33" i="38"/>
  <c r="C33" i="38"/>
  <c r="C31" i="38"/>
  <c r="C30" i="38"/>
  <c r="G28" i="38"/>
  <c r="C28" i="38"/>
  <c r="C26" i="38"/>
  <c r="C24" i="38"/>
  <c r="C22" i="38"/>
  <c r="C20" i="38"/>
  <c r="C17" i="38"/>
  <c r="C16" i="38"/>
  <c r="C15" i="38"/>
  <c r="H13" i="38"/>
  <c r="E13" i="38"/>
  <c r="C13" i="38"/>
  <c r="C11" i="38"/>
  <c r="C10" i="38"/>
  <c r="H8" i="38"/>
  <c r="E8" i="38"/>
  <c r="C8" i="38"/>
  <c r="A3" i="38"/>
  <c r="A2" i="38"/>
  <c r="A237" i="37"/>
  <c r="A218" i="37"/>
  <c r="A217" i="37"/>
  <c r="A216" i="37"/>
  <c r="A215" i="37"/>
  <c r="A214" i="37"/>
  <c r="A213" i="37"/>
  <c r="A212" i="37"/>
  <c r="C203" i="37"/>
  <c r="C200" i="37"/>
  <c r="C199" i="37"/>
  <c r="C198" i="37"/>
  <c r="C197" i="37"/>
  <c r="C196" i="37"/>
  <c r="C190" i="37"/>
  <c r="C188" i="37"/>
  <c r="C187" i="37"/>
  <c r="C185" i="37"/>
  <c r="C184" i="37"/>
  <c r="C183" i="37"/>
  <c r="C182" i="37"/>
  <c r="C181" i="37"/>
  <c r="C180" i="37"/>
  <c r="C179" i="37"/>
  <c r="C178" i="37"/>
  <c r="C177" i="37"/>
  <c r="C176" i="37"/>
  <c r="C175" i="37"/>
  <c r="C174" i="37"/>
  <c r="C173" i="37"/>
  <c r="C172" i="37"/>
  <c r="C171" i="37"/>
  <c r="C170" i="37"/>
  <c r="C169" i="37"/>
  <c r="C168" i="37"/>
  <c r="C167" i="37"/>
  <c r="C166" i="37"/>
  <c r="C164" i="37"/>
  <c r="C163" i="37"/>
  <c r="C162" i="37"/>
  <c r="C161" i="37"/>
  <c r="C160" i="37"/>
  <c r="C159" i="37"/>
  <c r="C158" i="37"/>
  <c r="C157" i="37"/>
  <c r="C156" i="37"/>
  <c r="C154" i="37"/>
  <c r="D144" i="37"/>
  <c r="D143" i="37"/>
  <c r="D142" i="37"/>
  <c r="D140" i="37"/>
  <c r="D139" i="37"/>
  <c r="D138" i="37"/>
  <c r="D141" i="37"/>
  <c r="C136" i="37"/>
  <c r="D134" i="37"/>
  <c r="C133" i="37"/>
  <c r="D122" i="37"/>
  <c r="C124" i="37"/>
  <c r="D71" i="37"/>
  <c r="C72" i="37"/>
  <c r="C69" i="37"/>
  <c r="C67" i="37"/>
  <c r="C65" i="37"/>
  <c r="C64" i="37"/>
  <c r="C63" i="37"/>
  <c r="G61" i="37"/>
  <c r="H61" i="37"/>
  <c r="E61" i="37"/>
  <c r="C61" i="37"/>
  <c r="C59" i="37"/>
  <c r="C58" i="37"/>
  <c r="C57" i="37"/>
  <c r="G55" i="37"/>
  <c r="C55" i="37"/>
  <c r="C53" i="37"/>
  <c r="C52" i="37"/>
  <c r="C50" i="37"/>
  <c r="C49" i="37"/>
  <c r="H48" i="37"/>
  <c r="E48" i="37"/>
  <c r="C48" i="37"/>
  <c r="C46" i="37"/>
  <c r="C45" i="37"/>
  <c r="C43" i="37"/>
  <c r="C41" i="37"/>
  <c r="C39" i="37"/>
  <c r="C36" i="37"/>
  <c r="C35" i="37"/>
  <c r="C34" i="37"/>
  <c r="H32" i="37"/>
  <c r="E32" i="37"/>
  <c r="C32" i="37"/>
  <c r="C30" i="37"/>
  <c r="C29" i="37"/>
  <c r="H27" i="37"/>
  <c r="E27" i="37"/>
  <c r="C27" i="37"/>
  <c r="C25" i="37"/>
  <c r="C23" i="37"/>
  <c r="C21" i="37"/>
  <c r="C19" i="37"/>
  <c r="C16" i="37"/>
  <c r="C15" i="37"/>
  <c r="C14" i="37"/>
  <c r="H12" i="37"/>
  <c r="G12" i="37"/>
  <c r="E12" i="37"/>
  <c r="D12" i="37"/>
  <c r="C12" i="37"/>
  <c r="C10" i="37"/>
  <c r="C9" i="37"/>
  <c r="H7" i="37"/>
  <c r="G7" i="37"/>
  <c r="E7" i="37"/>
  <c r="D7" i="37"/>
  <c r="C7" i="37"/>
  <c r="A3" i="37"/>
  <c r="A2" i="37"/>
  <c r="A191" i="36"/>
  <c r="A176" i="36"/>
  <c r="A175" i="36"/>
  <c r="A174" i="36"/>
  <c r="A173" i="36"/>
  <c r="A172" i="36"/>
  <c r="A171" i="36"/>
  <c r="A170" i="36"/>
  <c r="C163" i="36"/>
  <c r="C162" i="36"/>
  <c r="C161" i="36"/>
  <c r="C160" i="36"/>
  <c r="C159" i="36"/>
  <c r="C153" i="36"/>
  <c r="C151" i="36"/>
  <c r="C150" i="36"/>
  <c r="C148" i="36"/>
  <c r="C147" i="36"/>
  <c r="C146" i="36"/>
  <c r="C145" i="36"/>
  <c r="C144" i="36"/>
  <c r="C143" i="36"/>
  <c r="C142" i="36"/>
  <c r="C141" i="36"/>
  <c r="C140" i="36"/>
  <c r="C139" i="36"/>
  <c r="C138" i="36"/>
  <c r="C137" i="36"/>
  <c r="C136" i="36"/>
  <c r="C135" i="36"/>
  <c r="C134" i="36"/>
  <c r="C133" i="36"/>
  <c r="C132" i="36"/>
  <c r="C131" i="36"/>
  <c r="C130" i="36"/>
  <c r="C129" i="36"/>
  <c r="C127" i="36"/>
  <c r="C126" i="36"/>
  <c r="C125" i="36"/>
  <c r="C124" i="36"/>
  <c r="C123" i="36"/>
  <c r="C122" i="36"/>
  <c r="C121" i="36"/>
  <c r="C120" i="36"/>
  <c r="C119" i="36"/>
  <c r="C117" i="36"/>
  <c r="D107" i="36"/>
  <c r="D106" i="36"/>
  <c r="D105" i="36"/>
  <c r="D103" i="36"/>
  <c r="D102" i="36"/>
  <c r="D101" i="36"/>
  <c r="D104" i="36"/>
  <c r="C99" i="36"/>
  <c r="D97" i="36"/>
  <c r="C96" i="36"/>
  <c r="C87" i="36"/>
  <c r="D85" i="36"/>
  <c r="C86" i="36"/>
  <c r="D64" i="36"/>
  <c r="C65" i="36"/>
  <c r="C62" i="36"/>
  <c r="C60" i="36"/>
  <c r="C58" i="36"/>
  <c r="C57" i="36"/>
  <c r="C56" i="36"/>
  <c r="G54" i="36"/>
  <c r="C54" i="36"/>
  <c r="C52" i="36"/>
  <c r="C51" i="36"/>
  <c r="C50" i="36"/>
  <c r="H48" i="36"/>
  <c r="G48" i="36"/>
  <c r="E48" i="36"/>
  <c r="D48" i="36"/>
  <c r="C48" i="36"/>
  <c r="C46" i="36"/>
  <c r="C45" i="36"/>
  <c r="C43" i="36"/>
  <c r="C41" i="36"/>
  <c r="C39" i="36"/>
  <c r="C36" i="36"/>
  <c r="C35" i="36"/>
  <c r="C34" i="36"/>
  <c r="H32" i="36"/>
  <c r="G32" i="36"/>
  <c r="E32" i="36"/>
  <c r="D32" i="36"/>
  <c r="C32" i="36"/>
  <c r="C30" i="36"/>
  <c r="C29" i="36"/>
  <c r="H27" i="36"/>
  <c r="G27" i="36"/>
  <c r="E27" i="36"/>
  <c r="D27" i="36"/>
  <c r="C27" i="36"/>
  <c r="C25" i="36"/>
  <c r="C23" i="36"/>
  <c r="C21" i="36"/>
  <c r="C19" i="36"/>
  <c r="C16" i="36"/>
  <c r="C15" i="36"/>
  <c r="C14" i="36"/>
  <c r="G12" i="36"/>
  <c r="C12" i="36"/>
  <c r="C10" i="36"/>
  <c r="C9" i="36"/>
  <c r="G7" i="36"/>
  <c r="C7" i="36"/>
  <c r="A3" i="36"/>
  <c r="A2" i="36"/>
  <c r="A195" i="35"/>
  <c r="A180" i="35"/>
  <c r="A179" i="35"/>
  <c r="A178" i="35"/>
  <c r="A177" i="35"/>
  <c r="A176" i="35"/>
  <c r="A175" i="35"/>
  <c r="A174" i="35"/>
  <c r="C166" i="35"/>
  <c r="C162" i="35"/>
  <c r="C161" i="35"/>
  <c r="C160" i="35"/>
  <c r="C159" i="35"/>
  <c r="C163" i="35" s="1"/>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7" i="35"/>
  <c r="C126" i="35"/>
  <c r="C125" i="35"/>
  <c r="C124" i="35"/>
  <c r="C123" i="35"/>
  <c r="C122" i="35"/>
  <c r="C121" i="35"/>
  <c r="C120" i="35"/>
  <c r="C119" i="35"/>
  <c r="C117" i="35"/>
  <c r="D107" i="35"/>
  <c r="D106" i="35"/>
  <c r="D105" i="35"/>
  <c r="D103" i="35"/>
  <c r="D102" i="35"/>
  <c r="D101" i="35"/>
  <c r="D104" i="35"/>
  <c r="C99" i="35"/>
  <c r="D97" i="35"/>
  <c r="C96" i="35"/>
  <c r="C87" i="35"/>
  <c r="D85" i="35"/>
  <c r="C86" i="35"/>
  <c r="C65" i="35"/>
  <c r="D64" i="35"/>
  <c r="C62" i="35"/>
  <c r="C60" i="35"/>
  <c r="C58" i="35"/>
  <c r="C57" i="35"/>
  <c r="C56" i="35"/>
  <c r="H54" i="35"/>
  <c r="G54" i="35"/>
  <c r="E54" i="35"/>
  <c r="D54" i="35"/>
  <c r="C54" i="35"/>
  <c r="C52" i="35"/>
  <c r="C51" i="35"/>
  <c r="C50" i="35"/>
  <c r="H48" i="35"/>
  <c r="G48" i="35"/>
  <c r="E48" i="35"/>
  <c r="D48" i="35"/>
  <c r="C48" i="35"/>
  <c r="C46" i="35"/>
  <c r="C45" i="35"/>
  <c r="C43" i="35"/>
  <c r="C41" i="35"/>
  <c r="C39" i="35"/>
  <c r="C36" i="35"/>
  <c r="C35" i="35"/>
  <c r="C34" i="35"/>
  <c r="H32" i="35"/>
  <c r="G32" i="35"/>
  <c r="E32" i="35"/>
  <c r="D32" i="35"/>
  <c r="C32" i="35"/>
  <c r="C30" i="35"/>
  <c r="C29" i="35"/>
  <c r="H27" i="35"/>
  <c r="G27" i="35"/>
  <c r="E27" i="35"/>
  <c r="D27" i="35"/>
  <c r="C27" i="35"/>
  <c r="C25" i="35"/>
  <c r="C23" i="35"/>
  <c r="C21" i="35"/>
  <c r="C19" i="35"/>
  <c r="C16" i="35"/>
  <c r="C15" i="35"/>
  <c r="C14" i="35"/>
  <c r="H12" i="35"/>
  <c r="C12" i="35"/>
  <c r="C10" i="35"/>
  <c r="C9" i="35"/>
  <c r="G7" i="35"/>
  <c r="H7" i="35"/>
  <c r="C7" i="35"/>
  <c r="A3" i="35"/>
  <c r="A2" i="35"/>
  <c r="A203" i="34"/>
  <c r="A188" i="34"/>
  <c r="A187" i="34"/>
  <c r="A186" i="34"/>
  <c r="A185" i="34"/>
  <c r="A184" i="34"/>
  <c r="A183" i="34"/>
  <c r="A182" i="34"/>
  <c r="C174" i="34"/>
  <c r="C170" i="34"/>
  <c r="C169" i="34"/>
  <c r="C168" i="34"/>
  <c r="C167" i="34"/>
  <c r="C171" i="34" s="1"/>
  <c r="C161" i="34"/>
  <c r="C159" i="34"/>
  <c r="C158" i="34"/>
  <c r="C156" i="34"/>
  <c r="C155" i="34"/>
  <c r="C154" i="34"/>
  <c r="C153" i="34"/>
  <c r="C152" i="34"/>
  <c r="C151" i="34"/>
  <c r="C150" i="34"/>
  <c r="C149" i="34"/>
  <c r="C148" i="34"/>
  <c r="C147" i="34"/>
  <c r="C146" i="34"/>
  <c r="C145" i="34"/>
  <c r="C144" i="34"/>
  <c r="C143" i="34"/>
  <c r="C142" i="34"/>
  <c r="C141" i="34"/>
  <c r="C140" i="34"/>
  <c r="C139" i="34"/>
  <c r="C138" i="34"/>
  <c r="C137" i="34"/>
  <c r="C135" i="34"/>
  <c r="C134" i="34"/>
  <c r="C133" i="34"/>
  <c r="C132" i="34"/>
  <c r="C131" i="34"/>
  <c r="C130" i="34"/>
  <c r="C129" i="34"/>
  <c r="C128" i="34"/>
  <c r="C127" i="34"/>
  <c r="C125" i="34"/>
  <c r="D115" i="34"/>
  <c r="D114" i="34"/>
  <c r="D113" i="34"/>
  <c r="D111" i="34"/>
  <c r="D110" i="34"/>
  <c r="D109" i="34"/>
  <c r="D112" i="34"/>
  <c r="C107" i="34"/>
  <c r="D105" i="34"/>
  <c r="C104" i="34"/>
  <c r="C95" i="34"/>
  <c r="D93" i="34"/>
  <c r="C94" i="34"/>
  <c r="D72" i="34"/>
  <c r="C73" i="34"/>
  <c r="C69" i="34"/>
  <c r="C67" i="34"/>
  <c r="C65" i="34"/>
  <c r="C64" i="34"/>
  <c r="C63" i="34"/>
  <c r="H61" i="34"/>
  <c r="E61" i="34"/>
  <c r="D61" i="34"/>
  <c r="C61" i="34"/>
  <c r="C59" i="34"/>
  <c r="C58" i="34"/>
  <c r="C57" i="34"/>
  <c r="H55" i="34"/>
  <c r="G55" i="34"/>
  <c r="E55" i="34"/>
  <c r="D55" i="34"/>
  <c r="C55" i="34"/>
  <c r="C53" i="34"/>
  <c r="C52" i="34"/>
  <c r="C50" i="34"/>
  <c r="C49" i="34"/>
  <c r="H48" i="34"/>
  <c r="E48" i="34"/>
  <c r="D48" i="34"/>
  <c r="C48" i="34"/>
  <c r="C46" i="34"/>
  <c r="C45" i="34"/>
  <c r="C43" i="34"/>
  <c r="C41" i="34"/>
  <c r="C39" i="34"/>
  <c r="C36" i="34"/>
  <c r="C35" i="34"/>
  <c r="C34" i="34"/>
  <c r="E32" i="34"/>
  <c r="C32" i="34"/>
  <c r="C30" i="34"/>
  <c r="C29" i="34"/>
  <c r="E27" i="34"/>
  <c r="C27" i="34"/>
  <c r="C25" i="34"/>
  <c r="C23" i="34"/>
  <c r="C21" i="34"/>
  <c r="C19" i="34"/>
  <c r="C16" i="34"/>
  <c r="C15" i="34"/>
  <c r="C14" i="34"/>
  <c r="H12" i="34"/>
  <c r="E12" i="34"/>
  <c r="C12" i="34"/>
  <c r="C10" i="34"/>
  <c r="C9" i="34"/>
  <c r="H7" i="34"/>
  <c r="E7" i="34"/>
  <c r="C7" i="34"/>
  <c r="A3" i="34"/>
  <c r="A2" i="34"/>
  <c r="A221" i="33"/>
  <c r="A207" i="33"/>
  <c r="A206" i="33"/>
  <c r="A205" i="33"/>
  <c r="A204" i="33"/>
  <c r="A203" i="33"/>
  <c r="A202" i="33"/>
  <c r="A201" i="33"/>
  <c r="C193" i="33"/>
  <c r="C189" i="33"/>
  <c r="C188" i="33"/>
  <c r="C187" i="33"/>
  <c r="C186" i="33"/>
  <c r="C190" i="33" s="1"/>
  <c r="C180" i="33"/>
  <c r="C178" i="33"/>
  <c r="C177" i="33"/>
  <c r="C175" i="33"/>
  <c r="C174" i="33"/>
  <c r="C173" i="33"/>
  <c r="C172" i="33"/>
  <c r="C171" i="33"/>
  <c r="C170" i="33"/>
  <c r="C169" i="33"/>
  <c r="C168" i="33"/>
  <c r="C167" i="33"/>
  <c r="C166" i="33"/>
  <c r="C165" i="33"/>
  <c r="C164" i="33"/>
  <c r="C163" i="33"/>
  <c r="C162" i="33"/>
  <c r="C161" i="33"/>
  <c r="C160" i="33"/>
  <c r="C159" i="33"/>
  <c r="C158" i="33"/>
  <c r="C157" i="33"/>
  <c r="C156" i="33"/>
  <c r="C153" i="33"/>
  <c r="C152" i="33"/>
  <c r="C151" i="33"/>
  <c r="C150" i="33"/>
  <c r="C149" i="33"/>
  <c r="C148" i="33"/>
  <c r="C147" i="33"/>
  <c r="C154" i="33" s="1"/>
  <c r="C146" i="33"/>
  <c r="C144" i="33"/>
  <c r="D134" i="33"/>
  <c r="D132" i="33"/>
  <c r="D130" i="33"/>
  <c r="D128" i="33"/>
  <c r="D131" i="33"/>
  <c r="C126" i="33"/>
  <c r="D124" i="33"/>
  <c r="C123" i="33"/>
  <c r="C114" i="33"/>
  <c r="D112" i="33"/>
  <c r="D71" i="33"/>
  <c r="C72" i="33"/>
  <c r="C69" i="33"/>
  <c r="C67" i="33"/>
  <c r="C65" i="33"/>
  <c r="C64" i="33"/>
  <c r="C63" i="33"/>
  <c r="G61" i="33"/>
  <c r="H61" i="33"/>
  <c r="E61" i="33"/>
  <c r="D61" i="33"/>
  <c r="C61" i="33"/>
  <c r="C59" i="33"/>
  <c r="C58" i="33"/>
  <c r="C57" i="33"/>
  <c r="H55" i="33"/>
  <c r="E55" i="33"/>
  <c r="D55" i="33"/>
  <c r="C55" i="33"/>
  <c r="C53" i="33"/>
  <c r="C52" i="33"/>
  <c r="C50" i="33"/>
  <c r="C49" i="33"/>
  <c r="G48" i="33"/>
  <c r="H48" i="33"/>
  <c r="E48" i="33"/>
  <c r="C48" i="33"/>
  <c r="C46" i="33"/>
  <c r="C45" i="33"/>
  <c r="C43" i="33"/>
  <c r="C41" i="33"/>
  <c r="C39" i="33"/>
  <c r="C36" i="33"/>
  <c r="C35" i="33"/>
  <c r="C34" i="33"/>
  <c r="G32" i="33"/>
  <c r="H32" i="33"/>
  <c r="E32" i="33"/>
  <c r="C32" i="33"/>
  <c r="C30" i="33"/>
  <c r="C29" i="33"/>
  <c r="G27" i="33"/>
  <c r="H27" i="33"/>
  <c r="E27" i="33"/>
  <c r="C27" i="33"/>
  <c r="C25" i="33"/>
  <c r="C23" i="33"/>
  <c r="C21" i="33"/>
  <c r="C19" i="33"/>
  <c r="C16" i="33"/>
  <c r="C15" i="33"/>
  <c r="C14" i="33"/>
  <c r="G12" i="33"/>
  <c r="C12" i="33"/>
  <c r="C10" i="33"/>
  <c r="C9" i="33"/>
  <c r="G7" i="33"/>
  <c r="C7" i="33"/>
  <c r="A3" i="33"/>
  <c r="A2" i="33"/>
  <c r="A207" i="32"/>
  <c r="A188" i="32"/>
  <c r="A187" i="32"/>
  <c r="A186" i="32"/>
  <c r="A185" i="32"/>
  <c r="A184" i="32"/>
  <c r="A183" i="32"/>
  <c r="A182" i="32"/>
  <c r="C174" i="32"/>
  <c r="C171" i="32"/>
  <c r="C170" i="32"/>
  <c r="C169" i="32"/>
  <c r="C168" i="32"/>
  <c r="C167" i="32"/>
  <c r="C161" i="32"/>
  <c r="C159" i="32"/>
  <c r="C158" i="32"/>
  <c r="C156" i="32"/>
  <c r="C155" i="32"/>
  <c r="C154" i="32"/>
  <c r="C153" i="32"/>
  <c r="C152" i="32"/>
  <c r="C151" i="32"/>
  <c r="C150" i="32"/>
  <c r="C149" i="32"/>
  <c r="C148" i="32"/>
  <c r="C147" i="32"/>
  <c r="C146" i="32"/>
  <c r="C145" i="32"/>
  <c r="C144" i="32"/>
  <c r="C143" i="32"/>
  <c r="C142" i="32"/>
  <c r="C141" i="32"/>
  <c r="C140" i="32"/>
  <c r="C139" i="32"/>
  <c r="C138" i="32"/>
  <c r="C137" i="32"/>
  <c r="C135" i="32"/>
  <c r="C134" i="32"/>
  <c r="C133" i="32"/>
  <c r="C132" i="32"/>
  <c r="C131" i="32"/>
  <c r="C130" i="32"/>
  <c r="C129" i="32"/>
  <c r="C128" i="32"/>
  <c r="C127" i="32"/>
  <c r="C125" i="32"/>
  <c r="D115" i="32"/>
  <c r="C107" i="32"/>
  <c r="D105" i="32"/>
  <c r="C104" i="32"/>
  <c r="C94" i="32"/>
  <c r="D93" i="32"/>
  <c r="D72" i="32"/>
  <c r="C73" i="32"/>
  <c r="C70" i="32"/>
  <c r="C68" i="32"/>
  <c r="C66" i="32"/>
  <c r="C65" i="32"/>
  <c r="C64" i="32"/>
  <c r="G62" i="32"/>
  <c r="E62" i="32"/>
  <c r="C62" i="32"/>
  <c r="C60" i="32"/>
  <c r="C59" i="32"/>
  <c r="C58" i="32"/>
  <c r="H56" i="32"/>
  <c r="C56" i="32"/>
  <c r="C54" i="32"/>
  <c r="C53" i="32"/>
  <c r="C51" i="32"/>
  <c r="C50" i="32"/>
  <c r="G49" i="32"/>
  <c r="E49" i="32"/>
  <c r="C49" i="32"/>
  <c r="C47" i="32"/>
  <c r="C46" i="32"/>
  <c r="C44" i="32"/>
  <c r="C42" i="32"/>
  <c r="C40" i="32"/>
  <c r="C37" i="32"/>
  <c r="C36" i="32"/>
  <c r="C35" i="32"/>
  <c r="G33" i="32"/>
  <c r="E33" i="32"/>
  <c r="C33" i="32"/>
  <c r="C31" i="32"/>
  <c r="C30" i="32"/>
  <c r="G28" i="32"/>
  <c r="E28" i="32"/>
  <c r="C28" i="32"/>
  <c r="C26" i="32"/>
  <c r="C24" i="32"/>
  <c r="C22" i="32"/>
  <c r="C20" i="32"/>
  <c r="C17" i="32"/>
  <c r="C16" i="32"/>
  <c r="C15" i="32"/>
  <c r="H13" i="32"/>
  <c r="E13" i="32"/>
  <c r="C13" i="32"/>
  <c r="C11" i="32"/>
  <c r="C10" i="32"/>
  <c r="H8" i="32"/>
  <c r="E8" i="32"/>
  <c r="C8" i="32"/>
  <c r="A3" i="32"/>
  <c r="A2" i="32"/>
  <c r="A195" i="31"/>
  <c r="A180" i="31"/>
  <c r="A179" i="31"/>
  <c r="A178" i="31"/>
  <c r="A177" i="31"/>
  <c r="A176" i="31"/>
  <c r="A175" i="31"/>
  <c r="A174" i="31"/>
  <c r="C166" i="31"/>
  <c r="C162" i="31"/>
  <c r="C161" i="31"/>
  <c r="C160" i="31"/>
  <c r="C159" i="31"/>
  <c r="C163" i="31" s="1"/>
  <c r="C153" i="31"/>
  <c r="C151" i="31"/>
  <c r="C150" i="31"/>
  <c r="C148" i="31"/>
  <c r="C147" i="31"/>
  <c r="C146" i="31"/>
  <c r="C145" i="31"/>
  <c r="C144" i="31"/>
  <c r="C143" i="31"/>
  <c r="C142" i="31"/>
  <c r="C141" i="31"/>
  <c r="C140" i="31"/>
  <c r="C139" i="31"/>
  <c r="C138" i="31"/>
  <c r="C137" i="31"/>
  <c r="C136" i="31"/>
  <c r="C135" i="31"/>
  <c r="C134" i="31"/>
  <c r="C133" i="31"/>
  <c r="C132" i="31"/>
  <c r="C131" i="31"/>
  <c r="C130" i="31"/>
  <c r="C129" i="31"/>
  <c r="C127" i="31"/>
  <c r="C126" i="31"/>
  <c r="C125" i="31"/>
  <c r="C124" i="31"/>
  <c r="C123" i="31"/>
  <c r="C122" i="31"/>
  <c r="C121" i="31"/>
  <c r="C120" i="31"/>
  <c r="C119" i="31"/>
  <c r="C117" i="31"/>
  <c r="D107" i="31"/>
  <c r="D105" i="31"/>
  <c r="D103" i="31"/>
  <c r="D101" i="31"/>
  <c r="D106" i="31"/>
  <c r="C99" i="31"/>
  <c r="D97" i="31"/>
  <c r="C96" i="31"/>
  <c r="C87" i="31"/>
  <c r="D85" i="31"/>
  <c r="C86" i="31"/>
  <c r="D64" i="31"/>
  <c r="C65" i="31"/>
  <c r="C62" i="31"/>
  <c r="C60" i="31"/>
  <c r="C58" i="31"/>
  <c r="C57" i="31"/>
  <c r="C56" i="31"/>
  <c r="G54" i="31"/>
  <c r="C54" i="31"/>
  <c r="C52" i="31"/>
  <c r="C51" i="31"/>
  <c r="C50" i="31"/>
  <c r="H48" i="31"/>
  <c r="G48" i="31"/>
  <c r="E48" i="31"/>
  <c r="D48" i="31"/>
  <c r="C48" i="31"/>
  <c r="C46" i="31"/>
  <c r="C45" i="31"/>
  <c r="C43" i="31"/>
  <c r="C41" i="31"/>
  <c r="C39" i="31"/>
  <c r="C36" i="31"/>
  <c r="C35" i="31"/>
  <c r="C34" i="31"/>
  <c r="G32" i="31"/>
  <c r="H32" i="31"/>
  <c r="E32" i="31"/>
  <c r="C32" i="31"/>
  <c r="C30" i="31"/>
  <c r="C29" i="31"/>
  <c r="G27" i="31"/>
  <c r="H27" i="31"/>
  <c r="E27" i="31"/>
  <c r="C27" i="31"/>
  <c r="C25" i="31"/>
  <c r="C23" i="31"/>
  <c r="C21" i="31"/>
  <c r="C19" i="31"/>
  <c r="C16" i="31"/>
  <c r="C15" i="31"/>
  <c r="C14" i="31"/>
  <c r="G12" i="31"/>
  <c r="C12" i="31"/>
  <c r="C10" i="31"/>
  <c r="C9" i="31"/>
  <c r="G7" i="31"/>
  <c r="C7" i="31"/>
  <c r="A3" i="31"/>
  <c r="A2" i="31"/>
  <c r="A194" i="30"/>
  <c r="A180" i="30"/>
  <c r="A179" i="30"/>
  <c r="A178" i="30"/>
  <c r="A177" i="30"/>
  <c r="A176" i="30"/>
  <c r="A175" i="30"/>
  <c r="A174" i="30"/>
  <c r="C166" i="30"/>
  <c r="C162" i="30"/>
  <c r="C161" i="30"/>
  <c r="C160" i="30"/>
  <c r="C159" i="30"/>
  <c r="C163" i="30" s="1"/>
  <c r="C153" i="30"/>
  <c r="C151" i="30"/>
  <c r="C150" i="30"/>
  <c r="C148" i="30"/>
  <c r="C147" i="30"/>
  <c r="C146" i="30"/>
  <c r="C145" i="30"/>
  <c r="C144" i="30"/>
  <c r="C143" i="30"/>
  <c r="C142" i="30"/>
  <c r="C141" i="30"/>
  <c r="C140" i="30"/>
  <c r="C139" i="30"/>
  <c r="C138" i="30"/>
  <c r="C137" i="30"/>
  <c r="C136" i="30"/>
  <c r="C135" i="30"/>
  <c r="C134" i="30"/>
  <c r="C133" i="30"/>
  <c r="C132" i="30"/>
  <c r="C131" i="30"/>
  <c r="C130" i="30"/>
  <c r="C129" i="30"/>
  <c r="C127" i="30"/>
  <c r="C126" i="30"/>
  <c r="C125" i="30"/>
  <c r="C124" i="30"/>
  <c r="C123" i="30"/>
  <c r="C122" i="30"/>
  <c r="C121" i="30"/>
  <c r="C120" i="30"/>
  <c r="C119" i="30"/>
  <c r="C117" i="30"/>
  <c r="D106" i="30"/>
  <c r="D105" i="30"/>
  <c r="D102" i="30"/>
  <c r="D101" i="30"/>
  <c r="D107" i="30"/>
  <c r="C99" i="30"/>
  <c r="D97" i="30"/>
  <c r="C96" i="30"/>
  <c r="D85" i="30"/>
  <c r="C86" i="30"/>
  <c r="D64" i="30"/>
  <c r="C65" i="30"/>
  <c r="C62" i="30"/>
  <c r="C60" i="30"/>
  <c r="C58" i="30"/>
  <c r="C57" i="30"/>
  <c r="C56" i="30"/>
  <c r="C54" i="30"/>
  <c r="C52" i="30"/>
  <c r="C51" i="30"/>
  <c r="C50" i="30"/>
  <c r="C48" i="30"/>
  <c r="C46" i="30"/>
  <c r="C45" i="30"/>
  <c r="C43" i="30"/>
  <c r="C41" i="30"/>
  <c r="C39" i="30"/>
  <c r="C36" i="30"/>
  <c r="C35" i="30"/>
  <c r="C34" i="30"/>
  <c r="C32" i="30"/>
  <c r="C30" i="30"/>
  <c r="C29" i="30"/>
  <c r="C27" i="30"/>
  <c r="C25" i="30"/>
  <c r="C23" i="30"/>
  <c r="C21" i="30"/>
  <c r="C19" i="30"/>
  <c r="C16" i="30"/>
  <c r="C15" i="30"/>
  <c r="C14" i="30"/>
  <c r="C12" i="30"/>
  <c r="C10" i="30"/>
  <c r="C9" i="30"/>
  <c r="C7" i="30"/>
  <c r="A3" i="30"/>
  <c r="A2" i="30"/>
  <c r="A219" i="29"/>
  <c r="A204" i="29"/>
  <c r="A203" i="29"/>
  <c r="A202" i="29"/>
  <c r="A201" i="29"/>
  <c r="A200" i="29"/>
  <c r="A199" i="29"/>
  <c r="A198" i="29"/>
  <c r="C190" i="29"/>
  <c r="C187" i="29"/>
  <c r="C186" i="29"/>
  <c r="C188" i="29" s="1"/>
  <c r="C180" i="29"/>
  <c r="C178" i="29"/>
  <c r="C177" i="29"/>
  <c r="C175" i="29"/>
  <c r="C174" i="29"/>
  <c r="C173" i="29"/>
  <c r="C172" i="29"/>
  <c r="C171" i="29"/>
  <c r="C170" i="29"/>
  <c r="C169" i="29"/>
  <c r="C168" i="29"/>
  <c r="C167" i="29"/>
  <c r="C166" i="29"/>
  <c r="C165" i="29"/>
  <c r="C164" i="29"/>
  <c r="C163" i="29"/>
  <c r="C162" i="29"/>
  <c r="C161" i="29"/>
  <c r="C160" i="29"/>
  <c r="C159" i="29"/>
  <c r="C158" i="29"/>
  <c r="C157" i="29"/>
  <c r="C156" i="29"/>
  <c r="C154" i="29"/>
  <c r="C153" i="29"/>
  <c r="C152" i="29"/>
  <c r="C151" i="29"/>
  <c r="C150" i="29"/>
  <c r="C149" i="29"/>
  <c r="C148" i="29"/>
  <c r="C147" i="29"/>
  <c r="C146" i="29"/>
  <c r="C144" i="29"/>
  <c r="D134" i="29"/>
  <c r="D133" i="29"/>
  <c r="D132" i="29"/>
  <c r="D130" i="29"/>
  <c r="D129" i="29"/>
  <c r="D128" i="29"/>
  <c r="D131" i="29"/>
  <c r="C126" i="29"/>
  <c r="D124" i="29"/>
  <c r="C123" i="29"/>
  <c r="D112" i="29"/>
  <c r="C113" i="29"/>
  <c r="D71" i="29"/>
  <c r="C72" i="29"/>
  <c r="C69" i="29"/>
  <c r="C67" i="29"/>
  <c r="C65" i="29"/>
  <c r="C64" i="29"/>
  <c r="C63" i="29"/>
  <c r="G61" i="29"/>
  <c r="C61" i="29"/>
  <c r="C59" i="29"/>
  <c r="C58" i="29"/>
  <c r="C57" i="29"/>
  <c r="G55" i="29"/>
  <c r="H55" i="29"/>
  <c r="C55" i="29"/>
  <c r="C53" i="29"/>
  <c r="C52" i="29"/>
  <c r="C50" i="29"/>
  <c r="C49" i="29"/>
  <c r="G48" i="29"/>
  <c r="C48" i="29"/>
  <c r="C46" i="29"/>
  <c r="C45" i="29"/>
  <c r="C43" i="29"/>
  <c r="C41" i="29"/>
  <c r="C39" i="29"/>
  <c r="C36" i="29"/>
  <c r="C35" i="29"/>
  <c r="C34" i="29"/>
  <c r="G32" i="29"/>
  <c r="C32" i="29"/>
  <c r="C30" i="29"/>
  <c r="C29" i="29"/>
  <c r="G27" i="29"/>
  <c r="C27" i="29"/>
  <c r="C25" i="29"/>
  <c r="C23" i="29"/>
  <c r="C21" i="29"/>
  <c r="C19" i="29"/>
  <c r="C16" i="29"/>
  <c r="C15" i="29"/>
  <c r="C14" i="29"/>
  <c r="H12" i="29"/>
  <c r="E12" i="29"/>
  <c r="C12" i="29"/>
  <c r="C10" i="29"/>
  <c r="C9" i="29"/>
  <c r="H7" i="29"/>
  <c r="E7" i="29"/>
  <c r="C7" i="29"/>
  <c r="A3" i="29"/>
  <c r="A2" i="29"/>
  <c r="A410" i="28"/>
  <c r="A391" i="28"/>
  <c r="A390" i="28"/>
  <c r="A389" i="28"/>
  <c r="A388" i="28"/>
  <c r="A387" i="28"/>
  <c r="A386" i="28"/>
  <c r="A385" i="28"/>
  <c r="C378" i="28"/>
  <c r="C377" i="28"/>
  <c r="C376" i="28"/>
  <c r="C375" i="28"/>
  <c r="C368" i="28"/>
  <c r="C366" i="28"/>
  <c r="C364" i="28"/>
  <c r="C363" i="28"/>
  <c r="C362" i="28"/>
  <c r="C361" i="28"/>
  <c r="C360" i="28"/>
  <c r="C359" i="28"/>
  <c r="C358" i="28"/>
  <c r="C357" i="28"/>
  <c r="C356" i="28"/>
  <c r="C355" i="28"/>
  <c r="C354" i="28"/>
  <c r="C353" i="28"/>
  <c r="C352" i="28"/>
  <c r="C351" i="28"/>
  <c r="C350" i="28"/>
  <c r="C349" i="28"/>
  <c r="C348" i="28"/>
  <c r="C347" i="28"/>
  <c r="C346" i="28"/>
  <c r="C345" i="28"/>
  <c r="C343" i="28"/>
  <c r="C342" i="28"/>
  <c r="C341" i="28"/>
  <c r="C340" i="28"/>
  <c r="C339" i="28"/>
  <c r="C338" i="28"/>
  <c r="C337" i="28"/>
  <c r="C336" i="28"/>
  <c r="C335" i="28"/>
  <c r="C333" i="28"/>
  <c r="D323" i="28"/>
  <c r="D319" i="28"/>
  <c r="D317" i="28"/>
  <c r="D320" i="28"/>
  <c r="C315" i="28"/>
  <c r="C312" i="28"/>
  <c r="D301" i="28"/>
  <c r="C303" i="28"/>
  <c r="C302" i="28"/>
  <c r="D200" i="28"/>
  <c r="C201" i="28"/>
  <c r="C197" i="28"/>
  <c r="C195" i="28"/>
  <c r="C193" i="28"/>
  <c r="C192" i="28"/>
  <c r="C191" i="28"/>
  <c r="H189" i="28"/>
  <c r="E189" i="28"/>
  <c r="D189" i="28"/>
  <c r="C189" i="28"/>
  <c r="C187" i="28"/>
  <c r="C186" i="28"/>
  <c r="C185" i="28"/>
  <c r="H183" i="28"/>
  <c r="G183" i="28"/>
  <c r="E183" i="28"/>
  <c r="D183" i="28"/>
  <c r="C183" i="28"/>
  <c r="C181" i="28"/>
  <c r="C179" i="28"/>
  <c r="C177" i="28"/>
  <c r="C176" i="28"/>
  <c r="C175" i="28"/>
  <c r="H173" i="28"/>
  <c r="G173" i="28"/>
  <c r="E173" i="28"/>
  <c r="D173" i="28"/>
  <c r="C173" i="28"/>
  <c r="C171" i="28"/>
  <c r="C170" i="28"/>
  <c r="G168" i="28"/>
  <c r="H168" i="28"/>
  <c r="E168" i="28"/>
  <c r="D168" i="28"/>
  <c r="C168" i="28"/>
  <c r="C66" i="28"/>
  <c r="D65" i="28"/>
  <c r="C63" i="28"/>
  <c r="C61" i="28"/>
  <c r="C59" i="28"/>
  <c r="C58" i="28"/>
  <c r="C57" i="28"/>
  <c r="H55" i="28"/>
  <c r="G55" i="28"/>
  <c r="E55" i="28"/>
  <c r="D55" i="28"/>
  <c r="C55" i="28"/>
  <c r="C53" i="28"/>
  <c r="C52" i="28"/>
  <c r="C51" i="28"/>
  <c r="H49" i="28"/>
  <c r="E49" i="28"/>
  <c r="D49" i="28"/>
  <c r="C49" i="28"/>
  <c r="C47" i="28"/>
  <c r="C46" i="28"/>
  <c r="C44" i="28"/>
  <c r="C42" i="28"/>
  <c r="C40" i="28"/>
  <c r="C37" i="28"/>
  <c r="C36" i="28"/>
  <c r="C35" i="28"/>
  <c r="H33" i="28"/>
  <c r="E33" i="28"/>
  <c r="D33" i="28"/>
  <c r="C33" i="28"/>
  <c r="C31" i="28"/>
  <c r="C30" i="28"/>
  <c r="H28" i="28"/>
  <c r="E28" i="28"/>
  <c r="D28" i="28"/>
  <c r="C28" i="28"/>
  <c r="C26" i="28"/>
  <c r="C24" i="28"/>
  <c r="C22" i="28"/>
  <c r="C20" i="28"/>
  <c r="C17" i="28"/>
  <c r="C16" i="28"/>
  <c r="C15" i="28"/>
  <c r="G13" i="28"/>
  <c r="H13" i="28"/>
  <c r="C13" i="28"/>
  <c r="C11" i="28"/>
  <c r="C10" i="28"/>
  <c r="G8" i="28"/>
  <c r="H8" i="28"/>
  <c r="E8" i="28"/>
  <c r="C8" i="28"/>
  <c r="A3" i="28"/>
  <c r="A2" i="28"/>
  <c r="A203" i="27"/>
  <c r="A184" i="27"/>
  <c r="A183" i="27"/>
  <c r="A182" i="27"/>
  <c r="A181" i="27"/>
  <c r="A180" i="27"/>
  <c r="A179" i="27"/>
  <c r="A178" i="27"/>
  <c r="C171" i="27"/>
  <c r="C170" i="27"/>
  <c r="C169" i="27"/>
  <c r="C168" i="27"/>
  <c r="C167" i="27"/>
  <c r="C161" i="27"/>
  <c r="C159" i="27"/>
  <c r="C158" i="27"/>
  <c r="C156" i="27"/>
  <c r="C155" i="27"/>
  <c r="C154" i="27"/>
  <c r="C153" i="27"/>
  <c r="C152" i="27"/>
  <c r="C151" i="27"/>
  <c r="C150" i="27"/>
  <c r="C149" i="27"/>
  <c r="C148" i="27"/>
  <c r="C147" i="27"/>
  <c r="C146" i="27"/>
  <c r="C145" i="27"/>
  <c r="C144" i="27"/>
  <c r="C143" i="27"/>
  <c r="C142" i="27"/>
  <c r="C141" i="27"/>
  <c r="C140" i="27"/>
  <c r="C139" i="27"/>
  <c r="C138" i="27"/>
  <c r="C137" i="27"/>
  <c r="C135" i="27"/>
  <c r="C134" i="27"/>
  <c r="C133" i="27"/>
  <c r="C132" i="27"/>
  <c r="C131" i="27"/>
  <c r="C130" i="27"/>
  <c r="C129" i="27"/>
  <c r="C128" i="27"/>
  <c r="C127" i="27"/>
  <c r="C125" i="27"/>
  <c r="D113" i="27"/>
  <c r="C107" i="27"/>
  <c r="D105" i="27"/>
  <c r="C104" i="27"/>
  <c r="C95" i="27"/>
  <c r="C94" i="27"/>
  <c r="D93" i="27"/>
  <c r="D72" i="27"/>
  <c r="C73" i="27"/>
  <c r="C70" i="27"/>
  <c r="C68" i="27"/>
  <c r="C66" i="27"/>
  <c r="C65" i="27"/>
  <c r="C64" i="27"/>
  <c r="H62" i="27"/>
  <c r="E62" i="27"/>
  <c r="C62" i="27"/>
  <c r="C60" i="27"/>
  <c r="C59" i="27"/>
  <c r="C58" i="27"/>
  <c r="G56" i="27"/>
  <c r="C56" i="27"/>
  <c r="C54" i="27"/>
  <c r="C53" i="27"/>
  <c r="C51" i="27"/>
  <c r="C50" i="27"/>
  <c r="H49" i="27"/>
  <c r="E49" i="27"/>
  <c r="C49" i="27"/>
  <c r="C47" i="27"/>
  <c r="C46" i="27"/>
  <c r="C44" i="27"/>
  <c r="C42" i="27"/>
  <c r="C40" i="27"/>
  <c r="C37" i="27"/>
  <c r="C36" i="27"/>
  <c r="C35" i="27"/>
  <c r="H33" i="27"/>
  <c r="E33" i="27"/>
  <c r="C33" i="27"/>
  <c r="C31" i="27"/>
  <c r="C30" i="27"/>
  <c r="H28" i="27"/>
  <c r="E28" i="27"/>
  <c r="C28" i="27"/>
  <c r="C26" i="27"/>
  <c r="C24" i="27"/>
  <c r="C22" i="27"/>
  <c r="C20" i="27"/>
  <c r="C17" i="27"/>
  <c r="C16" i="27"/>
  <c r="C15" i="27"/>
  <c r="H13" i="27"/>
  <c r="G13" i="27"/>
  <c r="E13" i="27"/>
  <c r="D13" i="27"/>
  <c r="C13" i="27"/>
  <c r="C11" i="27"/>
  <c r="C10" i="27"/>
  <c r="H8" i="27"/>
  <c r="E8" i="27"/>
  <c r="C8" i="27"/>
  <c r="A3" i="27"/>
  <c r="A2" i="27"/>
  <c r="A236" i="26"/>
  <c r="A217" i="26"/>
  <c r="A216" i="26"/>
  <c r="A215" i="26"/>
  <c r="A214" i="26"/>
  <c r="A213" i="26"/>
  <c r="A212" i="26"/>
  <c r="A211" i="26"/>
  <c r="C203" i="26"/>
  <c r="C200" i="26"/>
  <c r="C199" i="26"/>
  <c r="C198" i="26"/>
  <c r="C197" i="26"/>
  <c r="C196" i="26"/>
  <c r="C190" i="26"/>
  <c r="C188" i="26"/>
  <c r="C187" i="26"/>
  <c r="C185" i="26"/>
  <c r="C184" i="26"/>
  <c r="C183" i="26"/>
  <c r="C182" i="26"/>
  <c r="C181" i="26"/>
  <c r="C180" i="26"/>
  <c r="C179" i="26"/>
  <c r="C178" i="26"/>
  <c r="C177" i="26"/>
  <c r="C176" i="26"/>
  <c r="C175" i="26"/>
  <c r="C174" i="26"/>
  <c r="C173" i="26"/>
  <c r="C172" i="26"/>
  <c r="C171" i="26"/>
  <c r="C170" i="26"/>
  <c r="C169" i="26"/>
  <c r="C168" i="26"/>
  <c r="C167" i="26"/>
  <c r="C166" i="26"/>
  <c r="C164" i="26"/>
  <c r="C163" i="26"/>
  <c r="C162" i="26"/>
  <c r="C161" i="26"/>
  <c r="C160" i="26"/>
  <c r="C159" i="26"/>
  <c r="C158" i="26"/>
  <c r="C157" i="26"/>
  <c r="C156" i="26"/>
  <c r="C154" i="26"/>
  <c r="D144" i="26"/>
  <c r="D142" i="26"/>
  <c r="D140" i="26"/>
  <c r="D138" i="26"/>
  <c r="D141" i="26"/>
  <c r="C136" i="26"/>
  <c r="D134" i="26"/>
  <c r="C133" i="26"/>
  <c r="C124" i="26"/>
  <c r="D122" i="26"/>
  <c r="C72" i="26"/>
  <c r="D71" i="26"/>
  <c r="C69" i="26"/>
  <c r="C67" i="26"/>
  <c r="C65" i="26"/>
  <c r="C64" i="26"/>
  <c r="C63" i="26"/>
  <c r="H61" i="26"/>
  <c r="G61" i="26"/>
  <c r="E61" i="26"/>
  <c r="D61" i="26"/>
  <c r="C61" i="26"/>
  <c r="C59" i="26"/>
  <c r="C58" i="26"/>
  <c r="C57" i="26"/>
  <c r="H55" i="26"/>
  <c r="G55" i="26"/>
  <c r="D55" i="26"/>
  <c r="C55" i="26"/>
  <c r="C53" i="26"/>
  <c r="C52" i="26"/>
  <c r="C50" i="26"/>
  <c r="C49" i="26"/>
  <c r="G48" i="26"/>
  <c r="H48" i="26"/>
  <c r="E48" i="26"/>
  <c r="C48" i="26"/>
  <c r="C46" i="26"/>
  <c r="C45" i="26"/>
  <c r="C43" i="26"/>
  <c r="C41" i="26"/>
  <c r="C39" i="26"/>
  <c r="C36" i="26"/>
  <c r="C35" i="26"/>
  <c r="C34" i="26"/>
  <c r="G32" i="26"/>
  <c r="H32" i="26"/>
  <c r="E32" i="26"/>
  <c r="C32" i="26"/>
  <c r="C30" i="26"/>
  <c r="C29" i="26"/>
  <c r="G27" i="26"/>
  <c r="H27" i="26"/>
  <c r="E27" i="26"/>
  <c r="C27" i="26"/>
  <c r="C25" i="26"/>
  <c r="C23" i="26"/>
  <c r="C21" i="26"/>
  <c r="C19" i="26"/>
  <c r="C16" i="26"/>
  <c r="C15" i="26"/>
  <c r="C14" i="26"/>
  <c r="E12" i="26"/>
  <c r="C12" i="26"/>
  <c r="C10" i="26"/>
  <c r="C9" i="26"/>
  <c r="E7" i="26"/>
  <c r="C7" i="26"/>
  <c r="A3" i="26"/>
  <c r="A2" i="26"/>
  <c r="A280" i="25"/>
  <c r="A261" i="25"/>
  <c r="A260" i="25"/>
  <c r="A259" i="25"/>
  <c r="A258" i="25"/>
  <c r="A257" i="25"/>
  <c r="A256" i="25"/>
  <c r="A255" i="25"/>
  <c r="C248" i="25"/>
  <c r="C247" i="25"/>
  <c r="C246" i="25"/>
  <c r="C245" i="25"/>
  <c r="C244" i="25"/>
  <c r="C243" i="25"/>
  <c r="C237" i="25"/>
  <c r="C235" i="25"/>
  <c r="C233" i="25"/>
  <c r="C232" i="25"/>
  <c r="C231" i="25"/>
  <c r="C230" i="25"/>
  <c r="C229" i="25"/>
  <c r="C228" i="25"/>
  <c r="C227" i="25"/>
  <c r="C226" i="25"/>
  <c r="C225" i="25"/>
  <c r="C224" i="25"/>
  <c r="C223" i="25"/>
  <c r="C222" i="25"/>
  <c r="C221" i="25"/>
  <c r="C220" i="25"/>
  <c r="C219" i="25"/>
  <c r="C218" i="25"/>
  <c r="C217" i="25"/>
  <c r="C216" i="25"/>
  <c r="C215" i="25"/>
  <c r="C214" i="25"/>
  <c r="C212" i="25"/>
  <c r="C211" i="25"/>
  <c r="C210" i="25"/>
  <c r="C209" i="25"/>
  <c r="C208" i="25"/>
  <c r="C207" i="25"/>
  <c r="C206" i="25"/>
  <c r="C205" i="25"/>
  <c r="D182" i="25"/>
  <c r="C204" i="25"/>
  <c r="C202" i="25"/>
  <c r="D192" i="25"/>
  <c r="D191" i="25"/>
  <c r="D190" i="25"/>
  <c r="D188" i="25"/>
  <c r="D187" i="25"/>
  <c r="D186" i="25"/>
  <c r="D189" i="25"/>
  <c r="C184" i="25"/>
  <c r="C181" i="25"/>
  <c r="C172" i="25"/>
  <c r="D170" i="25"/>
  <c r="C171" i="25"/>
  <c r="D149" i="25"/>
  <c r="C147" i="25"/>
  <c r="C145" i="25"/>
  <c r="C143" i="25"/>
  <c r="C142" i="25"/>
  <c r="C141" i="25"/>
  <c r="G139" i="25"/>
  <c r="H139" i="25"/>
  <c r="E139" i="25"/>
  <c r="C139" i="25"/>
  <c r="C137" i="25"/>
  <c r="C136" i="25"/>
  <c r="G134" i="25"/>
  <c r="H134" i="25"/>
  <c r="E134" i="25"/>
  <c r="C134" i="25"/>
  <c r="C82" i="25"/>
  <c r="D81" i="25"/>
  <c r="C79" i="25"/>
  <c r="C77" i="25"/>
  <c r="C75" i="25"/>
  <c r="C74" i="25"/>
  <c r="C73" i="25"/>
  <c r="G71" i="25"/>
  <c r="H71" i="25"/>
  <c r="E71" i="25"/>
  <c r="C71" i="25"/>
  <c r="C69" i="25"/>
  <c r="C68" i="25"/>
  <c r="C67" i="25"/>
  <c r="H65" i="25"/>
  <c r="G65" i="25"/>
  <c r="D65" i="25"/>
  <c r="C65" i="25"/>
  <c r="C63" i="25"/>
  <c r="C61" i="25"/>
  <c r="C59" i="25"/>
  <c r="C58" i="25"/>
  <c r="C57" i="25"/>
  <c r="H55" i="25"/>
  <c r="G55" i="25"/>
  <c r="E55" i="25"/>
  <c r="D55" i="25"/>
  <c r="C55" i="25"/>
  <c r="C53" i="25"/>
  <c r="C52" i="25"/>
  <c r="C51" i="25"/>
  <c r="H49" i="25"/>
  <c r="G49" i="25"/>
  <c r="E49" i="25"/>
  <c r="D49" i="25"/>
  <c r="C49" i="25"/>
  <c r="C47" i="25"/>
  <c r="C46" i="25"/>
  <c r="C44" i="25"/>
  <c r="C42" i="25"/>
  <c r="C40" i="25"/>
  <c r="C37" i="25"/>
  <c r="C36" i="25"/>
  <c r="C35" i="25"/>
  <c r="G33" i="25"/>
  <c r="H33" i="25"/>
  <c r="E33" i="25"/>
  <c r="C33" i="25"/>
  <c r="C31" i="25"/>
  <c r="C30" i="25"/>
  <c r="G28" i="25"/>
  <c r="H28" i="25"/>
  <c r="E28" i="25"/>
  <c r="C28" i="25"/>
  <c r="C26" i="25"/>
  <c r="C24" i="25"/>
  <c r="C22" i="25"/>
  <c r="C20" i="25"/>
  <c r="C17" i="25"/>
  <c r="C16" i="25"/>
  <c r="C15" i="25"/>
  <c r="H13" i="25"/>
  <c r="G13" i="25"/>
  <c r="D13" i="25"/>
  <c r="C13" i="25"/>
  <c r="C11" i="25"/>
  <c r="C10" i="25"/>
  <c r="H8" i="25"/>
  <c r="G8" i="25"/>
  <c r="D8" i="25"/>
  <c r="C8" i="25"/>
  <c r="A3" i="25"/>
  <c r="A2" i="25"/>
  <c r="A207" i="24"/>
  <c r="A188" i="24"/>
  <c r="A187" i="24"/>
  <c r="A186" i="24"/>
  <c r="A185" i="24"/>
  <c r="A184" i="24"/>
  <c r="A183" i="24"/>
  <c r="A182" i="24"/>
  <c r="C173" i="24"/>
  <c r="C169" i="24"/>
  <c r="C168" i="24"/>
  <c r="C167" i="24"/>
  <c r="C166" i="24"/>
  <c r="C170" i="24" s="1"/>
  <c r="C160" i="24"/>
  <c r="C158" i="24"/>
  <c r="C157" i="24"/>
  <c r="C155" i="24"/>
  <c r="C154" i="24"/>
  <c r="C153" i="24"/>
  <c r="C152" i="24"/>
  <c r="C151" i="24"/>
  <c r="C150" i="24"/>
  <c r="C149" i="24"/>
  <c r="C148" i="24"/>
  <c r="C147" i="24"/>
  <c r="C146" i="24"/>
  <c r="C145" i="24"/>
  <c r="C144" i="24"/>
  <c r="C143" i="24"/>
  <c r="C142" i="24"/>
  <c r="C141" i="24"/>
  <c r="C140" i="24"/>
  <c r="C139" i="24"/>
  <c r="C138" i="24"/>
  <c r="C137" i="24"/>
  <c r="C136" i="24"/>
  <c r="C134" i="24"/>
  <c r="C133" i="24"/>
  <c r="C132" i="24"/>
  <c r="C131" i="24"/>
  <c r="C130" i="24"/>
  <c r="C129" i="24"/>
  <c r="C128" i="24"/>
  <c r="C127" i="24"/>
  <c r="C126" i="24"/>
  <c r="C124" i="24"/>
  <c r="D111" i="24"/>
  <c r="C106" i="24"/>
  <c r="D104" i="24"/>
  <c r="C103" i="24"/>
  <c r="C94" i="24"/>
  <c r="D92" i="24"/>
  <c r="D71" i="24"/>
  <c r="C72" i="24"/>
  <c r="C69" i="24"/>
  <c r="C67" i="24"/>
  <c r="C65" i="24"/>
  <c r="C64" i="24"/>
  <c r="C63" i="24"/>
  <c r="H61" i="24"/>
  <c r="C61" i="24"/>
  <c r="C59" i="24"/>
  <c r="C58" i="24"/>
  <c r="C57" i="24"/>
  <c r="G55" i="24"/>
  <c r="E55" i="24"/>
  <c r="C55" i="24"/>
  <c r="C53" i="24"/>
  <c r="C52" i="24"/>
  <c r="C50" i="24"/>
  <c r="C49" i="24"/>
  <c r="H48" i="24"/>
  <c r="G48" i="24"/>
  <c r="E48" i="24"/>
  <c r="D48" i="24"/>
  <c r="C48" i="24"/>
  <c r="C46" i="24"/>
  <c r="C45" i="24"/>
  <c r="C43" i="24"/>
  <c r="C41" i="24"/>
  <c r="C39" i="24"/>
  <c r="C36" i="24"/>
  <c r="C35" i="24"/>
  <c r="C34" i="24"/>
  <c r="H32" i="24"/>
  <c r="G32" i="24"/>
  <c r="E32" i="24"/>
  <c r="D32" i="24"/>
  <c r="C32" i="24"/>
  <c r="C30" i="24"/>
  <c r="C29" i="24"/>
  <c r="H27" i="24"/>
  <c r="G27" i="24"/>
  <c r="E27" i="24"/>
  <c r="D27" i="24"/>
  <c r="C27" i="24"/>
  <c r="C25" i="24"/>
  <c r="C23" i="24"/>
  <c r="C21" i="24"/>
  <c r="C19" i="24"/>
  <c r="C16" i="24"/>
  <c r="C15" i="24"/>
  <c r="C14" i="24"/>
  <c r="G12" i="24"/>
  <c r="E12" i="24"/>
  <c r="C12" i="24"/>
  <c r="C10" i="24"/>
  <c r="C9" i="24"/>
  <c r="G7" i="24"/>
  <c r="E7" i="24"/>
  <c r="C7" i="24"/>
  <c r="A3" i="24"/>
  <c r="A2" i="24"/>
  <c r="A222" i="23"/>
  <c r="A207" i="23"/>
  <c r="A206" i="23"/>
  <c r="A205" i="23"/>
  <c r="A204" i="23"/>
  <c r="A203" i="23"/>
  <c r="A202" i="23"/>
  <c r="A201" i="23"/>
  <c r="C193" i="23"/>
  <c r="C190" i="23"/>
  <c r="C189" i="23"/>
  <c r="C188" i="23"/>
  <c r="C187" i="23"/>
  <c r="C186" i="23"/>
  <c r="C180" i="23"/>
  <c r="C178" i="23"/>
  <c r="C177" i="23"/>
  <c r="C175" i="23"/>
  <c r="C174" i="23"/>
  <c r="C173" i="23"/>
  <c r="C172" i="23"/>
  <c r="C171" i="23"/>
  <c r="C170" i="23"/>
  <c r="C169" i="23"/>
  <c r="C168" i="23"/>
  <c r="C167" i="23"/>
  <c r="C166" i="23"/>
  <c r="C165" i="23"/>
  <c r="C164" i="23"/>
  <c r="C163" i="23"/>
  <c r="C162" i="23"/>
  <c r="C161" i="23"/>
  <c r="C160" i="23"/>
  <c r="C159" i="23"/>
  <c r="C158" i="23"/>
  <c r="C157" i="23"/>
  <c r="C156" i="23"/>
  <c r="C154" i="23"/>
  <c r="C153" i="23"/>
  <c r="C152" i="23"/>
  <c r="C151" i="23"/>
  <c r="C150" i="23"/>
  <c r="C149" i="23"/>
  <c r="C148" i="23"/>
  <c r="D124" i="23"/>
  <c r="C147" i="23"/>
  <c r="C146" i="23"/>
  <c r="C144" i="23"/>
  <c r="D134" i="23"/>
  <c r="D133" i="23"/>
  <c r="D132" i="23"/>
  <c r="D130" i="23"/>
  <c r="D129" i="23"/>
  <c r="D128" i="23"/>
  <c r="D131" i="23"/>
  <c r="C126" i="23"/>
  <c r="C123" i="23"/>
  <c r="C114" i="23"/>
  <c r="D112" i="23"/>
  <c r="D71" i="23"/>
  <c r="C72" i="23"/>
  <c r="C69" i="23"/>
  <c r="C67" i="23"/>
  <c r="C65" i="23"/>
  <c r="C64" i="23"/>
  <c r="C63" i="23"/>
  <c r="G61" i="23"/>
  <c r="H61" i="23"/>
  <c r="E61" i="23"/>
  <c r="C61" i="23"/>
  <c r="C59" i="23"/>
  <c r="C58" i="23"/>
  <c r="C57" i="23"/>
  <c r="H55" i="23"/>
  <c r="C55" i="23"/>
  <c r="C53" i="23"/>
  <c r="C52" i="23"/>
  <c r="C50" i="23"/>
  <c r="C49" i="23"/>
  <c r="G48" i="23"/>
  <c r="H48" i="23"/>
  <c r="E48"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H12" i="23"/>
  <c r="E12" i="23"/>
  <c r="D12" i="23"/>
  <c r="C12" i="23"/>
  <c r="C10" i="23"/>
  <c r="C9" i="23"/>
  <c r="H7" i="23"/>
  <c r="E7" i="23"/>
  <c r="D7" i="23"/>
  <c r="C7" i="23"/>
  <c r="A3" i="23"/>
  <c r="A2" i="23"/>
  <c r="A394" i="22"/>
  <c r="A373" i="22"/>
  <c r="A372" i="22"/>
  <c r="A371" i="22"/>
  <c r="A370" i="22"/>
  <c r="A369" i="22"/>
  <c r="A368" i="22"/>
  <c r="A367" i="22"/>
  <c r="C360" i="22"/>
  <c r="C359" i="22"/>
  <c r="C358" i="22"/>
  <c r="C357" i="22"/>
  <c r="C351" i="22"/>
  <c r="C349" i="22"/>
  <c r="C347" i="22"/>
  <c r="C346" i="22"/>
  <c r="C345" i="22"/>
  <c r="C344" i="22"/>
  <c r="C343" i="22"/>
  <c r="C342" i="22"/>
  <c r="C341" i="22"/>
  <c r="C340" i="22"/>
  <c r="C339" i="22"/>
  <c r="C338" i="22"/>
  <c r="C337" i="22"/>
  <c r="C336" i="22"/>
  <c r="C335" i="22"/>
  <c r="C334" i="22"/>
  <c r="C333" i="22"/>
  <c r="C332" i="22"/>
  <c r="C331" i="22"/>
  <c r="C330" i="22"/>
  <c r="C329" i="22"/>
  <c r="C328" i="22"/>
  <c r="C326" i="22"/>
  <c r="C325" i="22"/>
  <c r="C324" i="22"/>
  <c r="C323" i="22"/>
  <c r="C322" i="22"/>
  <c r="C321" i="22"/>
  <c r="C320" i="22"/>
  <c r="C319" i="22"/>
  <c r="D296" i="22"/>
  <c r="C318" i="22"/>
  <c r="C316" i="22"/>
  <c r="D306" i="22"/>
  <c r="D304" i="22"/>
  <c r="D302" i="22"/>
  <c r="D300" i="22"/>
  <c r="D305" i="22"/>
  <c r="C298" i="22"/>
  <c r="C295" i="22"/>
  <c r="D284" i="22"/>
  <c r="C286" i="22"/>
  <c r="C285" i="22"/>
  <c r="D183" i="22"/>
  <c r="C184" i="22"/>
  <c r="C181" i="22"/>
  <c r="C179" i="22"/>
  <c r="C177" i="22"/>
  <c r="C176" i="22"/>
  <c r="C175" i="22"/>
  <c r="H173" i="22"/>
  <c r="C173" i="22"/>
  <c r="C171" i="22"/>
  <c r="C170" i="22"/>
  <c r="H168" i="22"/>
  <c r="C168" i="22"/>
  <c r="D65" i="22"/>
  <c r="C66" i="22"/>
  <c r="C63" i="22"/>
  <c r="C61" i="22"/>
  <c r="C59" i="22"/>
  <c r="C58" i="22"/>
  <c r="C57" i="22"/>
  <c r="H55" i="22"/>
  <c r="G55" i="22"/>
  <c r="E55" i="22"/>
  <c r="D55" i="22"/>
  <c r="C55" i="22"/>
  <c r="C53" i="22"/>
  <c r="C52" i="22"/>
  <c r="C51" i="22"/>
  <c r="H49" i="22"/>
  <c r="G49" i="22"/>
  <c r="E49" i="22"/>
  <c r="D49" i="22"/>
  <c r="C49" i="22"/>
  <c r="C47" i="22"/>
  <c r="C46" i="22"/>
  <c r="C44" i="22"/>
  <c r="C42" i="22"/>
  <c r="C40" i="22"/>
  <c r="C37" i="22"/>
  <c r="C36" i="22"/>
  <c r="C35" i="22"/>
  <c r="G33" i="22"/>
  <c r="H33" i="22"/>
  <c r="E33" i="22"/>
  <c r="C33" i="22"/>
  <c r="C31" i="22"/>
  <c r="C30" i="22"/>
  <c r="G28" i="22"/>
  <c r="H28" i="22"/>
  <c r="E28" i="22"/>
  <c r="C28" i="22"/>
  <c r="C26" i="22"/>
  <c r="C24" i="22"/>
  <c r="C22" i="22"/>
  <c r="C20" i="22"/>
  <c r="C17" i="22"/>
  <c r="C16" i="22"/>
  <c r="C15" i="22"/>
  <c r="E13" i="22"/>
  <c r="C13" i="22"/>
  <c r="C11" i="22"/>
  <c r="C10" i="22"/>
  <c r="E8" i="22"/>
  <c r="C8" i="22"/>
  <c r="A3" i="22"/>
  <c r="A2" i="22"/>
  <c r="A196" i="21"/>
  <c r="A176" i="21"/>
  <c r="A175" i="21"/>
  <c r="A174" i="21"/>
  <c r="A173" i="21"/>
  <c r="A172" i="21"/>
  <c r="A171" i="21"/>
  <c r="A170" i="21"/>
  <c r="C163" i="21"/>
  <c r="C162" i="21"/>
  <c r="C161" i="21"/>
  <c r="C160" i="21"/>
  <c r="C159" i="21"/>
  <c r="C153" i="21"/>
  <c r="C151" i="21"/>
  <c r="C150" i="21"/>
  <c r="C148" i="21"/>
  <c r="C147" i="21"/>
  <c r="C146" i="21"/>
  <c r="C145" i="21"/>
  <c r="C144" i="21"/>
  <c r="C143" i="21"/>
  <c r="C142" i="21"/>
  <c r="C141" i="21"/>
  <c r="C140" i="21"/>
  <c r="C139" i="21"/>
  <c r="C138" i="21"/>
  <c r="C137" i="21"/>
  <c r="C136" i="21"/>
  <c r="C135" i="21"/>
  <c r="C134" i="21"/>
  <c r="C133" i="21"/>
  <c r="C132" i="21"/>
  <c r="C131" i="21"/>
  <c r="C130" i="21"/>
  <c r="C129" i="21"/>
  <c r="C126" i="21"/>
  <c r="C125" i="21"/>
  <c r="C124" i="21"/>
  <c r="C123" i="21"/>
  <c r="C122" i="21"/>
  <c r="C121" i="21"/>
  <c r="C120" i="21"/>
  <c r="C127" i="21" s="1"/>
  <c r="C119" i="21"/>
  <c r="C117" i="21"/>
  <c r="D107" i="21"/>
  <c r="D105" i="21"/>
  <c r="D103" i="21"/>
  <c r="D101" i="21"/>
  <c r="D106" i="21"/>
  <c r="C99" i="21"/>
  <c r="D97" i="21"/>
  <c r="C96" i="21"/>
  <c r="C87" i="21"/>
  <c r="D85" i="21"/>
  <c r="C86" i="21"/>
  <c r="D64" i="21"/>
  <c r="C65" i="21"/>
  <c r="C62" i="21"/>
  <c r="C60" i="21"/>
  <c r="C58" i="21"/>
  <c r="C57" i="21"/>
  <c r="C56" i="21"/>
  <c r="H54" i="21"/>
  <c r="G54" i="21"/>
  <c r="D54" i="21"/>
  <c r="C54" i="21"/>
  <c r="C52" i="21"/>
  <c r="C51" i="21"/>
  <c r="C50" i="21"/>
  <c r="H48" i="21"/>
  <c r="G48" i="21"/>
  <c r="E48" i="21"/>
  <c r="D48" i="21"/>
  <c r="C48" i="21"/>
  <c r="C46" i="21"/>
  <c r="C45" i="21"/>
  <c r="C43" i="21"/>
  <c r="C41" i="21"/>
  <c r="C39" i="21"/>
  <c r="C36" i="21"/>
  <c r="C35" i="21"/>
  <c r="C34" i="21"/>
  <c r="G32" i="21"/>
  <c r="H32" i="21"/>
  <c r="E32" i="21"/>
  <c r="C32" i="21"/>
  <c r="C30" i="21"/>
  <c r="C29" i="21"/>
  <c r="G27" i="21"/>
  <c r="H27" i="21"/>
  <c r="E27" i="21"/>
  <c r="C27" i="21"/>
  <c r="C25" i="21"/>
  <c r="C23" i="21"/>
  <c r="C21" i="21"/>
  <c r="C19" i="21"/>
  <c r="C16" i="21"/>
  <c r="C15" i="21"/>
  <c r="C14" i="21"/>
  <c r="H12" i="21"/>
  <c r="C12" i="21"/>
  <c r="C10" i="21"/>
  <c r="C9" i="21"/>
  <c r="H7" i="21"/>
  <c r="C7" i="21"/>
  <c r="A3" i="21"/>
  <c r="A2" i="21"/>
  <c r="A193" i="20"/>
  <c r="A180" i="20"/>
  <c r="A179" i="20"/>
  <c r="A178" i="20"/>
  <c r="A177" i="20"/>
  <c r="A176" i="20"/>
  <c r="A175" i="20"/>
  <c r="A174" i="20"/>
  <c r="C166" i="20"/>
  <c r="C162" i="20"/>
  <c r="C161" i="20"/>
  <c r="C160" i="20"/>
  <c r="C159" i="20"/>
  <c r="C163" i="20" s="1"/>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7" i="20"/>
  <c r="D106" i="20"/>
  <c r="D105" i="20"/>
  <c r="D103" i="20"/>
  <c r="D102" i="20"/>
  <c r="D101" i="20"/>
  <c r="D104" i="20"/>
  <c r="C99" i="20"/>
  <c r="D97" i="20"/>
  <c r="C96" i="20"/>
  <c r="C87" i="20"/>
  <c r="D85" i="20"/>
  <c r="C86" i="20"/>
  <c r="D64" i="20"/>
  <c r="C65" i="20"/>
  <c r="C62" i="20"/>
  <c r="C60" i="20"/>
  <c r="C58" i="20"/>
  <c r="C57" i="20"/>
  <c r="C56" i="20"/>
  <c r="E54" i="20"/>
  <c r="C54" i="20"/>
  <c r="C52" i="20"/>
  <c r="C51" i="20"/>
  <c r="C50" i="20"/>
  <c r="H48" i="20"/>
  <c r="G48" i="20"/>
  <c r="E48" i="20"/>
  <c r="D48" i="20"/>
  <c r="C48" i="20"/>
  <c r="C46" i="20"/>
  <c r="C45" i="20"/>
  <c r="C43" i="20"/>
  <c r="C41" i="20"/>
  <c r="C39" i="20"/>
  <c r="C36" i="20"/>
  <c r="C35" i="20"/>
  <c r="C34" i="20"/>
  <c r="G32" i="20"/>
  <c r="H32" i="20"/>
  <c r="E32" i="20"/>
  <c r="C32" i="20"/>
  <c r="C30" i="20"/>
  <c r="C29" i="20"/>
  <c r="G27" i="20"/>
  <c r="H27" i="20"/>
  <c r="E27" i="20"/>
  <c r="C27" i="20"/>
  <c r="C25" i="20"/>
  <c r="C23" i="20"/>
  <c r="C21" i="20"/>
  <c r="C19" i="20"/>
  <c r="C16" i="20"/>
  <c r="C15" i="20"/>
  <c r="C14" i="20"/>
  <c r="E12" i="20"/>
  <c r="C12" i="20"/>
  <c r="C10" i="20"/>
  <c r="C9" i="20"/>
  <c r="E7" i="20"/>
  <c r="C7" i="20"/>
  <c r="A3" i="20"/>
  <c r="A2" i="20"/>
  <c r="A205" i="19"/>
  <c r="A190" i="19"/>
  <c r="A189" i="19"/>
  <c r="A188" i="19"/>
  <c r="A187" i="19"/>
  <c r="A186" i="19"/>
  <c r="A185" i="19"/>
  <c r="A184" i="19"/>
  <c r="C176" i="19"/>
  <c r="C172" i="19"/>
  <c r="C171" i="19"/>
  <c r="C170" i="19"/>
  <c r="C169" i="19"/>
  <c r="C173" i="19" s="1"/>
  <c r="C163" i="19"/>
  <c r="C161" i="19"/>
  <c r="C160" i="19"/>
  <c r="C158" i="19"/>
  <c r="C157" i="19"/>
  <c r="C156" i="19"/>
  <c r="C155" i="19"/>
  <c r="C154" i="19"/>
  <c r="C153" i="19"/>
  <c r="C152" i="19"/>
  <c r="C151" i="19"/>
  <c r="C150" i="19"/>
  <c r="C149" i="19"/>
  <c r="C148" i="19"/>
  <c r="C147" i="19"/>
  <c r="C146" i="19"/>
  <c r="C145" i="19"/>
  <c r="C144" i="19"/>
  <c r="C143" i="19"/>
  <c r="C142" i="19"/>
  <c r="C141" i="19"/>
  <c r="C140" i="19"/>
  <c r="C139" i="19"/>
  <c r="C137" i="19"/>
  <c r="C136" i="19"/>
  <c r="C135" i="19"/>
  <c r="C134" i="19"/>
  <c r="C133" i="19"/>
  <c r="C132" i="19"/>
  <c r="C131" i="19"/>
  <c r="C130" i="19"/>
  <c r="C129" i="19"/>
  <c r="C127" i="19"/>
  <c r="D117" i="19"/>
  <c r="D116" i="19"/>
  <c r="D115" i="19"/>
  <c r="D113" i="19"/>
  <c r="D112" i="19"/>
  <c r="D111" i="19"/>
  <c r="D114" i="19"/>
  <c r="C109" i="19"/>
  <c r="D107" i="19"/>
  <c r="C106" i="19"/>
  <c r="C97" i="19"/>
  <c r="D95" i="19"/>
  <c r="C96" i="19"/>
  <c r="D64" i="19"/>
  <c r="C65" i="19"/>
  <c r="C62" i="19"/>
  <c r="C60" i="19"/>
  <c r="C58" i="19"/>
  <c r="C57" i="19"/>
  <c r="C56" i="19"/>
  <c r="H54" i="19"/>
  <c r="G54" i="19"/>
  <c r="E54" i="19"/>
  <c r="D54" i="19"/>
  <c r="C54" i="19"/>
  <c r="C52" i="19"/>
  <c r="C51" i="19"/>
  <c r="C50" i="19"/>
  <c r="H48" i="19"/>
  <c r="E48" i="19"/>
  <c r="C48" i="19"/>
  <c r="C46" i="19"/>
  <c r="C45" i="19"/>
  <c r="C43" i="19"/>
  <c r="C41" i="19"/>
  <c r="C39" i="19"/>
  <c r="C36" i="19"/>
  <c r="C35" i="19"/>
  <c r="C34" i="19"/>
  <c r="H32" i="19"/>
  <c r="E32" i="19"/>
  <c r="C32" i="19"/>
  <c r="C30" i="19"/>
  <c r="C29" i="19"/>
  <c r="H27" i="19"/>
  <c r="E27" i="19"/>
  <c r="C27" i="19"/>
  <c r="C25" i="19"/>
  <c r="C23" i="19"/>
  <c r="C21" i="19"/>
  <c r="C19" i="19"/>
  <c r="C16" i="19"/>
  <c r="C15" i="19"/>
  <c r="C14" i="19"/>
  <c r="H12" i="19"/>
  <c r="C12" i="19"/>
  <c r="C10" i="19"/>
  <c r="C9" i="19"/>
  <c r="H7" i="19"/>
  <c r="C7" i="19"/>
  <c r="A3" i="19"/>
  <c r="A2" i="19"/>
  <c r="A192" i="18"/>
  <c r="A179" i="18"/>
  <c r="A178" i="18"/>
  <c r="A177" i="18"/>
  <c r="A176" i="18"/>
  <c r="A175" i="18"/>
  <c r="A174" i="18"/>
  <c r="A173" i="18"/>
  <c r="C164" i="18"/>
  <c r="C160" i="18"/>
  <c r="C159" i="18"/>
  <c r="C161" i="18" s="1"/>
  <c r="C153" i="18"/>
  <c r="C151" i="18"/>
  <c r="C150" i="18"/>
  <c r="C148" i="18"/>
  <c r="C147" i="18"/>
  <c r="C146" i="18"/>
  <c r="C145" i="18"/>
  <c r="C144" i="18"/>
  <c r="C143" i="18"/>
  <c r="C142" i="18"/>
  <c r="C141" i="18"/>
  <c r="C140" i="18"/>
  <c r="C139" i="18"/>
  <c r="C138" i="18"/>
  <c r="C137" i="18"/>
  <c r="C136" i="18"/>
  <c r="C135" i="18"/>
  <c r="C134" i="18"/>
  <c r="C133" i="18"/>
  <c r="C132" i="18"/>
  <c r="C131" i="18"/>
  <c r="C130" i="18"/>
  <c r="C129" i="18"/>
  <c r="C127" i="18"/>
  <c r="C126" i="18"/>
  <c r="C125" i="18"/>
  <c r="C124" i="18"/>
  <c r="C123" i="18"/>
  <c r="C122" i="18"/>
  <c r="C121" i="18"/>
  <c r="C120" i="18"/>
  <c r="C119" i="18"/>
  <c r="C117" i="18"/>
  <c r="D107" i="18"/>
  <c r="D106" i="18"/>
  <c r="D105" i="18"/>
  <c r="D103" i="18"/>
  <c r="D102" i="18"/>
  <c r="D101" i="18"/>
  <c r="D104" i="18"/>
  <c r="C99" i="18"/>
  <c r="D97" i="18"/>
  <c r="C96" i="18"/>
  <c r="C87" i="18"/>
  <c r="D85" i="18"/>
  <c r="C86" i="18"/>
  <c r="C65" i="18"/>
  <c r="D64" i="18"/>
  <c r="C62" i="18"/>
  <c r="C60" i="18"/>
  <c r="C58" i="18"/>
  <c r="C57" i="18"/>
  <c r="C56" i="18"/>
  <c r="G54" i="18"/>
  <c r="E54" i="18"/>
  <c r="C54" i="18"/>
  <c r="C52" i="18"/>
  <c r="C51" i="18"/>
  <c r="C50" i="18"/>
  <c r="H48" i="18"/>
  <c r="G48" i="18"/>
  <c r="E48" i="18"/>
  <c r="D48" i="18"/>
  <c r="C48" i="18"/>
  <c r="C46" i="18"/>
  <c r="C45" i="18"/>
  <c r="C43" i="18"/>
  <c r="C41" i="18"/>
  <c r="C39" i="18"/>
  <c r="C36" i="18"/>
  <c r="C35" i="18"/>
  <c r="C34" i="18"/>
  <c r="H32" i="18"/>
  <c r="G32" i="18"/>
  <c r="E32" i="18"/>
  <c r="D32" i="18"/>
  <c r="C32" i="18"/>
  <c r="C30" i="18"/>
  <c r="C29" i="18"/>
  <c r="H27" i="18"/>
  <c r="G27" i="18"/>
  <c r="E27" i="18"/>
  <c r="D27" i="18"/>
  <c r="C27" i="18"/>
  <c r="C25" i="18"/>
  <c r="C23" i="18"/>
  <c r="C21" i="18"/>
  <c r="C19" i="18"/>
  <c r="C16" i="18"/>
  <c r="C15" i="18"/>
  <c r="C14" i="18"/>
  <c r="E12" i="18"/>
  <c r="C12" i="18"/>
  <c r="C10" i="18"/>
  <c r="C9" i="18"/>
  <c r="E7" i="18"/>
  <c r="C7" i="18"/>
  <c r="A2" i="18"/>
  <c r="A222" i="17"/>
  <c r="A207" i="17"/>
  <c r="A206" i="17"/>
  <c r="A205" i="17"/>
  <c r="A204" i="17"/>
  <c r="A203" i="17"/>
  <c r="A202" i="17"/>
  <c r="A201" i="17"/>
  <c r="C193" i="17"/>
  <c r="C189" i="17"/>
  <c r="C188" i="17"/>
  <c r="C187" i="17"/>
  <c r="C186" i="17"/>
  <c r="C190" i="17" s="1"/>
  <c r="C180" i="17"/>
  <c r="C178" i="17"/>
  <c r="C177" i="17"/>
  <c r="C175" i="17"/>
  <c r="C174" i="17"/>
  <c r="C173" i="17"/>
  <c r="C172" i="17"/>
  <c r="C171" i="17"/>
  <c r="C170" i="17"/>
  <c r="C169" i="17"/>
  <c r="C168" i="17"/>
  <c r="C167" i="17"/>
  <c r="C166" i="17"/>
  <c r="C165" i="17"/>
  <c r="C164" i="17"/>
  <c r="C163" i="17"/>
  <c r="C162" i="17"/>
  <c r="C161" i="17"/>
  <c r="C160" i="17"/>
  <c r="C159" i="17"/>
  <c r="C158" i="17"/>
  <c r="C157" i="17"/>
  <c r="C156" i="17"/>
  <c r="C154" i="17"/>
  <c r="C153" i="17"/>
  <c r="C152" i="17"/>
  <c r="C151" i="17"/>
  <c r="C150" i="17"/>
  <c r="C149" i="17"/>
  <c r="C148" i="17"/>
  <c r="C147" i="17"/>
  <c r="C146" i="17"/>
  <c r="C144" i="17"/>
  <c r="D133" i="17"/>
  <c r="D132" i="17"/>
  <c r="D129" i="17"/>
  <c r="D128" i="17"/>
  <c r="D131" i="17"/>
  <c r="C126" i="17"/>
  <c r="D124" i="17"/>
  <c r="C123" i="17"/>
  <c r="C114" i="17"/>
  <c r="D112" i="17"/>
  <c r="D71" i="17"/>
  <c r="C72" i="17"/>
  <c r="C69" i="17"/>
  <c r="C67" i="17"/>
  <c r="C65" i="17"/>
  <c r="C64" i="17"/>
  <c r="C63" i="17"/>
  <c r="H61" i="17"/>
  <c r="E61" i="17"/>
  <c r="C61" i="17"/>
  <c r="C59" i="17"/>
  <c r="C58" i="17"/>
  <c r="C57" i="17"/>
  <c r="E55" i="17"/>
  <c r="C55" i="17"/>
  <c r="C53" i="17"/>
  <c r="C52" i="17"/>
  <c r="C50" i="17"/>
  <c r="C49" i="17"/>
  <c r="H48" i="17"/>
  <c r="E48" i="17"/>
  <c r="C48" i="17"/>
  <c r="C46" i="17"/>
  <c r="C45" i="17"/>
  <c r="C43" i="17"/>
  <c r="C41" i="17"/>
  <c r="C39" i="17"/>
  <c r="C36" i="17"/>
  <c r="C35" i="17"/>
  <c r="C34" i="17"/>
  <c r="H32" i="17"/>
  <c r="E32" i="17"/>
  <c r="C32" i="17"/>
  <c r="C30" i="17"/>
  <c r="C29" i="17"/>
  <c r="H27" i="17"/>
  <c r="E27" i="17"/>
  <c r="C27" i="17"/>
  <c r="C25" i="17"/>
  <c r="C23" i="17"/>
  <c r="C21" i="17"/>
  <c r="C19" i="17"/>
  <c r="C16" i="17"/>
  <c r="C15" i="17"/>
  <c r="C14" i="17"/>
  <c r="H12" i="17"/>
  <c r="G12" i="17"/>
  <c r="E12" i="17"/>
  <c r="D12" i="17"/>
  <c r="C12" i="17"/>
  <c r="C10" i="17"/>
  <c r="C9" i="17"/>
  <c r="H7" i="17"/>
  <c r="G7" i="17"/>
  <c r="E7" i="17"/>
  <c r="D7" i="17"/>
  <c r="C7" i="17"/>
  <c r="A3" i="17"/>
  <c r="A2" i="17"/>
  <c r="A199" i="16"/>
  <c r="A180" i="16"/>
  <c r="A179" i="16"/>
  <c r="A178" i="16"/>
  <c r="A177" i="16"/>
  <c r="A176" i="16"/>
  <c r="A175" i="16"/>
  <c r="A174" i="16"/>
  <c r="C166" i="16"/>
  <c r="C162" i="16"/>
  <c r="C161" i="16"/>
  <c r="C160" i="16"/>
  <c r="C159" i="16"/>
  <c r="C163" i="16" s="1"/>
  <c r="C153" i="16"/>
  <c r="C151" i="16"/>
  <c r="C150" i="16"/>
  <c r="C148" i="16"/>
  <c r="C147" i="16"/>
  <c r="C146" i="16"/>
  <c r="C145" i="16"/>
  <c r="C144" i="16"/>
  <c r="C143" i="16"/>
  <c r="C142" i="16"/>
  <c r="C141" i="16"/>
  <c r="C140" i="16"/>
  <c r="C139" i="16"/>
  <c r="C138" i="16"/>
  <c r="C137" i="16"/>
  <c r="C136" i="16"/>
  <c r="C135" i="16"/>
  <c r="C134" i="16"/>
  <c r="C133" i="16"/>
  <c r="C132" i="16"/>
  <c r="C131" i="16"/>
  <c r="C130" i="16"/>
  <c r="C129" i="16"/>
  <c r="C127" i="16"/>
  <c r="C126" i="16"/>
  <c r="C125" i="16"/>
  <c r="C124" i="16"/>
  <c r="C123" i="16"/>
  <c r="C122" i="16"/>
  <c r="C121" i="16"/>
  <c r="C120" i="16"/>
  <c r="C119" i="16"/>
  <c r="C117" i="16"/>
  <c r="D105" i="16"/>
  <c r="D101" i="16"/>
  <c r="D107" i="16"/>
  <c r="C99" i="16"/>
  <c r="D97" i="16"/>
  <c r="C96" i="16"/>
  <c r="D85" i="16"/>
  <c r="C87" i="16"/>
  <c r="C86" i="16"/>
  <c r="D64" i="16"/>
  <c r="C65" i="16"/>
  <c r="C62" i="16"/>
  <c r="C60" i="16"/>
  <c r="C58" i="16"/>
  <c r="C57" i="16"/>
  <c r="C56" i="16"/>
  <c r="H54" i="16"/>
  <c r="C54" i="16"/>
  <c r="C52" i="16"/>
  <c r="C51" i="16"/>
  <c r="C50" i="16"/>
  <c r="H48" i="16"/>
  <c r="G48" i="16"/>
  <c r="E48" i="16"/>
  <c r="D48" i="16"/>
  <c r="C48" i="16"/>
  <c r="C46" i="16"/>
  <c r="C45" i="16"/>
  <c r="C43" i="16"/>
  <c r="C41" i="16"/>
  <c r="C39" i="16"/>
  <c r="C36" i="16"/>
  <c r="C35" i="16"/>
  <c r="C34" i="16"/>
  <c r="G32" i="16"/>
  <c r="H32" i="16"/>
  <c r="E32" i="16"/>
  <c r="C32" i="16"/>
  <c r="C30" i="16"/>
  <c r="C29" i="16"/>
  <c r="G27" i="16"/>
  <c r="H27" i="16"/>
  <c r="E27" i="16"/>
  <c r="C27" i="16"/>
  <c r="C25" i="16"/>
  <c r="C23" i="16"/>
  <c r="C21" i="16"/>
  <c r="C19" i="16"/>
  <c r="C16" i="16"/>
  <c r="C15" i="16"/>
  <c r="C14" i="16"/>
  <c r="H12" i="16"/>
  <c r="C12" i="16"/>
  <c r="C10" i="16"/>
  <c r="C9" i="16"/>
  <c r="H7" i="16"/>
  <c r="C7" i="16"/>
  <c r="A3" i="16"/>
  <c r="A2" i="16"/>
  <c r="A195" i="15"/>
  <c r="A176" i="15"/>
  <c r="A175" i="15"/>
  <c r="A174" i="15"/>
  <c r="A173" i="15"/>
  <c r="A172" i="15"/>
  <c r="A171" i="15"/>
  <c r="A170" i="15"/>
  <c r="C163" i="15"/>
  <c r="C162" i="15"/>
  <c r="C161" i="15"/>
  <c r="C160" i="15"/>
  <c r="C159" i="15"/>
  <c r="C153" i="15"/>
  <c r="C151" i="15"/>
  <c r="C150" i="15"/>
  <c r="C148" i="15"/>
  <c r="C147" i="15"/>
  <c r="C146" i="15"/>
  <c r="C145" i="15"/>
  <c r="C144" i="15"/>
  <c r="C143" i="15"/>
  <c r="C142" i="15"/>
  <c r="C141" i="15"/>
  <c r="C140" i="15"/>
  <c r="C139" i="15"/>
  <c r="C138" i="15"/>
  <c r="C137" i="15"/>
  <c r="C136" i="15"/>
  <c r="C135" i="15"/>
  <c r="C134" i="15"/>
  <c r="C133" i="15"/>
  <c r="C132" i="15"/>
  <c r="C131" i="15"/>
  <c r="C130" i="15"/>
  <c r="C129" i="15"/>
  <c r="C127" i="15"/>
  <c r="C126" i="15"/>
  <c r="C125" i="15"/>
  <c r="C124" i="15"/>
  <c r="C123" i="15"/>
  <c r="C122" i="15"/>
  <c r="C121" i="15"/>
  <c r="C120" i="15"/>
  <c r="C119" i="15"/>
  <c r="C117" i="15"/>
  <c r="D116" i="15"/>
  <c r="D114" i="15"/>
  <c r="D112" i="15"/>
  <c r="D110" i="15"/>
  <c r="D113" i="15"/>
  <c r="D107" i="15"/>
  <c r="D105" i="15"/>
  <c r="D103" i="15"/>
  <c r="D101" i="15"/>
  <c r="D104" i="15"/>
  <c r="C99" i="15"/>
  <c r="C96" i="15"/>
  <c r="C87" i="15"/>
  <c r="D85" i="15"/>
  <c r="D64" i="15"/>
  <c r="C65" i="15"/>
  <c r="C62" i="15"/>
  <c r="C60" i="15"/>
  <c r="C58" i="15"/>
  <c r="C57" i="15"/>
  <c r="C56" i="15"/>
  <c r="H54" i="15"/>
  <c r="C54" i="15"/>
  <c r="C52" i="15"/>
  <c r="C51" i="15"/>
  <c r="C50" i="15"/>
  <c r="G48" i="15"/>
  <c r="H48" i="15"/>
  <c r="E48" i="15"/>
  <c r="C48" i="15"/>
  <c r="C46" i="15"/>
  <c r="C45" i="15"/>
  <c r="C43" i="15"/>
  <c r="C41" i="15"/>
  <c r="C39" i="15"/>
  <c r="C36" i="15"/>
  <c r="C35" i="15"/>
  <c r="C34" i="15"/>
  <c r="G32" i="15"/>
  <c r="E32" i="15"/>
  <c r="C32" i="15"/>
  <c r="C30" i="15"/>
  <c r="C29" i="15"/>
  <c r="G27" i="15"/>
  <c r="E27" i="15"/>
  <c r="C27" i="15"/>
  <c r="C25" i="15"/>
  <c r="C23" i="15"/>
  <c r="C21" i="15"/>
  <c r="C19" i="15"/>
  <c r="C16" i="15"/>
  <c r="C15" i="15"/>
  <c r="C14" i="15"/>
  <c r="H12" i="15"/>
  <c r="C12" i="15"/>
  <c r="C10" i="15"/>
  <c r="C9" i="15"/>
  <c r="H7" i="15"/>
  <c r="C7" i="15"/>
  <c r="A3" i="15"/>
  <c r="A2" i="15"/>
  <c r="A206" i="14"/>
  <c r="A187" i="14"/>
  <c r="A186" i="14"/>
  <c r="A185" i="14"/>
  <c r="A184" i="14"/>
  <c r="A183" i="14"/>
  <c r="A182" i="14"/>
  <c r="A181" i="14"/>
  <c r="C173" i="14"/>
  <c r="C170" i="14"/>
  <c r="C169" i="14"/>
  <c r="C168" i="14"/>
  <c r="C167" i="14"/>
  <c r="C166" i="14"/>
  <c r="C160" i="14"/>
  <c r="C158" i="14"/>
  <c r="C157" i="14"/>
  <c r="C155" i="14"/>
  <c r="C154" i="14"/>
  <c r="C153" i="14"/>
  <c r="C152" i="14"/>
  <c r="C151" i="14"/>
  <c r="C150" i="14"/>
  <c r="C149" i="14"/>
  <c r="C148" i="14"/>
  <c r="C147" i="14"/>
  <c r="C146" i="14"/>
  <c r="C145" i="14"/>
  <c r="C144" i="14"/>
  <c r="C143" i="14"/>
  <c r="C142" i="14"/>
  <c r="C141" i="14"/>
  <c r="C140" i="14"/>
  <c r="C139" i="14"/>
  <c r="C138" i="14"/>
  <c r="C137" i="14"/>
  <c r="C136" i="14"/>
  <c r="C134" i="14"/>
  <c r="C133" i="14"/>
  <c r="C132" i="14"/>
  <c r="C131" i="14"/>
  <c r="C130" i="14"/>
  <c r="C129" i="14"/>
  <c r="C128" i="14"/>
  <c r="C127" i="14"/>
  <c r="C126" i="14"/>
  <c r="C124" i="14"/>
  <c r="D114" i="14"/>
  <c r="D113" i="14"/>
  <c r="D112" i="14"/>
  <c r="D110" i="14"/>
  <c r="D109" i="14"/>
  <c r="D108" i="14"/>
  <c r="D111" i="14"/>
  <c r="C106" i="14"/>
  <c r="D104" i="14"/>
  <c r="C103" i="14"/>
  <c r="C94" i="14"/>
  <c r="D92" i="14"/>
  <c r="D71" i="14"/>
  <c r="C72" i="14"/>
  <c r="C69" i="14"/>
  <c r="C67" i="14"/>
  <c r="C65" i="14"/>
  <c r="C64" i="14"/>
  <c r="C63" i="14"/>
  <c r="H61" i="14"/>
  <c r="C61" i="14"/>
  <c r="C59" i="14"/>
  <c r="C58" i="14"/>
  <c r="C57" i="14"/>
  <c r="G55" i="14"/>
  <c r="E55" i="14"/>
  <c r="C55" i="14"/>
  <c r="C53" i="14"/>
  <c r="C52" i="14"/>
  <c r="C50" i="14"/>
  <c r="C49" i="14"/>
  <c r="H48" i="14"/>
  <c r="C48" i="14"/>
  <c r="C46" i="14"/>
  <c r="C45" i="14"/>
  <c r="C43" i="14"/>
  <c r="C41" i="14"/>
  <c r="C39" i="14"/>
  <c r="C36" i="14"/>
  <c r="C35" i="14"/>
  <c r="C34" i="14"/>
  <c r="H32" i="14"/>
  <c r="C32" i="14"/>
  <c r="C30" i="14"/>
  <c r="C29" i="14"/>
  <c r="H27" i="14"/>
  <c r="C27" i="14"/>
  <c r="C25" i="14"/>
  <c r="C23" i="14"/>
  <c r="C21" i="14"/>
  <c r="C19" i="14"/>
  <c r="C16" i="14"/>
  <c r="C15" i="14"/>
  <c r="C14" i="14"/>
  <c r="H12" i="14"/>
  <c r="G12" i="14"/>
  <c r="E12" i="14"/>
  <c r="D12" i="14"/>
  <c r="C12" i="14"/>
  <c r="C10" i="14"/>
  <c r="C9" i="14"/>
  <c r="H7" i="14"/>
  <c r="G7" i="14"/>
  <c r="E7" i="14"/>
  <c r="D7" i="14"/>
  <c r="C7" i="14"/>
  <c r="A3" i="14"/>
  <c r="A2" i="14"/>
  <c r="A199" i="13"/>
  <c r="A184" i="13"/>
  <c r="A183" i="13"/>
  <c r="A182" i="13"/>
  <c r="A181" i="13"/>
  <c r="A180" i="13"/>
  <c r="A179" i="13"/>
  <c r="A178" i="13"/>
  <c r="C170" i="13"/>
  <c r="C166" i="13"/>
  <c r="C165" i="13"/>
  <c r="C164" i="13"/>
  <c r="C163" i="13"/>
  <c r="C167" i="13" s="1"/>
  <c r="C157" i="13"/>
  <c r="C155" i="13"/>
  <c r="C154" i="13"/>
  <c r="C152" i="13"/>
  <c r="C151" i="13"/>
  <c r="C150" i="13"/>
  <c r="C149" i="13"/>
  <c r="C148" i="13"/>
  <c r="C147" i="13"/>
  <c r="C146" i="13"/>
  <c r="C145" i="13"/>
  <c r="C144" i="13"/>
  <c r="C143" i="13"/>
  <c r="C142" i="13"/>
  <c r="C141" i="13"/>
  <c r="C140" i="13"/>
  <c r="C139" i="13"/>
  <c r="C138" i="13"/>
  <c r="C137" i="13"/>
  <c r="C136" i="13"/>
  <c r="C135" i="13"/>
  <c r="C134" i="13"/>
  <c r="C133" i="13"/>
  <c r="C131" i="13"/>
  <c r="C130" i="13"/>
  <c r="C129" i="13"/>
  <c r="C128" i="13"/>
  <c r="C127" i="13"/>
  <c r="C126" i="13"/>
  <c r="C125" i="13"/>
  <c r="C124" i="13"/>
  <c r="C123" i="13"/>
  <c r="C121" i="13"/>
  <c r="D109" i="13"/>
  <c r="D107" i="13"/>
  <c r="D105" i="13"/>
  <c r="D111" i="13"/>
  <c r="C103" i="13"/>
  <c r="D101" i="13"/>
  <c r="C100" i="13"/>
  <c r="D89" i="13"/>
  <c r="C91" i="13"/>
  <c r="C90" i="13"/>
  <c r="C65" i="13"/>
  <c r="C62" i="13"/>
  <c r="C60" i="13"/>
  <c r="C58" i="13"/>
  <c r="C57" i="13"/>
  <c r="C56" i="13"/>
  <c r="H54" i="13"/>
  <c r="D54" i="13"/>
  <c r="C54" i="13"/>
  <c r="C52" i="13"/>
  <c r="C51" i="13"/>
  <c r="C50" i="13"/>
  <c r="H48" i="13"/>
  <c r="G48" i="13"/>
  <c r="E48" i="13"/>
  <c r="D48" i="13"/>
  <c r="C48" i="13"/>
  <c r="C46" i="13"/>
  <c r="C45" i="13"/>
  <c r="C43" i="13"/>
  <c r="C41" i="13"/>
  <c r="C39" i="13"/>
  <c r="C36" i="13"/>
  <c r="C35" i="13"/>
  <c r="C34" i="13"/>
  <c r="H32" i="13"/>
  <c r="G32" i="13"/>
  <c r="E32" i="13"/>
  <c r="D32" i="13"/>
  <c r="C32" i="13"/>
  <c r="C30" i="13"/>
  <c r="C29" i="13"/>
  <c r="H27" i="13"/>
  <c r="E27" i="13"/>
  <c r="C27" i="13"/>
  <c r="C25" i="13"/>
  <c r="C23" i="13"/>
  <c r="C21" i="13"/>
  <c r="C19" i="13"/>
  <c r="C16" i="13"/>
  <c r="C15" i="13"/>
  <c r="C14" i="13"/>
  <c r="H12" i="13"/>
  <c r="G12" i="13"/>
  <c r="E12" i="13"/>
  <c r="D12" i="13"/>
  <c r="C12" i="13"/>
  <c r="C10" i="13"/>
  <c r="C9" i="13"/>
  <c r="H7" i="13"/>
  <c r="G7" i="13"/>
  <c r="E7" i="13"/>
  <c r="D7" i="13"/>
  <c r="C7" i="13"/>
  <c r="A3" i="13"/>
  <c r="A2" i="13"/>
  <c r="A214" i="12"/>
  <c r="A199" i="12"/>
  <c r="A198" i="12"/>
  <c r="A197" i="12"/>
  <c r="A196" i="12"/>
  <c r="A195" i="12"/>
  <c r="A194" i="12"/>
  <c r="A193" i="12"/>
  <c r="C186" i="12"/>
  <c r="C182" i="12"/>
  <c r="C181" i="12"/>
  <c r="C180" i="12"/>
  <c r="C179" i="12"/>
  <c r="C183" i="12" s="1"/>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C140" i="12"/>
  <c r="C139" i="12"/>
  <c r="C137" i="12"/>
  <c r="D125" i="12"/>
  <c r="D121" i="12"/>
  <c r="D124" i="12"/>
  <c r="C119" i="12"/>
  <c r="D117" i="12"/>
  <c r="C116" i="12"/>
  <c r="C107" i="12"/>
  <c r="D105" i="12"/>
  <c r="D64" i="12"/>
  <c r="C65" i="12"/>
  <c r="C62" i="12"/>
  <c r="C60" i="12"/>
  <c r="C58" i="12"/>
  <c r="C57" i="12"/>
  <c r="C56" i="12"/>
  <c r="H54" i="12"/>
  <c r="G54" i="12"/>
  <c r="E54" i="12"/>
  <c r="D54" i="12"/>
  <c r="C54" i="12"/>
  <c r="C52" i="12"/>
  <c r="C51" i="12"/>
  <c r="C50" i="12"/>
  <c r="E48" i="12"/>
  <c r="C48" i="12"/>
  <c r="C46" i="12"/>
  <c r="C45" i="12"/>
  <c r="C43" i="12"/>
  <c r="C41" i="12"/>
  <c r="C39" i="12"/>
  <c r="C36" i="12"/>
  <c r="C35" i="12"/>
  <c r="C34" i="12"/>
  <c r="E32" i="12"/>
  <c r="C32" i="12"/>
  <c r="C30" i="12"/>
  <c r="C29" i="12"/>
  <c r="E27" i="12"/>
  <c r="C27" i="12"/>
  <c r="C25" i="12"/>
  <c r="C23" i="12"/>
  <c r="C21" i="12"/>
  <c r="C19" i="12"/>
  <c r="C16" i="12"/>
  <c r="C15" i="12"/>
  <c r="C14" i="12"/>
  <c r="H12" i="12"/>
  <c r="G12" i="12"/>
  <c r="E12" i="12"/>
  <c r="D12" i="12"/>
  <c r="C12" i="12"/>
  <c r="C10" i="12"/>
  <c r="C9" i="12"/>
  <c r="H7" i="12"/>
  <c r="G7" i="12"/>
  <c r="E7" i="12"/>
  <c r="D7" i="12"/>
  <c r="C7" i="12"/>
  <c r="A3" i="12"/>
  <c r="A2" i="12"/>
  <c r="A202" i="11"/>
  <c r="A187" i="11"/>
  <c r="A186" i="11"/>
  <c r="A185" i="11"/>
  <c r="A184" i="11"/>
  <c r="A183" i="11"/>
  <c r="A182" i="11"/>
  <c r="A181" i="11"/>
  <c r="C173" i="11"/>
  <c r="C169" i="11"/>
  <c r="C168" i="11"/>
  <c r="C167" i="11"/>
  <c r="C166" i="11"/>
  <c r="C170" i="11" s="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C127" i="11"/>
  <c r="C126" i="11"/>
  <c r="C124" i="11"/>
  <c r="D114" i="11"/>
  <c r="D112" i="11"/>
  <c r="D110" i="11"/>
  <c r="D108" i="11"/>
  <c r="D111" i="11"/>
  <c r="C106" i="11"/>
  <c r="D104" i="11"/>
  <c r="C103" i="11"/>
  <c r="C94" i="11"/>
  <c r="D92" i="11"/>
  <c r="D71" i="11"/>
  <c r="C72" i="11"/>
  <c r="C69" i="11"/>
  <c r="C67" i="11"/>
  <c r="C65" i="11"/>
  <c r="C64" i="11"/>
  <c r="C63" i="11"/>
  <c r="H61" i="11"/>
  <c r="G61" i="11"/>
  <c r="E61" i="11"/>
  <c r="D61" i="11"/>
  <c r="C61" i="11"/>
  <c r="C59" i="11"/>
  <c r="C58" i="11"/>
  <c r="C57" i="11"/>
  <c r="E55" i="11"/>
  <c r="C55" i="11"/>
  <c r="C53" i="11"/>
  <c r="C52" i="11"/>
  <c r="C50" i="11"/>
  <c r="C49" i="11"/>
  <c r="G48" i="11"/>
  <c r="H48" i="11"/>
  <c r="E48" i="11"/>
  <c r="C48" i="11"/>
  <c r="C46" i="11"/>
  <c r="C45" i="11"/>
  <c r="C43" i="11"/>
  <c r="C41" i="11"/>
  <c r="C39" i="11"/>
  <c r="C36" i="11"/>
  <c r="C35" i="11"/>
  <c r="C34" i="11"/>
  <c r="G32" i="11"/>
  <c r="H32" i="11"/>
  <c r="E32" i="11"/>
  <c r="C32" i="11"/>
  <c r="C30" i="11"/>
  <c r="C29" i="11"/>
  <c r="G27" i="11"/>
  <c r="H27" i="11"/>
  <c r="E27" i="11"/>
  <c r="C27" i="11"/>
  <c r="C25" i="11"/>
  <c r="C23" i="11"/>
  <c r="C21" i="11"/>
  <c r="C19" i="11"/>
  <c r="C16" i="11"/>
  <c r="C15" i="11"/>
  <c r="C14" i="11"/>
  <c r="H12" i="11"/>
  <c r="G12" i="11"/>
  <c r="D12" i="11"/>
  <c r="C12" i="11"/>
  <c r="C10" i="11"/>
  <c r="C9" i="11"/>
  <c r="H7" i="11"/>
  <c r="G7" i="11"/>
  <c r="D7" i="11"/>
  <c r="C7" i="11"/>
  <c r="A3" i="11"/>
  <c r="A2" i="11"/>
  <c r="A216" i="10"/>
  <c r="A201" i="10"/>
  <c r="A200" i="10"/>
  <c r="A199" i="10"/>
  <c r="A198" i="10"/>
  <c r="A197" i="10"/>
  <c r="A196" i="10"/>
  <c r="A195" i="10"/>
  <c r="C186" i="10"/>
  <c r="C182" i="10"/>
  <c r="C181" i="10"/>
  <c r="G180" i="10"/>
  <c r="H180" i="10"/>
  <c r="E180" i="10"/>
  <c r="C180" i="10"/>
  <c r="C179" i="10"/>
  <c r="C178" i="10"/>
  <c r="C183" i="10" s="1"/>
  <c r="H177" i="10"/>
  <c r="G177" i="10"/>
  <c r="E177" i="10"/>
  <c r="D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C146" i="10"/>
  <c r="C144" i="10"/>
  <c r="C143" i="10"/>
  <c r="C142" i="10"/>
  <c r="C141" i="10"/>
  <c r="C140" i="10"/>
  <c r="C139" i="10"/>
  <c r="C138" i="10"/>
  <c r="C137" i="10"/>
  <c r="C136" i="10"/>
  <c r="C134" i="10"/>
  <c r="D121" i="10"/>
  <c r="C116" i="10"/>
  <c r="C113" i="10"/>
  <c r="D102" i="10"/>
  <c r="C104" i="10"/>
  <c r="D71" i="10"/>
  <c r="C72" i="10"/>
  <c r="C69" i="10"/>
  <c r="C67" i="10"/>
  <c r="C65" i="10"/>
  <c r="C64" i="10"/>
  <c r="C63" i="10"/>
  <c r="E61" i="10"/>
  <c r="C61" i="10"/>
  <c r="C59" i="10"/>
  <c r="C58" i="10"/>
  <c r="C57" i="10"/>
  <c r="H55" i="10"/>
  <c r="G55" i="10"/>
  <c r="E55" i="10"/>
  <c r="D55" i="10"/>
  <c r="C55" i="10"/>
  <c r="C53" i="10"/>
  <c r="C52" i="10"/>
  <c r="C50" i="10"/>
  <c r="C49" i="10"/>
  <c r="E48" i="10"/>
  <c r="C48" i="10"/>
  <c r="C46" i="10"/>
  <c r="C45" i="10"/>
  <c r="C43" i="10"/>
  <c r="C41" i="10"/>
  <c r="C39" i="10"/>
  <c r="C36" i="10"/>
  <c r="C35" i="10"/>
  <c r="C34" i="10"/>
  <c r="E32" i="10"/>
  <c r="C32" i="10"/>
  <c r="C30" i="10"/>
  <c r="C29" i="10"/>
  <c r="E27" i="10"/>
  <c r="C27" i="10"/>
  <c r="C25" i="10"/>
  <c r="C23" i="10"/>
  <c r="C21" i="10"/>
  <c r="C19" i="10"/>
  <c r="C16" i="10"/>
  <c r="C15" i="10"/>
  <c r="C14" i="10"/>
  <c r="H12" i="10"/>
  <c r="E12" i="10"/>
  <c r="C12" i="10"/>
  <c r="C10" i="10"/>
  <c r="C9" i="10"/>
  <c r="H7" i="10"/>
  <c r="E7" i="10"/>
  <c r="C7" i="10"/>
  <c r="A3" i="10"/>
  <c r="A2" i="10"/>
  <c r="A205" i="9"/>
  <c r="A190" i="9"/>
  <c r="A189" i="9"/>
  <c r="A188" i="9"/>
  <c r="A187" i="9"/>
  <c r="A186" i="9"/>
  <c r="A185" i="9"/>
  <c r="A184" i="9"/>
  <c r="C176" i="9"/>
  <c r="C172" i="9"/>
  <c r="C171" i="9"/>
  <c r="C170" i="9"/>
  <c r="C169" i="9"/>
  <c r="C173" i="9" s="1"/>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7" i="9"/>
  <c r="D116" i="9"/>
  <c r="D115" i="9"/>
  <c r="D113" i="9"/>
  <c r="D112" i="9"/>
  <c r="D111" i="9"/>
  <c r="D114" i="9"/>
  <c r="C109" i="9"/>
  <c r="D107" i="9"/>
  <c r="C106" i="9"/>
  <c r="C97" i="9"/>
  <c r="D95" i="9"/>
  <c r="C96" i="9"/>
  <c r="D64" i="9"/>
  <c r="C65" i="9"/>
  <c r="C62" i="9"/>
  <c r="C60" i="9"/>
  <c r="C58" i="9"/>
  <c r="C57" i="9"/>
  <c r="C56" i="9"/>
  <c r="H54" i="9"/>
  <c r="G54" i="9"/>
  <c r="D54" i="9"/>
  <c r="C54" i="9"/>
  <c r="C52" i="9"/>
  <c r="C51" i="9"/>
  <c r="C50" i="9"/>
  <c r="H48" i="9"/>
  <c r="E48" i="9"/>
  <c r="C48" i="9"/>
  <c r="C46" i="9"/>
  <c r="C45" i="9"/>
  <c r="C43" i="9"/>
  <c r="C41" i="9"/>
  <c r="C39" i="9"/>
  <c r="C36" i="9"/>
  <c r="C35" i="9"/>
  <c r="C34" i="9"/>
  <c r="G32" i="9"/>
  <c r="H32" i="9"/>
  <c r="E32" i="9"/>
  <c r="C32" i="9"/>
  <c r="C30" i="9"/>
  <c r="C29" i="9"/>
  <c r="G27" i="9"/>
  <c r="H27" i="9"/>
  <c r="E27" i="9"/>
  <c r="C27" i="9"/>
  <c r="C25" i="9"/>
  <c r="C23" i="9"/>
  <c r="C21" i="9"/>
  <c r="C19" i="9"/>
  <c r="C16" i="9"/>
  <c r="C15" i="9"/>
  <c r="C14" i="9"/>
  <c r="H12" i="9"/>
  <c r="D12" i="9"/>
  <c r="C12" i="9"/>
  <c r="C10" i="9"/>
  <c r="C9" i="9"/>
  <c r="H7" i="9"/>
  <c r="C7" i="9"/>
  <c r="A3" i="9"/>
  <c r="A2" i="9"/>
  <c r="A205" i="8"/>
  <c r="A190" i="8"/>
  <c r="A189" i="8"/>
  <c r="A188" i="8"/>
  <c r="A187" i="8"/>
  <c r="A186" i="8"/>
  <c r="A185" i="8"/>
  <c r="A184" i="8"/>
  <c r="C176" i="8"/>
  <c r="C172" i="8"/>
  <c r="C171" i="8"/>
  <c r="C170" i="8"/>
  <c r="C169" i="8"/>
  <c r="C173" i="8" s="1"/>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7" i="8"/>
  <c r="D116" i="8"/>
  <c r="D115" i="8"/>
  <c r="D113" i="8"/>
  <c r="D112" i="8"/>
  <c r="D111" i="8"/>
  <c r="D114" i="8"/>
  <c r="C109" i="8"/>
  <c r="D107" i="8"/>
  <c r="C106" i="8"/>
  <c r="C97" i="8"/>
  <c r="D95" i="8"/>
  <c r="C96" i="8"/>
  <c r="D64" i="8"/>
  <c r="C65" i="8"/>
  <c r="C62" i="8"/>
  <c r="C60" i="8"/>
  <c r="C58" i="8"/>
  <c r="C57" i="8"/>
  <c r="C56" i="8"/>
  <c r="H54" i="8"/>
  <c r="G54" i="8"/>
  <c r="E54" i="8"/>
  <c r="D54" i="8"/>
  <c r="C54" i="8"/>
  <c r="C52" i="8"/>
  <c r="C51" i="8"/>
  <c r="C50" i="8"/>
  <c r="H48" i="8"/>
  <c r="G48" i="8"/>
  <c r="E48" i="8"/>
  <c r="D48" i="8"/>
  <c r="C48" i="8"/>
  <c r="C46" i="8"/>
  <c r="C45" i="8"/>
  <c r="C43" i="8"/>
  <c r="C41" i="8"/>
  <c r="C39" i="8"/>
  <c r="C36" i="8"/>
  <c r="C35" i="8"/>
  <c r="C34" i="8"/>
  <c r="H32" i="8"/>
  <c r="E32" i="8"/>
  <c r="C32" i="8"/>
  <c r="C30" i="8"/>
  <c r="C29" i="8"/>
  <c r="H27" i="8"/>
  <c r="E27" i="8"/>
  <c r="C27" i="8"/>
  <c r="C25" i="8"/>
  <c r="C23" i="8"/>
  <c r="C21" i="8"/>
  <c r="C19" i="8"/>
  <c r="C16" i="8"/>
  <c r="C15" i="8"/>
  <c r="C14" i="8"/>
  <c r="G12" i="8"/>
  <c r="E12" i="8"/>
  <c r="C12" i="8"/>
  <c r="C10" i="8"/>
  <c r="C9" i="8"/>
  <c r="G7" i="8"/>
  <c r="E7" i="8"/>
  <c r="C7" i="8"/>
  <c r="A3" i="8"/>
  <c r="A2" i="8"/>
  <c r="A278" i="7"/>
  <c r="A259" i="7"/>
  <c r="A258" i="7"/>
  <c r="A257" i="7"/>
  <c r="A256" i="7"/>
  <c r="A255" i="7"/>
  <c r="A254" i="7"/>
  <c r="A253" i="7"/>
  <c r="C245" i="7"/>
  <c r="H242" i="7"/>
  <c r="E242" i="7"/>
  <c r="C242" i="7"/>
  <c r="C241" i="7"/>
  <c r="C240" i="7"/>
  <c r="C239" i="7"/>
  <c r="C238" i="7"/>
  <c r="C232" i="7"/>
  <c r="C230" i="7"/>
  <c r="C229" i="7"/>
  <c r="C227" i="7"/>
  <c r="C226" i="7"/>
  <c r="C225" i="7"/>
  <c r="C224" i="7"/>
  <c r="C223" i="7"/>
  <c r="C222" i="7"/>
  <c r="C221" i="7"/>
  <c r="C220" i="7"/>
  <c r="C219" i="7"/>
  <c r="C218" i="7"/>
  <c r="C217" i="7"/>
  <c r="C216" i="7"/>
  <c r="C215" i="7"/>
  <c r="C214" i="7"/>
  <c r="C213" i="7"/>
  <c r="C212" i="7"/>
  <c r="C211" i="7"/>
  <c r="C210" i="7"/>
  <c r="C209" i="7"/>
  <c r="C208" i="7"/>
  <c r="C206" i="7"/>
  <c r="C205" i="7"/>
  <c r="C204" i="7"/>
  <c r="C203" i="7"/>
  <c r="C202" i="7"/>
  <c r="C201" i="7"/>
  <c r="C200" i="7"/>
  <c r="C199" i="7"/>
  <c r="C198" i="7"/>
  <c r="C196" i="7"/>
  <c r="D186" i="7"/>
  <c r="D184" i="7"/>
  <c r="D182" i="7"/>
  <c r="D180" i="7"/>
  <c r="D185" i="7"/>
  <c r="C178" i="7"/>
  <c r="D176" i="7"/>
  <c r="C175" i="7"/>
  <c r="C166" i="7"/>
  <c r="D164" i="7"/>
  <c r="C165" i="7"/>
  <c r="D123" i="7"/>
  <c r="C124" i="7"/>
  <c r="C121" i="7"/>
  <c r="C119" i="7"/>
  <c r="C117" i="7"/>
  <c r="C116" i="7"/>
  <c r="C115" i="7"/>
  <c r="H113" i="7"/>
  <c r="C113" i="7"/>
  <c r="C111" i="7"/>
  <c r="C110" i="7"/>
  <c r="H108" i="7"/>
  <c r="C108" i="7"/>
  <c r="D65" i="7"/>
  <c r="C66" i="7"/>
  <c r="C63" i="7"/>
  <c r="C61" i="7"/>
  <c r="C59" i="7"/>
  <c r="C58" i="7"/>
  <c r="C57" i="7"/>
  <c r="H55" i="7"/>
  <c r="G55" i="7"/>
  <c r="E55" i="7"/>
  <c r="D55" i="7"/>
  <c r="C55" i="7"/>
  <c r="C53" i="7"/>
  <c r="C52" i="7"/>
  <c r="C51" i="7"/>
  <c r="G49" i="7"/>
  <c r="C49" i="7"/>
  <c r="C47" i="7"/>
  <c r="C46" i="7"/>
  <c r="C44" i="7"/>
  <c r="C42" i="7"/>
  <c r="C40" i="7"/>
  <c r="C37" i="7"/>
  <c r="C36" i="7"/>
  <c r="C35" i="7"/>
  <c r="G33" i="7"/>
  <c r="C33" i="7"/>
  <c r="C31" i="7"/>
  <c r="C30" i="7"/>
  <c r="G28" i="7"/>
  <c r="C28" i="7"/>
  <c r="C26" i="7"/>
  <c r="C24" i="7"/>
  <c r="C22" i="7"/>
  <c r="C20" i="7"/>
  <c r="C17" i="7"/>
  <c r="C16" i="7"/>
  <c r="C15" i="7"/>
  <c r="H13" i="7"/>
  <c r="E13" i="7"/>
  <c r="C13" i="7"/>
  <c r="C11" i="7"/>
  <c r="C10" i="7"/>
  <c r="H8" i="7"/>
  <c r="E8" i="7"/>
  <c r="C8" i="7"/>
  <c r="A3" i="7"/>
  <c r="A2" i="7"/>
  <c r="A207" i="6"/>
  <c r="A192" i="6"/>
  <c r="A191" i="6"/>
  <c r="A190" i="6"/>
  <c r="A189" i="6"/>
  <c r="A188" i="6"/>
  <c r="A187" i="6"/>
  <c r="A186" i="6"/>
  <c r="C179" i="6"/>
  <c r="C178" i="6"/>
  <c r="C177" i="6"/>
  <c r="C176" i="6"/>
  <c r="C175" i="6"/>
  <c r="C169" i="6"/>
  <c r="C167" i="6"/>
  <c r="C166" i="6"/>
  <c r="C164" i="6"/>
  <c r="C163" i="6"/>
  <c r="C162" i="6"/>
  <c r="C161" i="6"/>
  <c r="C160" i="6"/>
  <c r="C159" i="6"/>
  <c r="C158" i="6"/>
  <c r="C157" i="6"/>
  <c r="C156" i="6"/>
  <c r="C155" i="6"/>
  <c r="C154" i="6"/>
  <c r="C153" i="6"/>
  <c r="C152" i="6"/>
  <c r="C151" i="6"/>
  <c r="C150" i="6"/>
  <c r="C149" i="6"/>
  <c r="C148" i="6"/>
  <c r="C147" i="6"/>
  <c r="C146" i="6"/>
  <c r="C145" i="6"/>
  <c r="C143" i="6"/>
  <c r="C142" i="6"/>
  <c r="C141" i="6"/>
  <c r="C140" i="6"/>
  <c r="C139" i="6"/>
  <c r="C138" i="6"/>
  <c r="C137" i="6"/>
  <c r="C136" i="6"/>
  <c r="C135" i="6"/>
  <c r="C133" i="6"/>
  <c r="D122" i="6"/>
  <c r="D118" i="6"/>
  <c r="D117" i="6"/>
  <c r="D123" i="6"/>
  <c r="C115" i="6"/>
  <c r="D113" i="6"/>
  <c r="C112" i="6"/>
  <c r="C103" i="6"/>
  <c r="D101" i="6"/>
  <c r="C71" i="6"/>
  <c r="C69" i="6"/>
  <c r="C67" i="6"/>
  <c r="C65" i="6"/>
  <c r="C64" i="6"/>
  <c r="C63" i="6"/>
  <c r="G61" i="6"/>
  <c r="H61" i="6"/>
  <c r="C61" i="6"/>
  <c r="C59" i="6"/>
  <c r="C58" i="6"/>
  <c r="C57" i="6"/>
  <c r="H55" i="6"/>
  <c r="G55" i="6"/>
  <c r="E55" i="6"/>
  <c r="D55" i="6"/>
  <c r="C55" i="6"/>
  <c r="C53" i="6"/>
  <c r="C52" i="6"/>
  <c r="C50" i="6"/>
  <c r="C49" i="6"/>
  <c r="H48" i="6"/>
  <c r="C48" i="6"/>
  <c r="C46" i="6"/>
  <c r="C45" i="6"/>
  <c r="C43" i="6"/>
  <c r="C41" i="6"/>
  <c r="C39" i="6"/>
  <c r="C36" i="6"/>
  <c r="C35" i="6"/>
  <c r="C34" i="6"/>
  <c r="H32" i="6"/>
  <c r="E32" i="6"/>
  <c r="C32" i="6"/>
  <c r="C30" i="6"/>
  <c r="C29" i="6"/>
  <c r="H27" i="6"/>
  <c r="E27" i="6"/>
  <c r="C27" i="6"/>
  <c r="C25" i="6"/>
  <c r="C23" i="6"/>
  <c r="C21" i="6"/>
  <c r="C19" i="6"/>
  <c r="C16" i="6"/>
  <c r="C15" i="6"/>
  <c r="C14" i="6"/>
  <c r="G12" i="6"/>
  <c r="E12" i="6"/>
  <c r="C12" i="6"/>
  <c r="C10" i="6"/>
  <c r="C9" i="6"/>
  <c r="G7" i="6"/>
  <c r="E7" i="6"/>
  <c r="C7" i="6"/>
  <c r="A3" i="6"/>
  <c r="A2" i="6"/>
  <c r="A195" i="5"/>
  <c r="A180" i="5"/>
  <c r="A179" i="5"/>
  <c r="A178" i="5"/>
  <c r="A177" i="5"/>
  <c r="A176" i="5"/>
  <c r="A175" i="5"/>
  <c r="A174" i="5"/>
  <c r="C166" i="5"/>
  <c r="C162" i="5"/>
  <c r="C161" i="5"/>
  <c r="C160" i="5"/>
  <c r="C159" i="5"/>
  <c r="C163" i="5" s="1"/>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7" i="5"/>
  <c r="D106" i="5"/>
  <c r="D105" i="5"/>
  <c r="D103" i="5"/>
  <c r="D102" i="5"/>
  <c r="D101" i="5"/>
  <c r="D104" i="5"/>
  <c r="C99" i="5"/>
  <c r="D97" i="5"/>
  <c r="C96" i="5"/>
  <c r="C87" i="5"/>
  <c r="D85" i="5"/>
  <c r="C86" i="5"/>
  <c r="D64" i="5"/>
  <c r="C65" i="5"/>
  <c r="C62" i="5"/>
  <c r="C60" i="5"/>
  <c r="C58" i="5"/>
  <c r="C57" i="5"/>
  <c r="C56" i="5"/>
  <c r="H54" i="5"/>
  <c r="C54" i="5"/>
  <c r="C52" i="5"/>
  <c r="C51" i="5"/>
  <c r="C50" i="5"/>
  <c r="H48" i="5"/>
  <c r="G48" i="5"/>
  <c r="E48" i="5"/>
  <c r="D48" i="5"/>
  <c r="C48" i="5"/>
  <c r="C46" i="5"/>
  <c r="C45" i="5"/>
  <c r="C43" i="5"/>
  <c r="C41" i="5"/>
  <c r="C39" i="5"/>
  <c r="C36" i="5"/>
  <c r="C35" i="5"/>
  <c r="C34" i="5"/>
  <c r="G32" i="5"/>
  <c r="H32" i="5"/>
  <c r="E32" i="5"/>
  <c r="D32" i="5"/>
  <c r="C32" i="5"/>
  <c r="C30" i="5"/>
  <c r="C29" i="5"/>
  <c r="G27" i="5"/>
  <c r="H27" i="5"/>
  <c r="E27" i="5"/>
  <c r="C27" i="5"/>
  <c r="C25" i="5"/>
  <c r="C23" i="5"/>
  <c r="C21" i="5"/>
  <c r="C19" i="5"/>
  <c r="C16" i="5"/>
  <c r="C15" i="5"/>
  <c r="C14" i="5"/>
  <c r="H12" i="5"/>
  <c r="C12" i="5"/>
  <c r="C10" i="5"/>
  <c r="C9" i="5"/>
  <c r="H7" i="5"/>
  <c r="C7" i="5"/>
  <c r="A3" i="5"/>
  <c r="A2" i="5"/>
  <c r="A187" i="4"/>
  <c r="A174" i="4"/>
  <c r="A173" i="4"/>
  <c r="A172" i="4"/>
  <c r="A171" i="4"/>
  <c r="A170" i="4"/>
  <c r="A169" i="4"/>
  <c r="A168" i="4"/>
  <c r="C161" i="4"/>
  <c r="C160" i="4"/>
  <c r="C159" i="4"/>
  <c r="C158"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7" i="4"/>
  <c r="D103" i="4"/>
  <c r="D105" i="4"/>
  <c r="C99" i="4"/>
  <c r="D97" i="4"/>
  <c r="C96" i="4"/>
  <c r="D85" i="4"/>
  <c r="C87" i="4"/>
  <c r="C65" i="4"/>
  <c r="D64" i="4"/>
  <c r="C62" i="4"/>
  <c r="C60" i="4"/>
  <c r="C58" i="4"/>
  <c r="C57" i="4"/>
  <c r="C56" i="4"/>
  <c r="G54" i="4"/>
  <c r="H54" i="4"/>
  <c r="E54" i="4"/>
  <c r="C54" i="4"/>
  <c r="C52" i="4"/>
  <c r="C51" i="4"/>
  <c r="C50" i="4"/>
  <c r="H48" i="4"/>
  <c r="E48" i="4"/>
  <c r="D48" i="4"/>
  <c r="C48" i="4"/>
  <c r="C46" i="4"/>
  <c r="C45" i="4"/>
  <c r="C43" i="4"/>
  <c r="C41" i="4"/>
  <c r="C39" i="4"/>
  <c r="C36" i="4"/>
  <c r="C35" i="4"/>
  <c r="C34" i="4"/>
  <c r="H32" i="4"/>
  <c r="E32" i="4"/>
  <c r="D32" i="4"/>
  <c r="C32" i="4"/>
  <c r="C30" i="4"/>
  <c r="C29" i="4"/>
  <c r="H27" i="4"/>
  <c r="E27" i="4"/>
  <c r="D27" i="4"/>
  <c r="C27" i="4"/>
  <c r="C25" i="4"/>
  <c r="C23" i="4"/>
  <c r="C21" i="4"/>
  <c r="C19" i="4"/>
  <c r="C16" i="4"/>
  <c r="C15" i="4"/>
  <c r="C14" i="4"/>
  <c r="G12" i="4"/>
  <c r="H12" i="4"/>
  <c r="E12" i="4"/>
  <c r="C12" i="4"/>
  <c r="C10" i="4"/>
  <c r="C9" i="4"/>
  <c r="G7" i="4"/>
  <c r="H7" i="4"/>
  <c r="E7" i="4"/>
  <c r="C7" i="4"/>
  <c r="A3" i="4"/>
  <c r="A2" i="4"/>
  <c r="X1" i="4"/>
  <c r="A194" i="3"/>
  <c r="A177" i="3"/>
  <c r="A176" i="3"/>
  <c r="A175" i="3"/>
  <c r="A174" i="3"/>
  <c r="A173" i="3"/>
  <c r="A172" i="3"/>
  <c r="A171" i="3"/>
  <c r="C164" i="3"/>
  <c r="C163" i="3"/>
  <c r="C162" i="3"/>
  <c r="C161" i="3"/>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D108" i="3"/>
  <c r="D106" i="3"/>
  <c r="D104" i="3"/>
  <c r="D103" i="3"/>
  <c r="D102" i="3"/>
  <c r="D107" i="3"/>
  <c r="C100" i="3"/>
  <c r="D98" i="3"/>
  <c r="C97" i="3"/>
  <c r="C87" i="3"/>
  <c r="C86" i="3"/>
  <c r="D85" i="3"/>
  <c r="C65" i="3"/>
  <c r="D64" i="3"/>
  <c r="C62" i="3"/>
  <c r="C60" i="3"/>
  <c r="C58" i="3"/>
  <c r="C57" i="3"/>
  <c r="C56" i="3"/>
  <c r="H54" i="3"/>
  <c r="G54" i="3"/>
  <c r="E54" i="3"/>
  <c r="D54" i="3"/>
  <c r="C54" i="3"/>
  <c r="C52" i="3"/>
  <c r="C51" i="3"/>
  <c r="C50" i="3"/>
  <c r="E48" i="3"/>
  <c r="C48" i="3"/>
  <c r="C46" i="3"/>
  <c r="C45" i="3"/>
  <c r="C43" i="3"/>
  <c r="C41" i="3"/>
  <c r="C39" i="3"/>
  <c r="C36" i="3"/>
  <c r="C35" i="3"/>
  <c r="C34" i="3"/>
  <c r="E32" i="3"/>
  <c r="C32" i="3"/>
  <c r="C30" i="3"/>
  <c r="C29" i="3"/>
  <c r="E27" i="3"/>
  <c r="C27" i="3"/>
  <c r="C25" i="3"/>
  <c r="C23" i="3"/>
  <c r="C21" i="3"/>
  <c r="C19" i="3"/>
  <c r="C16" i="3"/>
  <c r="C15" i="3"/>
  <c r="C14" i="3"/>
  <c r="H12" i="3"/>
  <c r="E12" i="3"/>
  <c r="C12" i="3"/>
  <c r="C10" i="3"/>
  <c r="C9" i="3"/>
  <c r="H7" i="3"/>
  <c r="E7" i="3"/>
  <c r="C7" i="3"/>
  <c r="A3" i="3"/>
  <c r="A2" i="3"/>
  <c r="A223" i="2"/>
  <c r="A204" i="2"/>
  <c r="A203" i="2"/>
  <c r="A202" i="2"/>
  <c r="A201" i="2"/>
  <c r="A200" i="2"/>
  <c r="A199" i="2"/>
  <c r="A198" i="2"/>
  <c r="C188" i="2"/>
  <c r="C185" i="2"/>
  <c r="C184" i="2"/>
  <c r="C183" i="2"/>
  <c r="C182" i="2"/>
  <c r="C181" i="2"/>
  <c r="C175" i="2"/>
  <c r="C173" i="2"/>
  <c r="C172" i="2"/>
  <c r="C170" i="2"/>
  <c r="C169" i="2"/>
  <c r="C168" i="2"/>
  <c r="C167" i="2"/>
  <c r="C166" i="2"/>
  <c r="C165" i="2"/>
  <c r="C164" i="2"/>
  <c r="C163" i="2"/>
  <c r="C162" i="2"/>
  <c r="C161" i="2"/>
  <c r="C160" i="2"/>
  <c r="C159" i="2"/>
  <c r="C158" i="2"/>
  <c r="C157" i="2"/>
  <c r="C156" i="2"/>
  <c r="C155" i="2"/>
  <c r="C154" i="2"/>
  <c r="C153" i="2"/>
  <c r="C152" i="2"/>
  <c r="C151" i="2"/>
  <c r="C149" i="2"/>
  <c r="C148" i="2"/>
  <c r="C147" i="2"/>
  <c r="C146" i="2"/>
  <c r="C145" i="2"/>
  <c r="C144" i="2"/>
  <c r="C143" i="2"/>
  <c r="C142" i="2"/>
  <c r="C141" i="2"/>
  <c r="C139" i="2"/>
  <c r="D129" i="2"/>
  <c r="D127" i="2"/>
  <c r="D125" i="2"/>
  <c r="D124" i="2"/>
  <c r="D123" i="2"/>
  <c r="D126" i="2"/>
  <c r="C121" i="2"/>
  <c r="D119" i="2"/>
  <c r="C118" i="2"/>
  <c r="C109" i="2"/>
  <c r="D107" i="2"/>
  <c r="C108" i="2"/>
  <c r="D71" i="2"/>
  <c r="C72" i="2"/>
  <c r="C69" i="2"/>
  <c r="C67" i="2"/>
  <c r="C65" i="2"/>
  <c r="C64" i="2"/>
  <c r="C63" i="2"/>
  <c r="G61" i="2"/>
  <c r="H61" i="2"/>
  <c r="E61" i="2"/>
  <c r="C61" i="2"/>
  <c r="C59" i="2"/>
  <c r="C58" i="2"/>
  <c r="C57" i="2"/>
  <c r="E55" i="2"/>
  <c r="C55" i="2"/>
  <c r="C53" i="2"/>
  <c r="C52" i="2"/>
  <c r="C50" i="2"/>
  <c r="C49" i="2"/>
  <c r="G48" i="2"/>
  <c r="H48" i="2"/>
  <c r="E48" i="2"/>
  <c r="C48" i="2"/>
  <c r="C46" i="2"/>
  <c r="C45" i="2"/>
  <c r="C43" i="2"/>
  <c r="C41" i="2"/>
  <c r="C39" i="2"/>
  <c r="C36" i="2"/>
  <c r="C35" i="2"/>
  <c r="C34" i="2"/>
  <c r="G32" i="2"/>
  <c r="H32" i="2"/>
  <c r="E32" i="2"/>
  <c r="C32" i="2"/>
  <c r="C30" i="2"/>
  <c r="C29" i="2"/>
  <c r="G27" i="2"/>
  <c r="H27" i="2"/>
  <c r="E27" i="2"/>
  <c r="C27" i="2"/>
  <c r="C25" i="2"/>
  <c r="C23" i="2"/>
  <c r="C21" i="2"/>
  <c r="C19" i="2"/>
  <c r="C16" i="2"/>
  <c r="C15" i="2"/>
  <c r="C14" i="2"/>
  <c r="H12" i="2"/>
  <c r="G12" i="2"/>
  <c r="D12" i="2"/>
  <c r="C12" i="2"/>
  <c r="C10" i="2"/>
  <c r="C9" i="2"/>
  <c r="H7" i="2"/>
  <c r="E7" i="2"/>
  <c r="D7" i="2"/>
  <c r="C7" i="2"/>
  <c r="A3" i="2"/>
  <c r="A2" i="2"/>
  <c r="C163" i="1"/>
  <c r="C162" i="1"/>
  <c r="C161" i="1"/>
  <c r="C160"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7" i="1"/>
  <c r="D106" i="1"/>
  <c r="D105" i="1"/>
  <c r="D103" i="1"/>
  <c r="D102" i="1"/>
  <c r="D101" i="1"/>
  <c r="D104" i="1"/>
  <c r="C99" i="1"/>
  <c r="D97" i="1"/>
  <c r="C96" i="1"/>
  <c r="D84" i="1"/>
  <c r="C86" i="1"/>
  <c r="C85" i="1"/>
  <c r="D63" i="1"/>
  <c r="C64" i="1"/>
  <c r="C61" i="1"/>
  <c r="C59" i="1"/>
  <c r="C57" i="1"/>
  <c r="C56" i="1"/>
  <c r="C55" i="1"/>
  <c r="H53" i="1"/>
  <c r="G53" i="1"/>
  <c r="E53" i="1"/>
  <c r="D53" i="1"/>
  <c r="C53" i="1"/>
  <c r="C51" i="1"/>
  <c r="C50" i="1"/>
  <c r="C49" i="1"/>
  <c r="H47" i="1"/>
  <c r="E47" i="1"/>
  <c r="C47" i="1"/>
  <c r="C45" i="1"/>
  <c r="C44" i="1"/>
  <c r="C42" i="1"/>
  <c r="C40" i="1"/>
  <c r="C38" i="1"/>
  <c r="C35" i="1"/>
  <c r="C34" i="1"/>
  <c r="C33" i="1"/>
  <c r="H31" i="1"/>
  <c r="E31" i="1"/>
  <c r="C31" i="1"/>
  <c r="C29" i="1"/>
  <c r="C28" i="1"/>
  <c r="H26" i="1"/>
  <c r="E26" i="1"/>
  <c r="C26" i="1"/>
  <c r="C24" i="1"/>
  <c r="C22" i="1"/>
  <c r="C20" i="1"/>
  <c r="C18" i="1"/>
  <c r="C15" i="1"/>
  <c r="C14" i="1"/>
  <c r="C13" i="1"/>
  <c r="H11" i="1"/>
  <c r="G11" i="1"/>
  <c r="E11" i="1"/>
  <c r="D11" i="1"/>
  <c r="C11" i="1"/>
  <c r="C9" i="1"/>
  <c r="C8" i="1"/>
  <c r="H6" i="1"/>
  <c r="G6" i="1"/>
  <c r="E6" i="1"/>
  <c r="D6" i="1"/>
  <c r="C6" i="1"/>
  <c r="E12" i="2" l="1"/>
  <c r="G55" i="2"/>
  <c r="D128" i="2"/>
  <c r="G27" i="3"/>
  <c r="G32" i="3"/>
  <c r="G48" i="3"/>
  <c r="D105" i="3"/>
  <c r="G27" i="4"/>
  <c r="G32" i="4"/>
  <c r="G48" i="4"/>
  <c r="D102" i="4"/>
  <c r="D106" i="4"/>
  <c r="E7" i="5"/>
  <c r="E12" i="5"/>
  <c r="E54" i="5"/>
  <c r="D7" i="6"/>
  <c r="H7" i="6"/>
  <c r="D12" i="6"/>
  <c r="H12" i="6"/>
  <c r="E48" i="6"/>
  <c r="E61" i="6"/>
  <c r="D120" i="6"/>
  <c r="G8" i="7"/>
  <c r="G13" i="7"/>
  <c r="D28" i="7"/>
  <c r="H28" i="7"/>
  <c r="D33" i="7"/>
  <c r="H33" i="7"/>
  <c r="D49" i="7"/>
  <c r="H49" i="7"/>
  <c r="E108" i="7"/>
  <c r="E113" i="7"/>
  <c r="D183" i="7"/>
  <c r="G242" i="7"/>
  <c r="D7" i="8"/>
  <c r="H7" i="8"/>
  <c r="D12" i="8"/>
  <c r="H12" i="8"/>
  <c r="E7" i="9"/>
  <c r="E12" i="9"/>
  <c r="E54" i="9"/>
  <c r="G27" i="10"/>
  <c r="G32" i="10"/>
  <c r="G48" i="10"/>
  <c r="G61" i="10"/>
  <c r="D118" i="10"/>
  <c r="D122" i="10"/>
  <c r="E7" i="11"/>
  <c r="E12" i="11"/>
  <c r="G55" i="11"/>
  <c r="D109" i="11"/>
  <c r="D113" i="11"/>
  <c r="G27" i="12"/>
  <c r="G32" i="12"/>
  <c r="G48" i="12"/>
  <c r="D122" i="12"/>
  <c r="D126" i="12"/>
  <c r="G27" i="13"/>
  <c r="D64" i="13"/>
  <c r="D55" i="2"/>
  <c r="H55" i="2"/>
  <c r="G7" i="3"/>
  <c r="G12" i="3"/>
  <c r="D27" i="3"/>
  <c r="H27" i="3"/>
  <c r="D32" i="3"/>
  <c r="H32" i="3"/>
  <c r="D48" i="3"/>
  <c r="H48" i="3"/>
  <c r="D121" i="6"/>
  <c r="D8" i="7"/>
  <c r="D13" i="7"/>
  <c r="E28" i="7"/>
  <c r="E33" i="7"/>
  <c r="E49" i="7"/>
  <c r="D242" i="7"/>
  <c r="G48" i="9"/>
  <c r="G7" i="10"/>
  <c r="G12" i="10"/>
  <c r="D27" i="10"/>
  <c r="H27" i="10"/>
  <c r="D32" i="10"/>
  <c r="H32" i="10"/>
  <c r="D48" i="10"/>
  <c r="H48" i="10"/>
  <c r="D61" i="10"/>
  <c r="H61" i="10"/>
  <c r="D114" i="10"/>
  <c r="D119" i="10"/>
  <c r="D123" i="10"/>
  <c r="D55" i="11"/>
  <c r="H55" i="11"/>
  <c r="D27" i="12"/>
  <c r="H27" i="12"/>
  <c r="D32" i="12"/>
  <c r="H32" i="12"/>
  <c r="D48" i="12"/>
  <c r="H48" i="12"/>
  <c r="D123" i="12"/>
  <c r="D127" i="12"/>
  <c r="D27" i="13"/>
  <c r="G26" i="1"/>
  <c r="G31" i="1"/>
  <c r="G47" i="1"/>
  <c r="G7" i="2"/>
  <c r="D27" i="2"/>
  <c r="D32" i="2"/>
  <c r="D48" i="2"/>
  <c r="D61" i="2"/>
  <c r="D7" i="3"/>
  <c r="D12" i="3"/>
  <c r="D7" i="4"/>
  <c r="D12" i="4"/>
  <c r="D54" i="4"/>
  <c r="D104" i="4"/>
  <c r="G7" i="5"/>
  <c r="G12" i="5"/>
  <c r="D27" i="5"/>
  <c r="G54" i="5"/>
  <c r="G27" i="6"/>
  <c r="G32" i="6"/>
  <c r="G48" i="6"/>
  <c r="G108" i="7"/>
  <c r="G113" i="7"/>
  <c r="D181" i="7"/>
  <c r="G27" i="8"/>
  <c r="G32" i="8"/>
  <c r="G7" i="9"/>
  <c r="G12" i="9"/>
  <c r="D27" i="9"/>
  <c r="D32" i="9"/>
  <c r="D48" i="9"/>
  <c r="D7" i="10"/>
  <c r="D12" i="10"/>
  <c r="D120" i="10"/>
  <c r="D124" i="10"/>
  <c r="D180" i="10"/>
  <c r="D27" i="11"/>
  <c r="D32" i="11"/>
  <c r="D48" i="11"/>
  <c r="D26" i="1"/>
  <c r="D31" i="1"/>
  <c r="D47" i="1"/>
  <c r="D101" i="4"/>
  <c r="D7" i="5"/>
  <c r="D12" i="5"/>
  <c r="D54" i="5"/>
  <c r="D27" i="6"/>
  <c r="D32" i="6"/>
  <c r="D48" i="6"/>
  <c r="D61" i="6"/>
  <c r="D119" i="6"/>
  <c r="D108" i="7"/>
  <c r="D113" i="7"/>
  <c r="D27" i="8"/>
  <c r="D32" i="8"/>
  <c r="D7" i="9"/>
  <c r="G54" i="13"/>
  <c r="E54" i="13"/>
  <c r="D108" i="13"/>
  <c r="E27" i="14"/>
  <c r="E32" i="14"/>
  <c r="E48" i="14"/>
  <c r="E61" i="14"/>
  <c r="E7" i="15"/>
  <c r="E12" i="15"/>
  <c r="E54" i="15"/>
  <c r="D102" i="15"/>
  <c r="D106" i="15"/>
  <c r="D111" i="15"/>
  <c r="D115" i="15"/>
  <c r="E7" i="16"/>
  <c r="E12" i="16"/>
  <c r="E54" i="16"/>
  <c r="D104" i="16"/>
  <c r="E7" i="19"/>
  <c r="E12" i="19"/>
  <c r="E7" i="21"/>
  <c r="E12" i="21"/>
  <c r="E54" i="21"/>
  <c r="D104" i="21"/>
  <c r="G8" i="22"/>
  <c r="G13" i="22"/>
  <c r="D28" i="22"/>
  <c r="D33" i="22"/>
  <c r="E168" i="22"/>
  <c r="E173" i="22"/>
  <c r="D303" i="22"/>
  <c r="G7" i="23"/>
  <c r="G12" i="23"/>
  <c r="D48" i="23"/>
  <c r="E55" i="23"/>
  <c r="D61" i="23"/>
  <c r="D7" i="24"/>
  <c r="H7" i="24"/>
  <c r="D12" i="24"/>
  <c r="H12" i="24"/>
  <c r="E61" i="24"/>
  <c r="D108" i="24"/>
  <c r="D112" i="24"/>
  <c r="E8" i="25"/>
  <c r="E13" i="25"/>
  <c r="E65" i="25"/>
  <c r="D71" i="25"/>
  <c r="D134" i="25"/>
  <c r="D139" i="25"/>
  <c r="G7" i="26"/>
  <c r="G12" i="26"/>
  <c r="D27" i="26"/>
  <c r="D32" i="26"/>
  <c r="D48" i="26"/>
  <c r="E55" i="26"/>
  <c r="D139" i="26"/>
  <c r="D143" i="26"/>
  <c r="G28" i="27"/>
  <c r="G33" i="27"/>
  <c r="G49" i="27"/>
  <c r="D56" i="27"/>
  <c r="H56" i="27"/>
  <c r="G62" i="27"/>
  <c r="D110" i="27"/>
  <c r="D114" i="27"/>
  <c r="E13" i="28"/>
  <c r="D321" i="28"/>
  <c r="G7" i="29"/>
  <c r="G12" i="29"/>
  <c r="D27" i="29"/>
  <c r="H27" i="29"/>
  <c r="D32" i="29"/>
  <c r="H32" i="29"/>
  <c r="D48" i="29"/>
  <c r="H48" i="29"/>
  <c r="E55" i="29"/>
  <c r="D61" i="29"/>
  <c r="H61" i="29"/>
  <c r="D104" i="30"/>
  <c r="D7" i="31"/>
  <c r="H7" i="31"/>
  <c r="D12" i="31"/>
  <c r="H12" i="31"/>
  <c r="D54" i="31"/>
  <c r="H54" i="31"/>
  <c r="G8" i="32"/>
  <c r="G13" i="32"/>
  <c r="D28" i="32"/>
  <c r="H28" i="32"/>
  <c r="D33" i="32"/>
  <c r="H33" i="32"/>
  <c r="D49" i="32"/>
  <c r="H49" i="32"/>
  <c r="E56" i="32"/>
  <c r="D62" i="32"/>
  <c r="H62" i="32"/>
  <c r="D112" i="32"/>
  <c r="D7" i="33"/>
  <c r="H7" i="33"/>
  <c r="D12" i="33"/>
  <c r="H12" i="33"/>
  <c r="E7" i="35"/>
  <c r="E12" i="35"/>
  <c r="D7" i="36"/>
  <c r="H7" i="36"/>
  <c r="D12" i="36"/>
  <c r="H12" i="36"/>
  <c r="D54" i="36"/>
  <c r="H54" i="36"/>
  <c r="G27" i="37"/>
  <c r="G32" i="37"/>
  <c r="G48" i="37"/>
  <c r="D55" i="37"/>
  <c r="H55" i="37"/>
  <c r="G8" i="38"/>
  <c r="G13" i="38"/>
  <c r="D28" i="38"/>
  <c r="H28" i="38"/>
  <c r="D33" i="38"/>
  <c r="H33" i="38"/>
  <c r="D49" i="38"/>
  <c r="H49" i="38"/>
  <c r="E168" i="38"/>
  <c r="E173" i="38"/>
  <c r="D303" i="38"/>
  <c r="D7" i="39"/>
  <c r="H7" i="39"/>
  <c r="D12" i="39"/>
  <c r="H12" i="39"/>
  <c r="D128" i="39"/>
  <c r="D132" i="39"/>
  <c r="G55" i="17"/>
  <c r="G7" i="18"/>
  <c r="G12" i="18"/>
  <c r="G27" i="19"/>
  <c r="G32" i="19"/>
  <c r="G48" i="19"/>
  <c r="G7" i="20"/>
  <c r="G12" i="20"/>
  <c r="D27" i="20"/>
  <c r="D32" i="20"/>
  <c r="G54" i="20"/>
  <c r="D8" i="22"/>
  <c r="H8" i="22"/>
  <c r="D13" i="22"/>
  <c r="H13" i="22"/>
  <c r="D109" i="24"/>
  <c r="D113" i="24"/>
  <c r="D7" i="26"/>
  <c r="H7" i="26"/>
  <c r="D12" i="26"/>
  <c r="H12" i="26"/>
  <c r="G8" i="27"/>
  <c r="D28" i="27"/>
  <c r="D33" i="27"/>
  <c r="D49" i="27"/>
  <c r="E56" i="27"/>
  <c r="D62" i="27"/>
  <c r="D111" i="27"/>
  <c r="D115" i="27"/>
  <c r="G28" i="28"/>
  <c r="G33" i="28"/>
  <c r="G49" i="28"/>
  <c r="G189" i="28"/>
  <c r="D313" i="28"/>
  <c r="D318" i="28"/>
  <c r="D322" i="28"/>
  <c r="D7" i="29"/>
  <c r="D12" i="29"/>
  <c r="E27" i="29"/>
  <c r="E32" i="29"/>
  <c r="E48" i="29"/>
  <c r="E61" i="29"/>
  <c r="E7" i="31"/>
  <c r="E12" i="31"/>
  <c r="E54" i="31"/>
  <c r="D104" i="31"/>
  <c r="D8" i="32"/>
  <c r="D13" i="32"/>
  <c r="D109" i="32"/>
  <c r="D113" i="32"/>
  <c r="E7" i="33"/>
  <c r="E12" i="33"/>
  <c r="G55" i="33"/>
  <c r="D129" i="33"/>
  <c r="D133" i="33"/>
  <c r="G27" i="34"/>
  <c r="G32" i="34"/>
  <c r="G48" i="34"/>
  <c r="G61" i="34"/>
  <c r="E7" i="36"/>
  <c r="E12" i="36"/>
  <c r="E54" i="36"/>
  <c r="D27" i="37"/>
  <c r="D32" i="37"/>
  <c r="D48" i="37"/>
  <c r="E55" i="37"/>
  <c r="D61" i="37"/>
  <c r="D8" i="38"/>
  <c r="D13" i="38"/>
  <c r="E28" i="38"/>
  <c r="E33" i="38"/>
  <c r="E49" i="38"/>
  <c r="D300" i="38"/>
  <c r="E7" i="39"/>
  <c r="E12" i="39"/>
  <c r="D129" i="39"/>
  <c r="D133" i="39"/>
  <c r="D106" i="13"/>
  <c r="D110" i="13"/>
  <c r="G27" i="14"/>
  <c r="G32" i="14"/>
  <c r="G48" i="14"/>
  <c r="D55" i="14"/>
  <c r="H55" i="14"/>
  <c r="G61" i="14"/>
  <c r="G7" i="15"/>
  <c r="G12" i="15"/>
  <c r="D27" i="15"/>
  <c r="H27" i="15"/>
  <c r="D32" i="15"/>
  <c r="H32" i="15"/>
  <c r="D48" i="15"/>
  <c r="G54" i="15"/>
  <c r="G7" i="16"/>
  <c r="G12" i="16"/>
  <c r="D27" i="16"/>
  <c r="D32" i="16"/>
  <c r="G54" i="16"/>
  <c r="D102" i="16"/>
  <c r="D106" i="16"/>
  <c r="G27" i="17"/>
  <c r="G32" i="17"/>
  <c r="G48" i="17"/>
  <c r="D55" i="17"/>
  <c r="H55" i="17"/>
  <c r="G61" i="17"/>
  <c r="D130" i="17"/>
  <c r="D134" i="17"/>
  <c r="D7" i="18"/>
  <c r="H7" i="18"/>
  <c r="D12" i="18"/>
  <c r="H12" i="18"/>
  <c r="D54" i="18"/>
  <c r="H54" i="18"/>
  <c r="G7" i="19"/>
  <c r="G12" i="19"/>
  <c r="D27" i="19"/>
  <c r="D32" i="19"/>
  <c r="D48" i="19"/>
  <c r="D7" i="20"/>
  <c r="H7" i="20"/>
  <c r="D12" i="20"/>
  <c r="H12" i="20"/>
  <c r="D54" i="20"/>
  <c r="H54" i="20"/>
  <c r="G7" i="21"/>
  <c r="G12" i="21"/>
  <c r="D27" i="21"/>
  <c r="D32" i="21"/>
  <c r="D102" i="21"/>
  <c r="G168" i="22"/>
  <c r="G173" i="22"/>
  <c r="D301" i="22"/>
  <c r="G55" i="23"/>
  <c r="D55" i="24"/>
  <c r="H55" i="24"/>
  <c r="G61" i="24"/>
  <c r="D110" i="24"/>
  <c r="D114" i="24"/>
  <c r="D28" i="25"/>
  <c r="D33" i="25"/>
  <c r="D8" i="27"/>
  <c r="D112" i="27"/>
  <c r="G56" i="32"/>
  <c r="D110" i="32"/>
  <c r="D114" i="32"/>
  <c r="G7" i="34"/>
  <c r="G12" i="34"/>
  <c r="D27" i="34"/>
  <c r="H27" i="34"/>
  <c r="D32" i="34"/>
  <c r="H32" i="34"/>
  <c r="G12" i="35"/>
  <c r="D130" i="39"/>
  <c r="D134" i="39"/>
  <c r="H55" i="40"/>
  <c r="D55" i="40"/>
  <c r="G55" i="40"/>
  <c r="E55" i="40"/>
  <c r="D27" i="14"/>
  <c r="D32" i="14"/>
  <c r="D48" i="14"/>
  <c r="D61" i="14"/>
  <c r="D7" i="15"/>
  <c r="D12" i="15"/>
  <c r="D54" i="15"/>
  <c r="D7" i="16"/>
  <c r="D12" i="16"/>
  <c r="D54" i="16"/>
  <c r="D103" i="16"/>
  <c r="D27" i="17"/>
  <c r="D32" i="17"/>
  <c r="D48" i="17"/>
  <c r="D61" i="17"/>
  <c r="D7" i="19"/>
  <c r="D12" i="19"/>
  <c r="D7" i="21"/>
  <c r="D12" i="21"/>
  <c r="D168" i="22"/>
  <c r="D173" i="22"/>
  <c r="D55" i="23"/>
  <c r="D61" i="24"/>
  <c r="D109" i="27"/>
  <c r="D8" i="28"/>
  <c r="D13" i="28"/>
  <c r="D55" i="29"/>
  <c r="D103" i="30"/>
  <c r="D27" i="31"/>
  <c r="D32" i="31"/>
  <c r="D102" i="31"/>
  <c r="D56" i="32"/>
  <c r="D111" i="32"/>
  <c r="D27" i="33"/>
  <c r="D32" i="33"/>
  <c r="D48" i="33"/>
  <c r="D7" i="34"/>
  <c r="D12" i="34"/>
  <c r="D7" i="35"/>
  <c r="D12" i="35"/>
  <c r="D168" i="38"/>
  <c r="G48" i="40"/>
  <c r="H48" i="40"/>
  <c r="D48" i="40"/>
  <c r="D61" i="40"/>
  <c r="D111" i="40"/>
  <c r="E7" i="42"/>
  <c r="E12" i="42"/>
  <c r="E54" i="42"/>
  <c r="D7" i="43"/>
  <c r="H7" i="43"/>
  <c r="D12" i="43"/>
  <c r="H12" i="43"/>
  <c r="D109" i="43"/>
  <c r="D113" i="43"/>
  <c r="D7" i="44"/>
  <c r="H7" i="44"/>
  <c r="D12" i="44"/>
  <c r="H12" i="44"/>
  <c r="E27" i="44"/>
  <c r="E32" i="44"/>
  <c r="D54" i="44"/>
  <c r="H54" i="44"/>
  <c r="D7" i="45"/>
  <c r="H7" i="45"/>
  <c r="D12" i="45"/>
  <c r="H12" i="45"/>
  <c r="E27" i="45"/>
  <c r="E32" i="45"/>
  <c r="E48" i="45"/>
  <c r="D54" i="45"/>
  <c r="D64" i="45"/>
  <c r="G70" i="45"/>
  <c r="D7" i="46"/>
  <c r="D12" i="46"/>
  <c r="H12" i="46"/>
  <c r="D108" i="46"/>
  <c r="D112" i="46"/>
  <c r="E7" i="47"/>
  <c r="E12" i="47"/>
  <c r="E54" i="47"/>
  <c r="D8" i="48"/>
  <c r="H8" i="48"/>
  <c r="D13" i="48"/>
  <c r="H13" i="48"/>
  <c r="H55" i="48"/>
  <c r="G7" i="49"/>
  <c r="G12" i="49"/>
  <c r="D27" i="49"/>
  <c r="D32" i="49"/>
  <c r="D48" i="49"/>
  <c r="G54" i="49"/>
  <c r="D104" i="49"/>
  <c r="G7" i="50"/>
  <c r="G12" i="50"/>
  <c r="D27" i="50"/>
  <c r="D32" i="50"/>
  <c r="D48" i="50"/>
  <c r="E55" i="50"/>
  <c r="D111" i="50"/>
  <c r="H13" i="51"/>
  <c r="D13" i="51"/>
  <c r="G13" i="51"/>
  <c r="G56" i="41"/>
  <c r="E7" i="43"/>
  <c r="E12" i="43"/>
  <c r="G56" i="43"/>
  <c r="E7" i="44"/>
  <c r="E12" i="44"/>
  <c r="E54" i="44"/>
  <c r="D70" i="45"/>
  <c r="H70" i="45"/>
  <c r="G55" i="46"/>
  <c r="D109" i="46"/>
  <c r="D113" i="46"/>
  <c r="D7" i="49"/>
  <c r="H7" i="49"/>
  <c r="D12" i="49"/>
  <c r="H12" i="49"/>
  <c r="D54" i="49"/>
  <c r="H54" i="49"/>
  <c r="D7" i="50"/>
  <c r="H7" i="50"/>
  <c r="D12" i="50"/>
  <c r="H12" i="50"/>
  <c r="D108" i="50"/>
  <c r="D112" i="50"/>
  <c r="E8" i="51"/>
  <c r="D109" i="40"/>
  <c r="D113" i="40"/>
  <c r="G28" i="41"/>
  <c r="G33" i="41"/>
  <c r="G49" i="41"/>
  <c r="D56" i="41"/>
  <c r="H56" i="41"/>
  <c r="G7" i="42"/>
  <c r="G12" i="42"/>
  <c r="G27" i="45"/>
  <c r="G32" i="45"/>
  <c r="G27" i="46"/>
  <c r="G32" i="46"/>
  <c r="G48" i="46"/>
  <c r="D55" i="46"/>
  <c r="H55" i="46"/>
  <c r="D110" i="46"/>
  <c r="D114" i="46"/>
  <c r="G7" i="47"/>
  <c r="G12" i="47"/>
  <c r="D27" i="47"/>
  <c r="D32" i="47"/>
  <c r="D109" i="50"/>
  <c r="D110" i="40"/>
  <c r="D28" i="41"/>
  <c r="D33" i="41"/>
  <c r="D49" i="41"/>
  <c r="D62" i="41"/>
  <c r="D7" i="42"/>
  <c r="D12" i="42"/>
  <c r="D54" i="42"/>
  <c r="D27" i="43"/>
  <c r="D32" i="43"/>
  <c r="D48" i="43"/>
  <c r="D62" i="43"/>
  <c r="D27" i="44"/>
  <c r="D32" i="44"/>
  <c r="D27" i="45"/>
  <c r="D32" i="45"/>
  <c r="D27" i="46"/>
  <c r="D32" i="46"/>
  <c r="D48" i="46"/>
  <c r="D61" i="46"/>
  <c r="D7" i="47"/>
  <c r="E28" i="51"/>
  <c r="H28" i="51"/>
  <c r="D28" i="51"/>
  <c r="G28" i="51"/>
  <c r="E33" i="51"/>
  <c r="H33" i="51"/>
  <c r="D33" i="51"/>
  <c r="G33" i="51"/>
  <c r="E13" i="54"/>
  <c r="E55" i="54"/>
  <c r="E98" i="54"/>
  <c r="E103" i="54"/>
  <c r="D161" i="54"/>
  <c r="D165" i="54"/>
  <c r="D114" i="55"/>
  <c r="D111" i="57"/>
  <c r="E12" i="68"/>
  <c r="D144" i="68"/>
  <c r="D7" i="69"/>
  <c r="H7" i="69"/>
  <c r="D12" i="69"/>
  <c r="H12" i="69"/>
  <c r="D54" i="69"/>
  <c r="H54" i="69"/>
  <c r="G7" i="70"/>
  <c r="G12" i="70"/>
  <c r="D27" i="70"/>
  <c r="H27" i="70"/>
  <c r="D32" i="70"/>
  <c r="H32" i="70"/>
  <c r="D48" i="70"/>
  <c r="H48" i="70"/>
  <c r="D61" i="70"/>
  <c r="H61" i="70"/>
  <c r="D8" i="71"/>
  <c r="H8" i="71"/>
  <c r="D13" i="71"/>
  <c r="H13" i="71"/>
  <c r="G36" i="72"/>
  <c r="G41" i="72"/>
  <c r="G57" i="72"/>
  <c r="G145" i="72"/>
  <c r="G150" i="72"/>
  <c r="D214" i="72"/>
  <c r="D218" i="72"/>
  <c r="D7" i="73"/>
  <c r="H7" i="73"/>
  <c r="D12" i="73"/>
  <c r="H12" i="73"/>
  <c r="D54" i="73"/>
  <c r="H54" i="73"/>
  <c r="D103" i="73"/>
  <c r="H7" i="75"/>
  <c r="D7" i="75"/>
  <c r="G7" i="75"/>
  <c r="E7" i="75"/>
  <c r="H12" i="75"/>
  <c r="D12" i="75"/>
  <c r="G12" i="75"/>
  <c r="E12" i="75"/>
  <c r="G49" i="51"/>
  <c r="D56" i="51"/>
  <c r="H56" i="51"/>
  <c r="G62" i="51"/>
  <c r="G8" i="52"/>
  <c r="G13" i="52"/>
  <c r="D28" i="52"/>
  <c r="D33" i="52"/>
  <c r="G55" i="52"/>
  <c r="G118" i="52"/>
  <c r="G123" i="52"/>
  <c r="E7" i="53"/>
  <c r="E12" i="53"/>
  <c r="G55" i="53"/>
  <c r="G28" i="54"/>
  <c r="G33" i="54"/>
  <c r="D162" i="54"/>
  <c r="D166" i="54"/>
  <c r="G7" i="55"/>
  <c r="G12" i="55"/>
  <c r="D27" i="55"/>
  <c r="D32" i="55"/>
  <c r="G54" i="55"/>
  <c r="D111" i="55"/>
  <c r="D115" i="55"/>
  <c r="E8" i="56"/>
  <c r="E13" i="56"/>
  <c r="G26" i="56"/>
  <c r="E67" i="56"/>
  <c r="D140" i="56"/>
  <c r="D145" i="56"/>
  <c r="D149" i="56"/>
  <c r="G55" i="57"/>
  <c r="D108" i="57"/>
  <c r="D112" i="57"/>
  <c r="E7" i="58"/>
  <c r="E12" i="58"/>
  <c r="E54" i="58"/>
  <c r="D112" i="58"/>
  <c r="D116" i="58"/>
  <c r="G27" i="59"/>
  <c r="G32" i="59"/>
  <c r="G48" i="59"/>
  <c r="D55" i="59"/>
  <c r="G61" i="59"/>
  <c r="D109" i="59"/>
  <c r="D113" i="59"/>
  <c r="G28" i="60"/>
  <c r="G33" i="60"/>
  <c r="G49" i="60"/>
  <c r="D96" i="60"/>
  <c r="H96" i="60"/>
  <c r="D101" i="60"/>
  <c r="H101" i="60"/>
  <c r="G7" i="61"/>
  <c r="G12" i="61"/>
  <c r="D27" i="61"/>
  <c r="D32" i="61"/>
  <c r="G54" i="61"/>
  <c r="G27" i="62"/>
  <c r="G32" i="62"/>
  <c r="G48" i="62"/>
  <c r="G61" i="62"/>
  <c r="D117" i="62"/>
  <c r="D121" i="62"/>
  <c r="D97" i="63"/>
  <c r="D102" i="63"/>
  <c r="D106" i="63"/>
  <c r="G36" i="64"/>
  <c r="G41" i="64"/>
  <c r="G57" i="64"/>
  <c r="E127" i="64"/>
  <c r="E132" i="64"/>
  <c r="D205" i="64"/>
  <c r="D210" i="64"/>
  <c r="D214" i="64"/>
  <c r="D7" i="65"/>
  <c r="H7" i="65"/>
  <c r="D12" i="65"/>
  <c r="H12" i="65"/>
  <c r="D54" i="65"/>
  <c r="H54" i="65"/>
  <c r="G7" i="66"/>
  <c r="G12" i="66"/>
  <c r="D27" i="66"/>
  <c r="D32" i="66"/>
  <c r="G54" i="66"/>
  <c r="G7" i="67"/>
  <c r="G12" i="67"/>
  <c r="D27" i="67"/>
  <c r="D32" i="67"/>
  <c r="D48" i="67"/>
  <c r="G54" i="67"/>
  <c r="D102" i="67"/>
  <c r="D106" i="67"/>
  <c r="D141" i="68"/>
  <c r="E7" i="69"/>
  <c r="E12" i="69"/>
  <c r="E54" i="69"/>
  <c r="D7" i="70"/>
  <c r="D12" i="70"/>
  <c r="E27" i="70"/>
  <c r="E32" i="70"/>
  <c r="E48" i="70"/>
  <c r="E8" i="71"/>
  <c r="E13" i="71"/>
  <c r="E55" i="71"/>
  <c r="G8" i="72"/>
  <c r="G17" i="72"/>
  <c r="D36" i="72"/>
  <c r="H36" i="72"/>
  <c r="D41" i="72"/>
  <c r="H41" i="72"/>
  <c r="D57" i="72"/>
  <c r="H57" i="72"/>
  <c r="G63" i="72"/>
  <c r="D145" i="72"/>
  <c r="H145" i="72"/>
  <c r="D150" i="72"/>
  <c r="H150" i="72"/>
  <c r="D215" i="72"/>
  <c r="E12" i="73"/>
  <c r="D49" i="51"/>
  <c r="H49" i="51"/>
  <c r="D62" i="51"/>
  <c r="H62" i="51"/>
  <c r="D8" i="52"/>
  <c r="H8" i="52"/>
  <c r="D13" i="52"/>
  <c r="H13" i="52"/>
  <c r="D55" i="52"/>
  <c r="H55" i="52"/>
  <c r="D118" i="52"/>
  <c r="H118" i="52"/>
  <c r="D123" i="52"/>
  <c r="H123" i="52"/>
  <c r="D55" i="53"/>
  <c r="H55" i="53"/>
  <c r="G8" i="54"/>
  <c r="G13" i="54"/>
  <c r="D28" i="54"/>
  <c r="H28" i="54"/>
  <c r="D33" i="54"/>
  <c r="H33" i="54"/>
  <c r="G98" i="54"/>
  <c r="D7" i="55"/>
  <c r="D12" i="55"/>
  <c r="H12" i="55"/>
  <c r="D54" i="55"/>
  <c r="H54" i="55"/>
  <c r="D112" i="55"/>
  <c r="D116" i="55"/>
  <c r="D26" i="56"/>
  <c r="H26" i="56"/>
  <c r="G27" i="57"/>
  <c r="G32" i="57"/>
  <c r="G48" i="57"/>
  <c r="D55" i="57"/>
  <c r="H55" i="57"/>
  <c r="G61" i="57"/>
  <c r="D109" i="57"/>
  <c r="D113" i="57"/>
  <c r="G7" i="59"/>
  <c r="G12" i="59"/>
  <c r="D27" i="59"/>
  <c r="H27" i="59"/>
  <c r="D32" i="59"/>
  <c r="H32" i="59"/>
  <c r="D48" i="59"/>
  <c r="H48" i="59"/>
  <c r="D61" i="59"/>
  <c r="H61" i="59"/>
  <c r="G8" i="60"/>
  <c r="G13" i="60"/>
  <c r="D28" i="60"/>
  <c r="H28" i="60"/>
  <c r="D33" i="60"/>
  <c r="H33" i="60"/>
  <c r="D49" i="60"/>
  <c r="H49" i="60"/>
  <c r="D7" i="61"/>
  <c r="H7" i="61"/>
  <c r="D12" i="61"/>
  <c r="H12" i="61"/>
  <c r="D54" i="61"/>
  <c r="H54" i="61"/>
  <c r="G7" i="62"/>
  <c r="G12" i="62"/>
  <c r="D27" i="62"/>
  <c r="H27" i="62"/>
  <c r="D32" i="62"/>
  <c r="H32" i="62"/>
  <c r="D48" i="62"/>
  <c r="H48" i="62"/>
  <c r="D61" i="62"/>
  <c r="H61" i="62"/>
  <c r="D118" i="62"/>
  <c r="G8" i="64"/>
  <c r="G17" i="64"/>
  <c r="D36" i="64"/>
  <c r="H36" i="64"/>
  <c r="D41" i="64"/>
  <c r="H41" i="64"/>
  <c r="D57" i="64"/>
  <c r="H57" i="64"/>
  <c r="D7" i="66"/>
  <c r="H7" i="66"/>
  <c r="D12" i="66"/>
  <c r="H12" i="66"/>
  <c r="D54" i="66"/>
  <c r="H54" i="66"/>
  <c r="D104" i="66"/>
  <c r="D7" i="67"/>
  <c r="H7" i="67"/>
  <c r="D12" i="67"/>
  <c r="H12" i="67"/>
  <c r="D54" i="67"/>
  <c r="H54" i="67"/>
  <c r="D8" i="72"/>
  <c r="H8" i="72"/>
  <c r="D17" i="72"/>
  <c r="H17" i="72"/>
  <c r="D63" i="72"/>
  <c r="D212" i="72"/>
  <c r="D208" i="72" s="1"/>
  <c r="D101" i="73"/>
  <c r="H7" i="74"/>
  <c r="G7" i="74"/>
  <c r="D27" i="53"/>
  <c r="D32" i="53"/>
  <c r="D48" i="53"/>
  <c r="D61" i="53"/>
  <c r="D8" i="54"/>
  <c r="D13" i="54"/>
  <c r="D55" i="54"/>
  <c r="D98" i="54"/>
  <c r="D113" i="55"/>
  <c r="D22" i="56"/>
  <c r="D40" i="56"/>
  <c r="D45" i="56"/>
  <c r="D27" i="57"/>
  <c r="D32" i="57"/>
  <c r="D48" i="57"/>
  <c r="D61" i="57"/>
  <c r="D110" i="57"/>
  <c r="D27" i="58"/>
  <c r="D32" i="58"/>
  <c r="D7" i="59"/>
  <c r="D12" i="59"/>
  <c r="D8" i="60"/>
  <c r="D13" i="60"/>
  <c r="D7" i="62"/>
  <c r="D12" i="62"/>
  <c r="D115" i="62"/>
  <c r="D8" i="64"/>
  <c r="D17" i="64"/>
  <c r="D101" i="66"/>
  <c r="D7" i="68"/>
  <c r="D12" i="68"/>
  <c r="D27" i="69"/>
  <c r="D32" i="69"/>
  <c r="D28" i="71"/>
  <c r="D33" i="71"/>
  <c r="H12" i="74"/>
  <c r="D12" i="74"/>
  <c r="G12" i="74"/>
  <c r="E54" i="75"/>
  <c r="D104" i="75"/>
  <c r="D7" i="76"/>
  <c r="H7" i="76"/>
  <c r="D12" i="76"/>
  <c r="H12" i="76"/>
  <c r="E27" i="76"/>
  <c r="E32" i="76"/>
  <c r="E48" i="76"/>
  <c r="E61" i="76"/>
  <c r="D123" i="77"/>
  <c r="D127" i="77"/>
  <c r="D150" i="80"/>
  <c r="D154" i="80"/>
  <c r="E55" i="81"/>
  <c r="D110" i="82"/>
  <c r="D114" i="82"/>
  <c r="E27" i="83"/>
  <c r="E32" i="83"/>
  <c r="E48" i="83"/>
  <c r="E61" i="83"/>
  <c r="E7" i="84"/>
  <c r="E12" i="84"/>
  <c r="E54" i="84"/>
  <c r="D110" i="85"/>
  <c r="D114" i="85"/>
  <c r="D170" i="87"/>
  <c r="E27" i="88"/>
  <c r="E32" i="88"/>
  <c r="D71" i="88"/>
  <c r="E7" i="96"/>
  <c r="H7" i="96"/>
  <c r="D7" i="96"/>
  <c r="G7" i="96"/>
  <c r="E12" i="96"/>
  <c r="H12" i="96"/>
  <c r="D12" i="96"/>
  <c r="G12" i="96"/>
  <c r="E27" i="100"/>
  <c r="H27" i="100"/>
  <c r="D27" i="100"/>
  <c r="G27" i="100"/>
  <c r="E32" i="100"/>
  <c r="H32" i="100"/>
  <c r="D32" i="100"/>
  <c r="G32" i="100"/>
  <c r="E48" i="100"/>
  <c r="H48" i="100"/>
  <c r="D48" i="100"/>
  <c r="G48" i="100"/>
  <c r="E61" i="100"/>
  <c r="H61" i="100"/>
  <c r="D61" i="100"/>
  <c r="G61" i="100"/>
  <c r="D124" i="77"/>
  <c r="D151" i="80"/>
  <c r="D111" i="82"/>
  <c r="D111" i="85"/>
  <c r="E12" i="89"/>
  <c r="G12" i="89"/>
  <c r="E55" i="92"/>
  <c r="H55" i="92"/>
  <c r="D55" i="92"/>
  <c r="G55" i="92"/>
  <c r="E61" i="93"/>
  <c r="H61" i="93"/>
  <c r="D61" i="93"/>
  <c r="G61" i="93"/>
  <c r="D125" i="96"/>
  <c r="D121" i="96"/>
  <c r="D124" i="96"/>
  <c r="D120" i="96"/>
  <c r="D126" i="96"/>
  <c r="D123" i="96"/>
  <c r="D122" i="96"/>
  <c r="H55" i="97"/>
  <c r="D55" i="97"/>
  <c r="G55" i="97"/>
  <c r="E55" i="97"/>
  <c r="E13" i="98"/>
  <c r="H13" i="98"/>
  <c r="D13" i="98"/>
  <c r="G13" i="98"/>
  <c r="D27" i="74"/>
  <c r="H27" i="74"/>
  <c r="D32" i="74"/>
  <c r="H32" i="74"/>
  <c r="D48" i="74"/>
  <c r="H48" i="74"/>
  <c r="D61" i="74"/>
  <c r="H61" i="74"/>
  <c r="D27" i="75"/>
  <c r="D32" i="75"/>
  <c r="G54" i="75"/>
  <c r="G27" i="76"/>
  <c r="G32" i="76"/>
  <c r="G48" i="76"/>
  <c r="D55" i="76"/>
  <c r="H55" i="76"/>
  <c r="G61" i="76"/>
  <c r="D121" i="77"/>
  <c r="D125" i="77"/>
  <c r="D104" i="78"/>
  <c r="D124" i="79"/>
  <c r="D7" i="80"/>
  <c r="H7" i="80"/>
  <c r="D12" i="80"/>
  <c r="H12" i="80"/>
  <c r="D148" i="80"/>
  <c r="D152" i="80"/>
  <c r="G55" i="81"/>
  <c r="D121" i="81"/>
  <c r="D108" i="82"/>
  <c r="D112" i="82"/>
  <c r="G27" i="83"/>
  <c r="G32" i="83"/>
  <c r="G48" i="83"/>
  <c r="D55" i="83"/>
  <c r="H55" i="83"/>
  <c r="G61" i="83"/>
  <c r="G7" i="84"/>
  <c r="G12" i="84"/>
  <c r="D27" i="84"/>
  <c r="H27" i="84"/>
  <c r="D32" i="84"/>
  <c r="H32" i="84"/>
  <c r="D48" i="84"/>
  <c r="H48" i="84"/>
  <c r="G54" i="84"/>
  <c r="D106" i="84"/>
  <c r="D7" i="85"/>
  <c r="H7" i="85"/>
  <c r="D12" i="85"/>
  <c r="H12" i="85"/>
  <c r="D108" i="85"/>
  <c r="D112" i="85"/>
  <c r="D8" i="87"/>
  <c r="H8" i="87"/>
  <c r="D13" i="87"/>
  <c r="H13" i="87"/>
  <c r="D163" i="87"/>
  <c r="D168" i="87"/>
  <c r="D172" i="87"/>
  <c r="G27" i="88"/>
  <c r="H32" i="88"/>
  <c r="D132" i="88"/>
  <c r="D128" i="88"/>
  <c r="D134" i="88"/>
  <c r="D130" i="88"/>
  <c r="H12" i="89"/>
  <c r="D54" i="75"/>
  <c r="D103" i="75"/>
  <c r="D27" i="76"/>
  <c r="D32" i="76"/>
  <c r="D48" i="76"/>
  <c r="D61" i="76"/>
  <c r="D122" i="77"/>
  <c r="D101" i="78"/>
  <c r="D121" i="79"/>
  <c r="D149" i="80"/>
  <c r="D55" i="81"/>
  <c r="D118" i="81"/>
  <c r="D104" i="82"/>
  <c r="D109" i="82"/>
  <c r="D27" i="83"/>
  <c r="D32" i="83"/>
  <c r="D48" i="83"/>
  <c r="D61" i="83"/>
  <c r="D7" i="84"/>
  <c r="D12" i="84"/>
  <c r="D54" i="84"/>
  <c r="D103" i="84"/>
  <c r="D109" i="85"/>
  <c r="D169" i="87"/>
  <c r="D27" i="88"/>
  <c r="D32" i="88"/>
  <c r="E48" i="88"/>
  <c r="G48" i="88"/>
  <c r="E61" i="88"/>
  <c r="G61" i="88"/>
  <c r="D129" i="88"/>
  <c r="E7" i="89"/>
  <c r="G7" i="89"/>
  <c r="G55" i="89"/>
  <c r="E55" i="89"/>
  <c r="E27" i="90"/>
  <c r="H27" i="90"/>
  <c r="D27" i="90"/>
  <c r="G27" i="90"/>
  <c r="E32" i="90"/>
  <c r="H32" i="90"/>
  <c r="D32" i="90"/>
  <c r="G32" i="90"/>
  <c r="E48" i="90"/>
  <c r="H48" i="90"/>
  <c r="D48" i="90"/>
  <c r="G48" i="90"/>
  <c r="E61" i="90"/>
  <c r="H61" i="90"/>
  <c r="D61" i="90"/>
  <c r="G61" i="90"/>
  <c r="E7" i="91"/>
  <c r="H7" i="91"/>
  <c r="D7" i="91"/>
  <c r="G7" i="91"/>
  <c r="E12" i="91"/>
  <c r="H12" i="91"/>
  <c r="D12" i="91"/>
  <c r="G12" i="91"/>
  <c r="D125" i="91"/>
  <c r="D121" i="91"/>
  <c r="D124" i="91"/>
  <c r="D120" i="91"/>
  <c r="D123" i="91"/>
  <c r="D119" i="91"/>
  <c r="E27" i="93"/>
  <c r="H27" i="93"/>
  <c r="D27" i="93"/>
  <c r="G27" i="93"/>
  <c r="E32" i="93"/>
  <c r="H32" i="93"/>
  <c r="D32" i="93"/>
  <c r="G32" i="93"/>
  <c r="E48" i="93"/>
  <c r="H48" i="93"/>
  <c r="D48" i="93"/>
  <c r="G48" i="93"/>
  <c r="D206" i="94"/>
  <c r="D202" i="94"/>
  <c r="D205" i="94"/>
  <c r="D201" i="94"/>
  <c r="D196" i="94"/>
  <c r="D204" i="94"/>
  <c r="D200" i="94"/>
  <c r="D107" i="102"/>
  <c r="D103" i="102"/>
  <c r="D106" i="102"/>
  <c r="D102" i="102"/>
  <c r="D105" i="102"/>
  <c r="D101" i="102"/>
  <c r="D104" i="102"/>
  <c r="D55" i="88"/>
  <c r="D27" i="89"/>
  <c r="D130" i="90"/>
  <c r="D134" i="90"/>
  <c r="D27" i="91"/>
  <c r="D32" i="91"/>
  <c r="E55" i="91"/>
  <c r="E7" i="92"/>
  <c r="E12" i="92"/>
  <c r="D109" i="92"/>
  <c r="D113" i="92"/>
  <c r="D55" i="93"/>
  <c r="D8" i="94"/>
  <c r="H8" i="94"/>
  <c r="D13" i="94"/>
  <c r="H13" i="94"/>
  <c r="D55" i="94"/>
  <c r="H55" i="94"/>
  <c r="D118" i="94"/>
  <c r="H118" i="94"/>
  <c r="D123" i="94"/>
  <c r="H123" i="94"/>
  <c r="D7" i="95"/>
  <c r="H7" i="95"/>
  <c r="D12" i="95"/>
  <c r="H12" i="95"/>
  <c r="D125" i="95"/>
  <c r="D129" i="95"/>
  <c r="D27" i="96"/>
  <c r="H27" i="96"/>
  <c r="D32" i="96"/>
  <c r="H32" i="96"/>
  <c r="D48" i="96"/>
  <c r="H48" i="96"/>
  <c r="D61" i="96"/>
  <c r="H61" i="96"/>
  <c r="D71" i="96"/>
  <c r="D71" i="97"/>
  <c r="E55" i="98"/>
  <c r="H55" i="98"/>
  <c r="D55" i="98"/>
  <c r="D205" i="98"/>
  <c r="D201" i="98"/>
  <c r="D196" i="98"/>
  <c r="D204" i="98"/>
  <c r="D200" i="98"/>
  <c r="D93" i="99"/>
  <c r="E55" i="103"/>
  <c r="H55" i="103"/>
  <c r="D55" i="103"/>
  <c r="G55" i="103"/>
  <c r="G7" i="90"/>
  <c r="G12" i="90"/>
  <c r="D131" i="90"/>
  <c r="E118" i="98"/>
  <c r="H118" i="98"/>
  <c r="D118" i="98"/>
  <c r="E8" i="99"/>
  <c r="H8" i="99"/>
  <c r="D8" i="99"/>
  <c r="E27" i="102"/>
  <c r="H27" i="102"/>
  <c r="D27" i="102"/>
  <c r="G27" i="102"/>
  <c r="E32" i="102"/>
  <c r="H32" i="102"/>
  <c r="D32" i="102"/>
  <c r="G32" i="102"/>
  <c r="E48" i="102"/>
  <c r="H48" i="102"/>
  <c r="D48" i="102"/>
  <c r="G48" i="102"/>
  <c r="D145" i="103"/>
  <c r="D141" i="103"/>
  <c r="D144" i="103"/>
  <c r="D140" i="103"/>
  <c r="D143" i="103"/>
  <c r="D139" i="103"/>
  <c r="D293" i="105"/>
  <c r="D289" i="105"/>
  <c r="D292" i="105"/>
  <c r="D288" i="105"/>
  <c r="D283" i="105"/>
  <c r="D291" i="105"/>
  <c r="D287" i="105"/>
  <c r="D7" i="90"/>
  <c r="D12" i="90"/>
  <c r="D128" i="90"/>
  <c r="D27" i="92"/>
  <c r="D32" i="92"/>
  <c r="D48" i="92"/>
  <c r="D61" i="92"/>
  <c r="D7" i="93"/>
  <c r="D12" i="93"/>
  <c r="D102" i="97"/>
  <c r="E8" i="98"/>
  <c r="H8" i="98"/>
  <c r="D8" i="98"/>
  <c r="G118" i="98"/>
  <c r="D203" i="98"/>
  <c r="G8" i="99"/>
  <c r="E13" i="99"/>
  <c r="H13" i="99"/>
  <c r="D13" i="99"/>
  <c r="D173" i="105"/>
  <c r="D290" i="105"/>
  <c r="D121" i="100"/>
  <c r="G7" i="100"/>
  <c r="G12" i="100"/>
  <c r="D118" i="100"/>
  <c r="D122" i="100"/>
  <c r="D104" i="101"/>
  <c r="G7" i="102"/>
  <c r="G12" i="102"/>
  <c r="G54" i="102"/>
  <c r="G27" i="103"/>
  <c r="G32" i="103"/>
  <c r="G48" i="103"/>
  <c r="G61" i="103"/>
  <c r="G27" i="104"/>
  <c r="G32" i="104"/>
  <c r="G48" i="104"/>
  <c r="G8" i="105"/>
  <c r="G13" i="105"/>
  <c r="G23" i="105"/>
  <c r="G28" i="105"/>
  <c r="G158" i="105"/>
  <c r="G163" i="105"/>
  <c r="D7" i="100"/>
  <c r="D12" i="100"/>
  <c r="D119" i="100"/>
  <c r="D101" i="101"/>
  <c r="D7" i="102"/>
  <c r="D12" i="102"/>
  <c r="D54" i="102"/>
  <c r="D27" i="103"/>
  <c r="D32" i="103"/>
  <c r="D48" i="103"/>
  <c r="D61" i="103"/>
  <c r="D27" i="104"/>
  <c r="D32" i="104"/>
  <c r="D48" i="104"/>
  <c r="D8" i="105"/>
  <c r="D13" i="105"/>
  <c r="D23" i="105"/>
  <c r="D28" i="105"/>
  <c r="D158" i="105"/>
  <c r="D163" i="105"/>
</calcChain>
</file>

<file path=xl/sharedStrings.xml><?xml version="1.0" encoding="utf-8"?>
<sst xmlns="http://schemas.openxmlformats.org/spreadsheetml/2006/main" count="24399" uniqueCount="747">
  <si>
    <t>ПРАЙС-ЛИСТ</t>
  </si>
  <si>
    <t>Введен в действие с "01" августа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</si>
  <si>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</si>
  <si>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</si>
  <si>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</si>
  <si>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</si>
  <si>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</si>
  <si>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</si>
  <si>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</si>
  <si>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</si>
  <si>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</si>
  <si>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</si>
  <si>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</si>
  <si>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</si>
  <si>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</si>
  <si>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</si>
  <si>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Каталог товаров и услуг</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</si>
  <si>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</si>
  <si>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</si>
  <si>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</si>
  <si>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</si>
  <si>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</si>
  <si>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</si>
  <si>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</si>
  <si>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</si>
  <si>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</si>
  <si>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</si>
  <si>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</si>
  <si>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</si>
  <si>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</si>
  <si>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</si>
  <si>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</si>
  <si>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</si>
  <si>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</si>
  <si>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</si>
  <si>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</si>
  <si>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Каталог товаров и услуг,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</si>
  <si>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</si>
  <si>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</si>
  <si>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</si>
  <si>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</si>
  <si>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</si>
  <si>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</si>
  <si>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</si>
  <si>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</si>
  <si>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</si>
  <si>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</si>
  <si>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</si>
  <si>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</si>
  <si>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</si>
  <si>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</si>
  <si>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</si>
  <si>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</si>
  <si>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</si>
  <si>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</si>
  <si>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</si>
  <si>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</si>
  <si>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</si>
  <si>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</si>
  <si>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</si>
  <si>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</si>
  <si>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</si>
  <si>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</si>
  <si>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</si>
  <si>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</si>
  <si>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</si>
  <si>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</si>
  <si>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</si>
  <si>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</si>
  <si>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</si>
  <si>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</si>
  <si>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</si>
  <si>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</si>
  <si>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</si>
  <si>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</si>
  <si>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</si>
  <si>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</si>
  <si>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</si>
  <si>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</si>
  <si>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</si>
  <si>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</si>
  <si>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</si>
  <si>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</si>
  <si>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</si>
  <si>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</si>
  <si>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</si>
  <si>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</si>
  <si>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</si>
  <si>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</si>
  <si>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</si>
  <si>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</si>
  <si>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</si>
  <si>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</si>
  <si>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</si>
  <si>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</si>
  <si>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</si>
  <si>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</si>
  <si>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</si>
  <si>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</si>
  <si>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</si>
  <si>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</si>
  <si>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</si>
  <si>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</si>
  <si>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 на дашборде</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</si>
  <si>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</si>
  <si>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</si>
  <si>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</si>
  <si>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</si>
  <si>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</si>
  <si>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</si>
  <si>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</si>
  <si>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</si>
  <si>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</si>
  <si>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</si>
  <si>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</si>
  <si>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</si>
  <si>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</si>
  <si>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</si>
  <si>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</si>
  <si>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</si>
  <si>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</si>
  <si>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</si>
  <si>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</si>
  <si>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</si>
  <si>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</si>
  <si>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t>Контекстный рекламный блок в выдаче</t>
  </si>
  <si>
    <t>Баннер в поисковой выдаче (ПК-версия)</t>
  </si>
  <si>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</si>
  <si>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</si>
  <si>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</si>
  <si>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</si>
  <si>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</si>
  <si>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</si>
  <si>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</si>
  <si>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0,5104 гривен</t>
  </si>
  <si>
    <t>По соглашению сторон в качестве валюты платежа могут выступать дирхамы ОАЭ, в этом случае курс следующий: 1 руб. = 0,0436 дирхам</t>
  </si>
  <si>
    <t>По соглашению сторон в качестве валюты платежа могут выступать доллары США, в этом случае курс следующий: 1 руб. = 0,0118 доллара</t>
  </si>
  <si>
    <t>По соглашению сторон в качестве валюты платежа могут выступать евро, в этом случае курс следующий: 1 руб. = 0,0108 евро</t>
  </si>
  <si>
    <t>По соглашению сторон в качестве валюты платежа могут выступать чешские кроны, в этом случае курс следующий: 1 руб. = 0,2741 крона</t>
  </si>
  <si>
    <t>По соглашению сторон в качестве валюты платежа могут выступать киргизские сомы, в этом случае курс следующий: 1 руб. = 1,0001 сом</t>
  </si>
  <si>
    <t>По соглашению сторон в качестве валюты платежа могут выступать казахстанские тенге, в этом случае курс следующий: 1 руб. = 5,6363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</si>
  <si>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</si>
  <si>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</si>
  <si>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</si>
  <si>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</si>
  <si>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</si>
  <si>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</si>
  <si>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</si>
  <si>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</si>
  <si>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</si>
  <si>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</si>
  <si>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</si>
  <si>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</si>
  <si>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</si>
  <si>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</si>
  <si>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</si>
  <si>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</si>
  <si>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</si>
  <si>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</si>
  <si>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</si>
  <si>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</si>
  <si>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</si>
  <si>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</si>
  <si>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</si>
  <si>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</si>
  <si>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</si>
  <si>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</si>
  <si>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</si>
  <si>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</si>
  <si>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</si>
  <si>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</si>
  <si>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</si>
  <si>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</si>
  <si>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</si>
  <si>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</si>
  <si>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</si>
  <si>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</si>
  <si>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</si>
  <si>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</si>
  <si>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</si>
  <si>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</si>
  <si>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</si>
  <si>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</si>
  <si>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</si>
  <si>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</si>
  <si>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</si>
  <si>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</si>
  <si>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</si>
  <si>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</si>
  <si>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</si>
  <si>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</si>
  <si>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</si>
  <si>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</si>
  <si>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</si>
  <si>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</si>
  <si>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</si>
  <si>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</si>
  <si>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</si>
  <si>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</si>
  <si>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</si>
  <si>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</si>
  <si>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</si>
  <si>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</si>
  <si>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</si>
  <si>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</si>
  <si>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</si>
  <si>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</si>
  <si>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</si>
  <si>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</si>
  <si>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r>
      <t>Рекламная ссылка в карточке компании</t>
    </r>
    <r>
      <rPr>
        <vertAlign val="superscript"/>
        <sz val="16"/>
        <rFont val="Calibri"/>
        <family val="2"/>
        <charset val="204"/>
        <scheme val="minor"/>
      </rPr>
      <t xml:space="preserve">3 </t>
    </r>
  </si>
  <si>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</si>
  <si>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</si>
  <si>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</si>
  <si>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</si>
  <si>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</si>
  <si>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</si>
  <si>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</si>
  <si>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</si>
  <si>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</si>
  <si>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</si>
  <si>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</si>
  <si>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</si>
  <si>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Интернет-площадка account.2Fis.com</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</si>
  <si>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</si>
  <si>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</si>
  <si>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</si>
  <si>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</si>
  <si>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</si>
  <si>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</si>
  <si>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</si>
  <si>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</si>
  <si>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</si>
  <si>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</si>
  <si>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</si>
  <si>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</si>
  <si>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</si>
  <si>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</si>
  <si>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</si>
  <si>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</si>
  <si>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</si>
  <si>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</si>
  <si>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</si>
  <si>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</si>
  <si>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</si>
  <si>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</si>
  <si>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</si>
  <si>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</si>
  <si>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</si>
  <si>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</si>
  <si>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</si>
  <si>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</si>
  <si>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</si>
  <si>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</si>
  <si>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</si>
  <si>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</si>
  <si>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</si>
  <si>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</si>
  <si>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</si>
  <si>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</si>
  <si>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</si>
  <si>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</si>
  <si>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</si>
  <si>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</si>
  <si>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</si>
  <si>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</si>
  <si>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</si>
  <si>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</si>
  <si>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</si>
  <si>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</si>
  <si>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</si>
  <si>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</si>
  <si>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</si>
  <si>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</si>
  <si>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</si>
  <si>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</si>
  <si>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</si>
  <si>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</si>
  <si>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</si>
  <si>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</si>
  <si>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</si>
  <si>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</si>
  <si>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</si>
  <si>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</si>
  <si>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</si>
  <si>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</si>
  <si>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</si>
  <si>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</si>
  <si>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</si>
  <si>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</si>
  <si>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</si>
  <si>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</si>
  <si>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</si>
  <si>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</si>
  <si>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</si>
  <si>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</si>
  <si>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</si>
  <si>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</si>
  <si>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</si>
  <si>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</si>
  <si>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</si>
  <si>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</si>
  <si>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</si>
  <si>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r>
      <t>Баннер в поисковой выдаче (мобильная версия)</t>
    </r>
    <r>
      <rPr>
        <vertAlign val="superscript"/>
        <sz val="16"/>
        <rFont val="Calibri"/>
        <family val="2"/>
        <charset val="204"/>
        <scheme val="minor"/>
      </rPr>
      <t>1.1</t>
    </r>
  </si>
  <si>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</si>
  <si>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</si>
  <si>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</si>
  <si>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</si>
  <si>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</si>
  <si>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</si>
  <si>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</si>
  <si>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</si>
  <si>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</si>
  <si>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</si>
  <si>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</si>
  <si>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</si>
  <si>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</si>
  <si>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</si>
  <si>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</si>
  <si>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</si>
  <si>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</si>
  <si>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</si>
  <si>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</si>
  <si>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</si>
  <si>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</si>
  <si>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</si>
  <si>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</si>
  <si>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</si>
  <si>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</si>
  <si>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"2ГИС.ВЛАДИКАВКАЗ"</t>
  </si>
  <si>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</si>
  <si>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</si>
  <si>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</si>
  <si>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</si>
  <si>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</si>
  <si>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</si>
  <si>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</si>
  <si>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</si>
  <si>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</si>
  <si>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</si>
  <si>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</si>
  <si>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</si>
  <si>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</si>
  <si>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</si>
  <si>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</si>
  <si>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</si>
  <si>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</si>
  <si>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</si>
  <si>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</si>
  <si>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</si>
  <si>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</si>
  <si>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</si>
  <si>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</si>
  <si>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</si>
  <si>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</si>
  <si>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</si>
  <si>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</si>
  <si>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</si>
  <si>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</si>
  <si>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</si>
  <si>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</si>
  <si>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</si>
  <si>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</si>
  <si>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</si>
  <si>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</si>
  <si>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</si>
  <si>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</si>
  <si>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</si>
  <si>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</si>
  <si>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</si>
  <si>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</si>
  <si>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</si>
  <si>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</si>
  <si>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</si>
  <si>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</si>
  <si>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</si>
  <si>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</si>
  <si>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</si>
  <si>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</si>
  <si>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</si>
  <si>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</si>
  <si>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</si>
  <si>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</si>
  <si>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</si>
  <si>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</si>
  <si>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</si>
  <si>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</si>
  <si>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</si>
  <si>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</si>
  <si>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</si>
  <si>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</si>
  <si>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</si>
  <si>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</si>
  <si>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</si>
  <si>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</si>
  <si>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</si>
  <si>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</si>
  <si>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</si>
  <si>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</si>
  <si>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</si>
  <si>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</si>
  <si>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</si>
  <si>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</si>
  <si>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</si>
  <si>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</si>
  <si>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</si>
  <si>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</si>
  <si>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</si>
  <si>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</si>
  <si>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</si>
  <si>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</si>
  <si>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</si>
  <si>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</si>
  <si>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</si>
  <si>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</si>
  <si>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</si>
  <si>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</si>
  <si>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</si>
  <si>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</si>
  <si>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</si>
  <si>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</si>
  <si>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</si>
  <si>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</si>
  <si>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</si>
  <si>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</si>
  <si>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</si>
  <si>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</si>
  <si>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</si>
  <si>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</si>
  <si>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</si>
  <si>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</si>
  <si>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</si>
  <si>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</si>
  <si>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</si>
  <si>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</si>
  <si>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</si>
  <si>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</si>
  <si>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</si>
  <si>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</si>
  <si>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</si>
  <si>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</si>
  <si>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</si>
  <si>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</si>
  <si>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</si>
  <si>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</si>
  <si>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</si>
  <si>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</si>
  <si>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</si>
  <si>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</si>
  <si>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</si>
  <si>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</si>
  <si>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</si>
  <si>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</si>
  <si>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</si>
  <si>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</si>
  <si>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</si>
  <si>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</si>
  <si>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</si>
  <si>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</si>
  <si>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</si>
  <si>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</si>
  <si>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</si>
  <si>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</si>
  <si>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</si>
  <si>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</si>
  <si>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</si>
  <si>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</si>
  <si>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</si>
  <si>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</si>
  <si>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</si>
  <si>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</si>
  <si>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</si>
  <si>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</si>
  <si>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</si>
  <si>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</si>
  <si>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</si>
  <si>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</si>
  <si>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</si>
  <si>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Сторис в поисковой выдаче VIP</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</si>
  <si>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</si>
  <si>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</si>
  <si>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</si>
  <si>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</si>
  <si>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</si>
  <si>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</si>
  <si>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</si>
  <si>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</si>
  <si>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</si>
  <si>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</si>
  <si>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</si>
  <si>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</si>
  <si>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</si>
  <si>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</si>
  <si>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</si>
  <si>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Пакет «Лайт Медиа» VIP</t>
  </si>
  <si>
    <t>Пакет «Старт Медиа» VIP</t>
  </si>
  <si>
    <t>Подключение в другие рубрики для пакета Медиа VIP</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</si>
  <si>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</si>
  <si>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</si>
  <si>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</si>
  <si>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</si>
  <si>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</si>
  <si>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</si>
  <si>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</si>
  <si>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</si>
  <si>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</si>
  <si>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</si>
  <si>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</si>
  <si>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</si>
  <si>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</si>
  <si>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</si>
  <si>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</si>
  <si>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</si>
  <si>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</si>
  <si>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</si>
  <si>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</si>
  <si>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</si>
  <si>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</si>
  <si>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</si>
  <si>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</si>
  <si>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</si>
  <si>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</si>
  <si>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</si>
  <si>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</si>
  <si>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</si>
  <si>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</si>
  <si>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</si>
  <si>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</si>
  <si>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</si>
  <si>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</si>
  <si>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</si>
  <si>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</si>
  <si>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</si>
  <si>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</si>
  <si>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</si>
  <si>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Контекстный рекламный блок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</si>
  <si>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</si>
  <si>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</si>
  <si>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</si>
  <si>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</si>
  <si>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</si>
  <si>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</si>
  <si>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</si>
  <si>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</si>
  <si>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</si>
  <si>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</si>
  <si>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</si>
  <si>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</si>
  <si>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</si>
  <si>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</si>
  <si>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</si>
  <si>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</si>
  <si>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</si>
  <si>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</si>
  <si>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</si>
  <si>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</si>
  <si>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</si>
  <si>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</si>
  <si>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</si>
  <si>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</si>
  <si>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</si>
  <si>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</si>
  <si>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</si>
  <si>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</si>
  <si>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</si>
  <si>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</si>
  <si>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</si>
  <si>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</si>
  <si>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</si>
  <si>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</si>
  <si>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"2ГИС.НАЛЬЧИК"</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</si>
  <si>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</si>
  <si>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</si>
  <si>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</si>
  <si>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</si>
  <si>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</si>
  <si>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</si>
  <si>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</si>
  <si>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</si>
  <si>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</si>
  <si>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</si>
  <si>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</si>
  <si>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</si>
  <si>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</si>
  <si>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</si>
  <si>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</si>
  <si>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</si>
  <si>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</si>
  <si>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</si>
  <si>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</si>
  <si>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</si>
  <si>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</si>
  <si>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</si>
  <si>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</si>
  <si>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</si>
  <si>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</si>
  <si>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</si>
  <si>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</si>
  <si>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</si>
  <si>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</si>
  <si>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</si>
  <si>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</si>
  <si>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</si>
  <si>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</si>
  <si>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</si>
  <si>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</si>
  <si>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</si>
  <si>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</si>
  <si>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</si>
  <si>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</si>
  <si>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</si>
  <si>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</si>
  <si>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</si>
  <si>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</si>
  <si>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</si>
  <si>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</si>
  <si>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</si>
  <si>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</si>
  <si>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</si>
  <si>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</si>
  <si>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</si>
  <si>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</si>
  <si>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</si>
  <si>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</si>
  <si>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</si>
  <si>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</si>
  <si>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</si>
  <si>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</si>
  <si>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</si>
  <si>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</si>
  <si>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</si>
  <si>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</si>
  <si>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</si>
  <si>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</si>
  <si>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</si>
  <si>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</si>
  <si>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</si>
  <si>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</si>
  <si>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</si>
  <si>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</si>
  <si>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</si>
  <si>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</si>
  <si>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</si>
  <si>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</si>
  <si>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</si>
  <si>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</si>
  <si>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</si>
  <si>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</si>
  <si>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</si>
  <si>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</si>
  <si>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</si>
  <si>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</si>
  <si>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</si>
  <si>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</si>
  <si>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</si>
  <si>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</si>
  <si>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</si>
  <si>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</si>
  <si>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</si>
  <si>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</si>
  <si>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</si>
  <si>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</si>
  <si>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</si>
  <si>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</si>
  <si>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</si>
  <si>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</si>
  <si>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</si>
  <si>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</si>
  <si>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</si>
  <si>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</si>
  <si>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</si>
  <si>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</si>
  <si>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</si>
  <si>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</si>
  <si>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</si>
  <si>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</si>
  <si>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</si>
  <si>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</si>
  <si>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</si>
  <si>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</si>
  <si>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</si>
  <si>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</si>
  <si>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</si>
  <si>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</si>
  <si>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</si>
  <si>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</si>
  <si>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</si>
  <si>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</si>
  <si>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</si>
  <si>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</si>
  <si>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</si>
  <si>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</si>
  <si>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</si>
  <si>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</si>
  <si>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</si>
  <si>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</si>
  <si>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</si>
  <si>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</si>
  <si>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</si>
  <si>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</si>
  <si>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</si>
  <si>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</si>
  <si>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</si>
  <si>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</si>
  <si>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</si>
  <si>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</si>
  <si>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</si>
  <si>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</si>
  <si>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</si>
  <si>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</si>
  <si>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</si>
  <si>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</si>
  <si>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</si>
  <si>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</si>
  <si>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</si>
  <si>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</si>
  <si>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</si>
  <si>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</si>
  <si>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</si>
  <si>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</si>
  <si>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</si>
  <si>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</si>
  <si>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</si>
  <si>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</si>
  <si>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</si>
  <si>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</si>
  <si>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</si>
  <si>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</si>
  <si>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</si>
  <si>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</si>
  <si>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</si>
  <si>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</si>
  <si>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"2ГИС.ЧЕРКЕССК"</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</si>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</sst>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4"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807">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6" fillId="2" borderId="61"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4" fontId="6" fillId="2" borderId="62"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4" fontId="6" fillId="2" borderId="66" xfId="1" applyNumberFormat="1" applyFont="1" applyFill="1" applyBorder="1" applyAlignment="1">
      <alignment horizontal="center" vertical="center"/>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36"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7" xfId="3" applyNumberFormat="1" applyFont="1" applyFill="1" applyBorder="1" applyAlignment="1" applyProtection="1">
      <alignment vertical="center" wrapText="1"/>
      <protection locked="0"/>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7"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3" fontId="11" fillId="2" borderId="88"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1" fillId="0" borderId="0" xfId="1" applyFont="1" applyFill="1" applyAlignment="1">
      <alignment vertical="center"/>
    </xf>
    <xf numFmtId="0" fontId="22"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3" fillId="10" borderId="91" xfId="0" applyFont="1" applyFill="1" applyBorder="1" applyAlignment="1">
      <alignment horizontal="center"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1"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7" borderId="61" xfId="1" applyNumberFormat="1" applyFont="1" applyFill="1" applyBorder="1" applyAlignment="1">
      <alignment horizontal="center" vertical="center"/>
    </xf>
    <xf numFmtId="4" fontId="6" fillId="7" borderId="94"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11" fillId="2" borderId="43" xfId="3" applyNumberFormat="1" applyFont="1" applyFill="1" applyBorder="1" applyAlignment="1" applyProtection="1">
      <alignment horizontal="center" vertical="center" wrapText="1"/>
      <protection locked="0"/>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3" fontId="11" fillId="2" borderId="36" xfId="3" applyNumberFormat="1" applyFont="1" applyFill="1" applyBorder="1" applyAlignment="1" applyProtection="1">
      <alignment horizontal="center" vertical="center" wrapText="1"/>
    </xf>
    <xf numFmtId="3" fontId="11" fillId="2" borderId="87" xfId="3" applyNumberFormat="1" applyFont="1" applyFill="1" applyBorder="1" applyAlignment="1" applyProtection="1">
      <alignment horizontal="center" vertical="center" wrapText="1"/>
    </xf>
    <xf numFmtId="0" fontId="11" fillId="2" borderId="14" xfId="3" applyNumberFormat="1" applyFont="1" applyFill="1" applyBorder="1" applyAlignment="1" applyProtection="1">
      <alignment horizontal="center" vertical="center" wrapText="1"/>
      <protection locked="0"/>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0" fontId="11" fillId="0" borderId="0" xfId="1" applyFont="1" applyBorder="1" applyAlignment="1">
      <alignment horizontal="left"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0" borderId="0" xfId="1" applyFont="1" applyFill="1" applyAlignment="1">
      <alignment horizontal="left"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4" fontId="6" fillId="2" borderId="4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11" fillId="2" borderId="96" xfId="3" applyNumberFormat="1" applyFont="1" applyFill="1" applyBorder="1" applyAlignment="1" applyProtection="1">
      <alignment horizontal="left" vertical="center" wrapText="1"/>
      <protection locked="0"/>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4" fontId="6" fillId="2" borderId="32" xfId="1" applyNumberFormat="1" applyFont="1" applyFill="1" applyBorder="1" applyAlignment="1">
      <alignment horizontal="center" vertical="center"/>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5" xfId="1" applyNumberFormat="1" applyFont="1" applyFill="1" applyBorder="1" applyAlignment="1">
      <alignmen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4" fontId="6" fillId="2" borderId="97" xfId="1" applyNumberFormat="1" applyFont="1" applyFill="1" applyBorder="1" applyAlignment="1">
      <alignment horizontal="center" vertical="center"/>
    </xf>
    <xf numFmtId="0" fontId="11" fillId="2" borderId="80" xfId="3" applyNumberFormat="1" applyFont="1" applyFill="1" applyBorder="1" applyAlignment="1" applyProtection="1">
      <alignment horizontal="left"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35" xfId="3" applyNumberFormat="1" applyFont="1" applyFill="1" applyBorder="1" applyAlignment="1" applyProtection="1">
      <alignment vertical="center" wrapText="1"/>
      <protection locked="0"/>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4" fontId="6" fillId="2" borderId="0" xfId="1" applyNumberFormat="1" applyFont="1" applyFill="1" applyBorder="1" applyAlignment="1">
      <alignment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42" xfId="3" applyNumberFormat="1" applyFont="1" applyFill="1" applyBorder="1" applyAlignment="1">
      <alignment horizontal="center" vertical="center" wrapText="1"/>
    </xf>
    <xf numFmtId="3" fontId="11" fillId="2" borderId="23" xfId="3" applyNumberFormat="1" applyFont="1" applyFill="1" applyBorder="1" applyAlignment="1" applyProtection="1">
      <alignment horizontal="left" vertical="center" wrapText="1"/>
    </xf>
    <xf numFmtId="0" fontId="11" fillId="2" borderId="7" xfId="3" applyNumberFormat="1" applyFont="1" applyFill="1" applyBorder="1" applyAlignment="1" applyProtection="1">
      <alignment vertical="center" wrapText="1"/>
      <protection locked="0"/>
    </xf>
    <xf numFmtId="0" fontId="11" fillId="2" borderId="13" xfId="3" applyNumberFormat="1" applyFont="1" applyFill="1" applyBorder="1" applyAlignment="1" applyProtection="1">
      <alignment horizontal="center" vertical="center" wrapText="1"/>
      <protection locked="0"/>
    </xf>
    <xf numFmtId="0" fontId="13" fillId="5" borderId="35"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61" xfId="3" applyNumberFormat="1" applyFont="1" applyFill="1" applyBorder="1" applyAlignment="1" applyProtection="1">
      <alignment horizontal="center" vertical="center" wrapText="1"/>
    </xf>
    <xf numFmtId="0" fontId="11" fillId="2" borderId="19" xfId="3" applyNumberFormat="1" applyFont="1" applyFill="1" applyBorder="1" applyAlignment="1" applyProtection="1">
      <alignment vertical="center" wrapText="1"/>
      <protection locked="0"/>
    </xf>
    <xf numFmtId="165" fontId="6" fillId="6" borderId="0" xfId="3" applyNumberFormat="1" applyFont="1" applyFill="1" applyBorder="1" applyAlignment="1" applyProtection="1">
      <alignment horizontal="center" vertical="center" wrapText="1"/>
    </xf>
    <xf numFmtId="0" fontId="24" fillId="0" borderId="0" xfId="1" applyFont="1" applyBorder="1" applyAlignment="1">
      <alignment horizontal="left" vertical="center" wrapText="1"/>
    </xf>
    <xf numFmtId="0" fontId="23" fillId="10" borderId="12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93"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0" borderId="19" xfId="4" applyFont="1" applyBorder="1" applyAlignment="1">
      <alignment horizontal="justify"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protection locked="0"/>
    </xf>
    <xf numFmtId="0" fontId="8" fillId="4" borderId="92" xfId="2" applyNumberFormat="1" applyFont="1" applyFill="1" applyBorder="1" applyAlignment="1" applyProtection="1">
      <alignment horizontal="center" vertical="center" wrapText="1"/>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165" fontId="6" fillId="6" borderId="7"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4" fontId="6" fillId="2" borderId="15" xfId="1" applyNumberFormat="1" applyFont="1" applyFill="1" applyBorder="1" applyAlignment="1">
      <alignment vertical="center"/>
    </xf>
    <xf numFmtId="4" fontId="6" fillId="2" borderId="16" xfId="1" applyNumberFormat="1" applyFont="1" applyFill="1" applyBorder="1" applyAlignment="1">
      <alignment vertical="center"/>
    </xf>
    <xf numFmtId="4" fontId="6" fillId="2" borderId="17" xfId="1" applyNumberFormat="1" applyFont="1" applyFill="1" applyBorder="1" applyAlignment="1">
      <alignment vertical="center"/>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4" fillId="0" borderId="0" xfId="1" applyFont="1" applyFill="1" applyAlignment="1">
      <alignment horizontal="left" vertical="center" wrapText="1"/>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26" fillId="12" borderId="16" xfId="0" applyFont="1" applyFill="1" applyBorder="1" applyAlignment="1">
      <alignment horizontal="left"/>
    </xf>
    <xf numFmtId="0" fontId="26" fillId="0" borderId="54" xfId="0" applyFont="1" applyBorder="1" applyAlignment="1">
      <alignment horizontal="center"/>
    </xf>
    <xf numFmtId="0" fontId="26" fillId="0" borderId="31" xfId="0" applyFont="1" applyBorder="1" applyAlignment="1">
      <alignment horizontal="center"/>
    </xf>
    <xf numFmtId="0" fontId="26" fillId="0" borderId="16" xfId="0" applyFont="1" applyBorder="1" applyAlignment="1">
      <alignment horizontal="center"/>
    </xf>
    <xf numFmtId="3" fontId="11" fillId="2" borderId="14" xfId="3" applyNumberFormat="1" applyFont="1" applyFill="1" applyBorder="1" applyAlignment="1" applyProtection="1">
      <alignment horizontal="center" vertical="center" wrapText="1"/>
      <protection locked="0"/>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125" xfId="2" applyNumberFormat="1" applyFont="1" applyFill="1" applyBorder="1" applyAlignment="1" applyProtection="1">
      <alignment horizontal="center" vertical="center" wrapText="1"/>
    </xf>
    <xf numFmtId="0" fontId="8" fillId="4" borderId="92"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6"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vertical="center" wrapText="1"/>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0" fontId="11" fillId="2" borderId="35" xfId="3" applyNumberFormat="1" applyFont="1" applyFill="1" applyBorder="1" applyAlignment="1" applyProtection="1">
      <alignment horizontal="center" vertical="center" wrapText="1"/>
      <protection locked="0"/>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4" fontId="6" fillId="2" borderId="96"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77" xfId="3" applyNumberFormat="1" applyFont="1" applyFill="1" applyBorder="1" applyAlignment="1" applyProtection="1">
      <alignment horizontal="left" vertical="center" wrapText="1"/>
      <protection locked="0"/>
    </xf>
    <xf numFmtId="0" fontId="11" fillId="2" borderId="128" xfId="3" applyNumberFormat="1" applyFont="1" applyFill="1" applyBorder="1" applyAlignment="1" applyProtection="1">
      <alignment horizontal="left" vertical="center" wrapText="1"/>
      <protection locked="0"/>
    </xf>
    <xf numFmtId="0" fontId="11" fillId="2" borderId="81"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3" fontId="11" fillId="2" borderId="130" xfId="3" applyNumberFormat="1" applyFont="1" applyFill="1" applyBorder="1" applyAlignment="1" applyProtection="1">
      <alignment horizontal="left" vertical="center" wrapText="1"/>
    </xf>
    <xf numFmtId="3" fontId="11" fillId="2" borderId="131" xfId="3" applyNumberFormat="1" applyFont="1" applyFill="1" applyBorder="1" applyAlignment="1" applyProtection="1">
      <alignment horizontal="left" vertical="center" wrapText="1"/>
    </xf>
    <xf numFmtId="3" fontId="11" fillId="2" borderId="132" xfId="3" applyNumberFormat="1" applyFont="1" applyFill="1" applyBorder="1" applyAlignment="1" applyProtection="1">
      <alignment horizontal="left" vertical="center" wrapText="1"/>
    </xf>
    <xf numFmtId="0" fontId="11" fillId="8" borderId="14"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1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3" fontId="11" fillId="2" borderId="24"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0" fontId="13" fillId="5" borderId="7" xfId="2" applyNumberFormat="1" applyFont="1" applyFill="1" applyBorder="1" applyAlignment="1" applyProtection="1">
      <alignment horizontal="left" vertical="center" wrapText="1"/>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31" xfId="3" applyNumberFormat="1" applyFont="1" applyFill="1" applyBorder="1" applyAlignment="1" applyProtection="1">
      <alignment horizontal="left" vertical="center" wrapText="1"/>
      <protection locked="0"/>
    </xf>
    <xf numFmtId="0" fontId="11" fillId="2" borderId="133"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3" fontId="11" fillId="2" borderId="81" xfId="3" applyNumberFormat="1" applyFont="1" applyFill="1" applyBorder="1" applyAlignment="1" applyProtection="1">
      <alignment horizontal="center" vertical="center" wrapText="1"/>
    </xf>
    <xf numFmtId="3" fontId="11" fillId="2" borderId="134"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5"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5"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5"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3" fontId="11" fillId="2" borderId="134" xfId="3" applyNumberFormat="1" applyFont="1" applyFill="1" applyBorder="1" applyAlignment="1" applyProtection="1">
      <alignment horizontal="left"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96" xfId="3" applyNumberFormat="1" applyFont="1" applyFill="1" applyBorder="1" applyAlignment="1" applyProtection="1">
      <alignment vertical="center" wrapText="1"/>
      <protection locked="0"/>
    </xf>
    <xf numFmtId="0" fontId="11" fillId="2" borderId="136"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5" fillId="0" borderId="0" xfId="2"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94"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63"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3" fontId="11" fillId="2" borderId="39" xfId="3"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7" xfId="2"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0" borderId="114" xfId="4" applyFont="1" applyBorder="1" applyAlignment="1">
      <alignment horizontal="center" vertical="center" wrapText="1"/>
    </xf>
    <xf numFmtId="0" fontId="11" fillId="2" borderId="116"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0" fontId="13" fillId="5" borderId="35" xfId="2"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left" vertical="center" wrapText="1"/>
    </xf>
    <xf numFmtId="3" fontId="11" fillId="2" borderId="10" xfId="3" applyNumberFormat="1" applyFont="1" applyFill="1" applyBorder="1" applyAlignment="1" applyProtection="1">
      <alignment horizontal="left" vertical="center" wrapText="1"/>
    </xf>
    <xf numFmtId="3" fontId="11" fillId="2" borderId="11" xfId="3" applyNumberFormat="1" applyFont="1" applyFill="1" applyBorder="1" applyAlignment="1" applyProtection="1">
      <alignment horizontal="left" vertical="center" wrapText="1"/>
    </xf>
    <xf numFmtId="3" fontId="11" fillId="2" borderId="11" xfId="3" applyNumberFormat="1" applyFont="1" applyFill="1" applyBorder="1" applyAlignment="1" applyProtection="1">
      <alignment horizontal="center" vertical="center" wrapText="1"/>
    </xf>
    <xf numFmtId="3" fontId="11" fillId="2" borderId="16" xfId="3" applyNumberFormat="1" applyFont="1" applyFill="1" applyBorder="1" applyAlignment="1" applyProtection="1">
      <alignment horizontal="center" vertical="center" wrapText="1"/>
    </xf>
    <xf numFmtId="0" fontId="11" fillId="2" borderId="16" xfId="3" applyNumberFormat="1" applyFont="1" applyFill="1" applyBorder="1" applyAlignment="1" applyProtection="1">
      <alignment vertical="center" wrapText="1"/>
      <protection locked="0"/>
    </xf>
    <xf numFmtId="0" fontId="11" fillId="2" borderId="22" xfId="3" applyNumberFormat="1" applyFont="1" applyFill="1" applyBorder="1" applyAlignment="1" applyProtection="1">
      <alignment vertical="center" wrapText="1"/>
      <protection locked="0"/>
    </xf>
    <xf numFmtId="0" fontId="6" fillId="10" borderId="6"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2"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2" borderId="104" xfId="3" applyNumberFormat="1" applyFont="1" applyFill="1" applyBorder="1" applyAlignment="1" applyProtection="1">
      <alignment horizontal="left" vertical="center" wrapText="1"/>
      <protection locked="0"/>
    </xf>
    <xf numFmtId="0" fontId="11" fillId="2" borderId="137"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left" vertical="center" wrapText="1"/>
      <protection locked="0"/>
    </xf>
    <xf numFmtId="0" fontId="11" fillId="2" borderId="100" xfId="3" applyNumberFormat="1" applyFont="1" applyFill="1" applyBorder="1" applyAlignment="1" applyProtection="1">
      <alignment horizontal="left" vertical="center" wrapText="1"/>
      <protection locked="0"/>
    </xf>
    <xf numFmtId="0" fontId="11" fillId="2" borderId="106" xfId="3" applyNumberFormat="1" applyFont="1" applyFill="1" applyBorder="1" applyAlignment="1" applyProtection="1">
      <alignment horizontal="left" vertical="center" wrapText="1"/>
      <protection locked="0"/>
    </xf>
    <xf numFmtId="0" fontId="11" fillId="2" borderId="130" xfId="3" applyNumberFormat="1" applyFont="1" applyFill="1" applyBorder="1" applyAlignment="1" applyProtection="1">
      <alignment horizontal="left" vertical="center" wrapText="1"/>
      <protection locked="0"/>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3"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26" xfId="0" applyFont="1" applyFill="1" applyBorder="1" applyAlignment="1">
      <alignment horizontal="center" vertical="center" wrapText="1"/>
    </xf>
    <xf numFmtId="0" fontId="11" fillId="3" borderId="68"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0" xfId="3" applyNumberFormat="1" applyFont="1" applyFill="1" applyBorder="1" applyAlignment="1" applyProtection="1">
      <alignment horizontal="center" vertical="center" wrapText="1"/>
      <protection locked="0"/>
    </xf>
    <xf numFmtId="0" fontId="11" fillId="2" borderId="12" xfId="3" applyNumberFormat="1" applyFont="1" applyFill="1" applyBorder="1" applyAlignment="1" applyProtection="1">
      <alignment horizontal="center" vertical="center" wrapText="1"/>
      <protection locked="0"/>
    </xf>
    <xf numFmtId="3" fontId="11" fillId="2" borderId="138" xfId="3" applyNumberFormat="1" applyFont="1" applyFill="1" applyBorder="1" applyAlignment="1" applyProtection="1">
      <alignment horizontal="left" vertical="center" wrapText="1"/>
    </xf>
    <xf numFmtId="3" fontId="11" fillId="2" borderId="139" xfId="3" applyNumberFormat="1" applyFont="1" applyFill="1" applyBorder="1" applyAlignment="1" applyProtection="1">
      <alignment horizontal="left" vertical="center" wrapText="1"/>
    </xf>
    <xf numFmtId="0" fontId="6" fillId="2" borderId="140"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6"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2" borderId="138" xfId="3" applyNumberFormat="1" applyFont="1" applyFill="1" applyBorder="1" applyAlignment="1" applyProtection="1">
      <alignment horizontal="left" vertical="center" wrapText="1"/>
      <protection locked="0"/>
    </xf>
    <xf numFmtId="0" fontId="11" fillId="2" borderId="141"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0" fontId="11" fillId="3" borderId="112" xfId="0" applyFont="1" applyFill="1" applyBorder="1" applyAlignment="1">
      <alignment horizontal="center" vertical="center" wrapText="1"/>
    </xf>
    <xf numFmtId="0" fontId="11" fillId="2" borderId="36" xfId="3" applyNumberFormat="1" applyFont="1" applyFill="1" applyBorder="1" applyAlignment="1" applyProtection="1">
      <alignment horizontal="left" vertical="center" wrapText="1"/>
      <protection locked="0"/>
    </xf>
    <xf numFmtId="0" fontId="11" fillId="2" borderId="40" xfId="3" applyNumberFormat="1" applyFont="1" applyFill="1" applyBorder="1" applyAlignment="1" applyProtection="1">
      <alignment horizontal="center" vertical="center" wrapText="1"/>
      <protection locked="0"/>
    </xf>
    <xf numFmtId="4" fontId="6" fillId="2" borderId="13" xfId="1" applyNumberFormat="1" applyFont="1" applyFill="1" applyBorder="1" applyAlignment="1">
      <alignment horizontal="center" vertical="center"/>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2" xfId="3" applyNumberFormat="1" applyFont="1" applyFill="1" applyBorder="1" applyAlignment="1" applyProtection="1">
      <alignment horizontal="left" vertical="center" wrapText="1"/>
      <protection locked="0"/>
    </xf>
    <xf numFmtId="0" fontId="21"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mailto:inf@abakan.2gis.ru" TargetMode="Externa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6"/>
  <sheetViews>
    <sheetView tabSelected="1" zoomScale="40" zoomScaleNormal="40" zoomScaleSheetLayoutView="30" workbookViewId="0">
      <pane ySplit="4" topLeftCell="A161" activePane="bottomLeft" state="frozen"/>
      <selection activeCell="X176" sqref="X176"/>
      <selection pane="bottomLeft" activeCell="X176" sqref="X176"/>
    </sheetView>
  </sheetViews>
  <sheetFormatPr defaultColWidth="9.140625" defaultRowHeight="12.75" outlineLevelRow="1" x14ac:dyDescent="0.2"/>
  <cols>
    <col min="1" max="1" width="69"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47"/>
      <c r="B46" s="48"/>
      <c r="C46" s="49"/>
      <c r="D46" s="50"/>
      <c r="E46" s="51"/>
      <c r="F46" s="51"/>
      <c r="G46" s="51"/>
      <c r="H46" s="52"/>
    </row>
    <row r="47" spans="1:8" s="16" customFormat="1" ht="48" customHeight="1" x14ac:dyDescent="0.2">
      <c r="A47" s="29" t="s">
        <v>31</v>
      </c>
      <c r="B47" s="117" t="s">
        <v>32</v>
      </c>
      <c r="C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1">
        <f>F47*1.2</f>
        <v>12528</v>
      </c>
      <c r="E47" s="32">
        <f>F47*1.1</f>
        <v>11484.000000000002</v>
      </c>
      <c r="F47" s="32">
        <v>10440</v>
      </c>
      <c r="G47" s="32">
        <f>F47*0.75</f>
        <v>7830</v>
      </c>
      <c r="H47" s="33">
        <f>F47*0.5</f>
        <v>5220</v>
      </c>
    </row>
    <row r="48" spans="1:8" s="16" customFormat="1" ht="132" customHeight="1" x14ac:dyDescent="0.2">
      <c r="A48" s="34"/>
      <c r="B48" s="118"/>
      <c r="C48" s="35"/>
      <c r="D48" s="36"/>
      <c r="E48" s="37"/>
      <c r="F48" s="37"/>
      <c r="G48" s="37"/>
      <c r="H48" s="38"/>
    </row>
    <row r="49" spans="1:8" s="16" customFormat="1" ht="132.6" customHeight="1" x14ac:dyDescent="0.2">
      <c r="A49" s="34"/>
      <c r="B49" s="39" t="s">
        <v>12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6"/>
      <c r="E49" s="37"/>
      <c r="F49" s="37"/>
      <c r="G49" s="37"/>
      <c r="H49" s="38"/>
    </row>
    <row r="50" spans="1:8" s="16" customFormat="1" ht="97.5" customHeight="1" thickBot="1" x14ac:dyDescent="0.25">
      <c r="A50" s="119"/>
      <c r="B50" s="120"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121"/>
      <c r="E50" s="122"/>
      <c r="F50" s="122"/>
      <c r="G50" s="122"/>
      <c r="H50" s="123"/>
    </row>
    <row r="51" spans="1:8" s="16" customFormat="1" ht="166.5" customHeight="1" thickBot="1" x14ac:dyDescent="0.25">
      <c r="A51" s="41"/>
      <c r="B51" s="42" t="s">
        <v>34</v>
      </c>
      <c r="C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44"/>
      <c r="E51" s="45"/>
      <c r="F51" s="45"/>
      <c r="G51" s="45"/>
      <c r="H51" s="46"/>
    </row>
    <row r="52" spans="1:8" s="16" customFormat="1" ht="24.95" customHeight="1" thickBot="1" x14ac:dyDescent="0.25">
      <c r="A52" s="81"/>
      <c r="B52" s="124"/>
      <c r="C52" s="125"/>
      <c r="D52" s="113"/>
      <c r="E52" s="114"/>
      <c r="F52" s="114"/>
      <c r="G52" s="114"/>
      <c r="H52" s="115"/>
    </row>
    <row r="53" spans="1:8" s="16" customFormat="1" ht="48" customHeight="1" x14ac:dyDescent="0.2">
      <c r="A53" s="53" t="s">
        <v>35</v>
      </c>
      <c r="B53" s="117" t="s">
        <v>32</v>
      </c>
      <c r="C5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54">
        <f>F53*1.2</f>
        <v>13824</v>
      </c>
      <c r="E53" s="32">
        <f>F53*1.1</f>
        <v>12672.000000000002</v>
      </c>
      <c r="F53" s="32">
        <v>11520</v>
      </c>
      <c r="G53" s="32">
        <f>F53*0.75</f>
        <v>8640</v>
      </c>
      <c r="H53" s="33">
        <f>F53*0.5</f>
        <v>5760</v>
      </c>
    </row>
    <row r="54" spans="1:8" s="16" customFormat="1" ht="132" customHeight="1" x14ac:dyDescent="0.2">
      <c r="A54" s="55"/>
      <c r="B54" s="118"/>
      <c r="C54" s="35"/>
      <c r="D54" s="56"/>
      <c r="E54" s="37"/>
      <c r="F54" s="37"/>
      <c r="G54" s="37"/>
      <c r="H54" s="38"/>
    </row>
    <row r="55" spans="1:8" s="16" customFormat="1" ht="112.5" customHeight="1" x14ac:dyDescent="0.2">
      <c r="A55" s="55"/>
      <c r="B55" s="39" t="s">
        <v>12</v>
      </c>
      <c r="C5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56"/>
      <c r="E55" s="37"/>
      <c r="F55" s="37"/>
      <c r="G55" s="37"/>
      <c r="H55" s="38"/>
    </row>
    <row r="56" spans="1:8" s="16" customFormat="1" ht="166.5" customHeight="1" x14ac:dyDescent="0.2">
      <c r="A56" s="55"/>
      <c r="B56" s="57" t="s">
        <v>34</v>
      </c>
      <c r="C5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56"/>
      <c r="E56" s="37"/>
      <c r="F56" s="37"/>
      <c r="G56" s="37"/>
      <c r="H56" s="38"/>
    </row>
    <row r="57" spans="1:8" s="16" customFormat="1" ht="92.25" customHeight="1" thickBot="1" x14ac:dyDescent="0.25">
      <c r="A57" s="55"/>
      <c r="B57" s="126" t="s">
        <v>36</v>
      </c>
      <c r="C57" s="1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128"/>
      <c r="E57" s="122"/>
      <c r="F57" s="122"/>
      <c r="G57" s="122"/>
      <c r="H57" s="123"/>
    </row>
    <row r="58" spans="1:8" s="16" customFormat="1" ht="24.95" customHeight="1" thickBot="1" x14ac:dyDescent="0.25">
      <c r="A58" s="81"/>
      <c r="B58" s="129"/>
      <c r="C58" s="130"/>
      <c r="D58" s="113"/>
      <c r="E58" s="114"/>
      <c r="F58" s="114"/>
      <c r="G58" s="114"/>
      <c r="H58" s="115"/>
    </row>
    <row r="59" spans="1:8" s="16" customFormat="1" ht="50.1" customHeight="1" x14ac:dyDescent="0.2">
      <c r="A59" s="65" t="s">
        <v>37</v>
      </c>
      <c r="B59" s="131" t="s">
        <v>23</v>
      </c>
      <c r="C59" s="13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90">
        <v>360</v>
      </c>
      <c r="E59" s="90"/>
      <c r="F59" s="90"/>
      <c r="G59" s="90"/>
      <c r="H59" s="91"/>
    </row>
    <row r="60" spans="1:8" s="16" customFormat="1" ht="94.5" customHeight="1" x14ac:dyDescent="0.2">
      <c r="A60" s="71"/>
      <c r="B60" s="133"/>
      <c r="C60" s="134"/>
      <c r="D60" s="95"/>
      <c r="E60" s="95"/>
      <c r="F60" s="95"/>
      <c r="G60" s="95"/>
      <c r="H60" s="96"/>
    </row>
    <row r="61" spans="1:8" s="16" customFormat="1" ht="163.5" customHeight="1" thickBot="1" x14ac:dyDescent="0.25">
      <c r="A61" s="77"/>
      <c r="B61" s="42" t="s">
        <v>34</v>
      </c>
      <c r="C61" s="1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100"/>
      <c r="E61" s="100"/>
      <c r="F61" s="100"/>
      <c r="G61" s="100"/>
      <c r="H61" s="101"/>
    </row>
    <row r="62" spans="1:8" s="16" customFormat="1" ht="24.95" customHeight="1" thickBot="1" x14ac:dyDescent="0.25">
      <c r="A62" s="81"/>
      <c r="B62" s="124"/>
      <c r="C62" s="125"/>
      <c r="D62" s="113"/>
      <c r="E62" s="114"/>
      <c r="F62" s="114"/>
      <c r="G62" s="114"/>
      <c r="H62" s="115"/>
    </row>
    <row r="63" spans="1:8" s="16" customFormat="1" ht="50.1" customHeight="1" thickBot="1" x14ac:dyDescent="0.25">
      <c r="A63" s="136" t="s">
        <v>38</v>
      </c>
      <c r="B63" s="137"/>
      <c r="C63" s="137"/>
      <c r="D63" s="138" t="str">
        <f>"от "&amp;MIN(D64:D83)&amp;" до "&amp;MAX(D64:D83)</f>
        <v>от 1500 до 30000</v>
      </c>
      <c r="E63" s="139"/>
      <c r="F63" s="139"/>
      <c r="G63" s="139"/>
      <c r="H63" s="140"/>
    </row>
    <row r="64" spans="1:8" s="16" customFormat="1" ht="37.5" customHeight="1" outlineLevel="1" x14ac:dyDescent="0.2">
      <c r="A64" s="141" t="s">
        <v>39</v>
      </c>
      <c r="B64" s="142"/>
      <c r="C64" s="14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144">
        <v>1500</v>
      </c>
      <c r="E64" s="145"/>
      <c r="F64" s="145"/>
      <c r="G64" s="145"/>
      <c r="H64" s="146"/>
    </row>
    <row r="65" spans="1:8" s="16" customFormat="1" ht="37.5" customHeight="1" outlineLevel="1" x14ac:dyDescent="0.2">
      <c r="A65" s="147" t="s">
        <v>40</v>
      </c>
      <c r="B65" s="148"/>
      <c r="C65" s="143"/>
      <c r="D65" s="36">
        <v>3000</v>
      </c>
      <c r="E65" s="37"/>
      <c r="F65" s="37"/>
      <c r="G65" s="37"/>
      <c r="H65" s="38"/>
    </row>
    <row r="66" spans="1:8" s="16" customFormat="1" ht="37.5" customHeight="1" outlineLevel="1" x14ac:dyDescent="0.2">
      <c r="A66" s="147" t="s">
        <v>41</v>
      </c>
      <c r="B66" s="148"/>
      <c r="C66" s="143"/>
      <c r="D66" s="36">
        <v>4500</v>
      </c>
      <c r="E66" s="37"/>
      <c r="F66" s="37"/>
      <c r="G66" s="37"/>
      <c r="H66" s="38"/>
    </row>
    <row r="67" spans="1:8" s="16" customFormat="1" ht="37.5" customHeight="1" outlineLevel="1" x14ac:dyDescent="0.2">
      <c r="A67" s="147" t="s">
        <v>42</v>
      </c>
      <c r="B67" s="148"/>
      <c r="C67" s="143"/>
      <c r="D67" s="36">
        <v>6000</v>
      </c>
      <c r="E67" s="37"/>
      <c r="F67" s="37"/>
      <c r="G67" s="37"/>
      <c r="H67" s="38"/>
    </row>
    <row r="68" spans="1:8" s="16" customFormat="1" ht="37.5" customHeight="1" outlineLevel="1" x14ac:dyDescent="0.2">
      <c r="A68" s="147" t="s">
        <v>43</v>
      </c>
      <c r="B68" s="148"/>
      <c r="C68" s="143"/>
      <c r="D68" s="36">
        <v>7500</v>
      </c>
      <c r="E68" s="37"/>
      <c r="F68" s="37"/>
      <c r="G68" s="37"/>
      <c r="H68" s="38"/>
    </row>
    <row r="69" spans="1:8" s="16" customFormat="1" ht="37.5" customHeight="1" outlineLevel="1" x14ac:dyDescent="0.2">
      <c r="A69" s="147" t="s">
        <v>44</v>
      </c>
      <c r="B69" s="148"/>
      <c r="C69" s="143"/>
      <c r="D69" s="36">
        <v>9000</v>
      </c>
      <c r="E69" s="37"/>
      <c r="F69" s="37"/>
      <c r="G69" s="37"/>
      <c r="H69" s="38"/>
    </row>
    <row r="70" spans="1:8" s="16" customFormat="1" ht="37.5" customHeight="1" outlineLevel="1" x14ac:dyDescent="0.2">
      <c r="A70" s="147" t="s">
        <v>45</v>
      </c>
      <c r="B70" s="148"/>
      <c r="C70" s="143"/>
      <c r="D70" s="36">
        <v>10500</v>
      </c>
      <c r="E70" s="37"/>
      <c r="F70" s="37"/>
      <c r="G70" s="37"/>
      <c r="H70" s="38"/>
    </row>
    <row r="71" spans="1:8" s="16" customFormat="1" ht="37.5" customHeight="1" outlineLevel="1" x14ac:dyDescent="0.2">
      <c r="A71" s="147" t="s">
        <v>46</v>
      </c>
      <c r="B71" s="148"/>
      <c r="C71" s="143"/>
      <c r="D71" s="36">
        <v>12000</v>
      </c>
      <c r="E71" s="37"/>
      <c r="F71" s="37"/>
      <c r="G71" s="37"/>
      <c r="H71" s="38"/>
    </row>
    <row r="72" spans="1:8" s="16" customFormat="1" ht="37.5" customHeight="1" outlineLevel="1" x14ac:dyDescent="0.2">
      <c r="A72" s="147" t="s">
        <v>47</v>
      </c>
      <c r="B72" s="148"/>
      <c r="C72" s="143"/>
      <c r="D72" s="36">
        <v>13500</v>
      </c>
      <c r="E72" s="37"/>
      <c r="F72" s="37"/>
      <c r="G72" s="37"/>
      <c r="H72" s="38"/>
    </row>
    <row r="73" spans="1:8" s="16" customFormat="1" ht="37.5" customHeight="1" outlineLevel="1" x14ac:dyDescent="0.2">
      <c r="A73" s="147" t="s">
        <v>48</v>
      </c>
      <c r="B73" s="148"/>
      <c r="C73" s="143"/>
      <c r="D73" s="36">
        <v>15000</v>
      </c>
      <c r="E73" s="37"/>
      <c r="F73" s="37"/>
      <c r="G73" s="37"/>
      <c r="H73" s="38"/>
    </row>
    <row r="74" spans="1:8" s="16" customFormat="1" ht="37.5" customHeight="1" outlineLevel="1" x14ac:dyDescent="0.2">
      <c r="A74" s="147" t="s">
        <v>49</v>
      </c>
      <c r="B74" s="148"/>
      <c r="C74" s="143"/>
      <c r="D74" s="36">
        <v>16500</v>
      </c>
      <c r="E74" s="37"/>
      <c r="F74" s="37"/>
      <c r="G74" s="37"/>
      <c r="H74" s="38"/>
    </row>
    <row r="75" spans="1:8" s="16" customFormat="1" ht="37.5" customHeight="1" outlineLevel="1" x14ac:dyDescent="0.2">
      <c r="A75" s="147" t="s">
        <v>50</v>
      </c>
      <c r="B75" s="148"/>
      <c r="C75" s="143"/>
      <c r="D75" s="36">
        <v>18000</v>
      </c>
      <c r="E75" s="37"/>
      <c r="F75" s="37"/>
      <c r="G75" s="37"/>
      <c r="H75" s="38"/>
    </row>
    <row r="76" spans="1:8" s="16" customFormat="1" ht="37.5" customHeight="1" outlineLevel="1" x14ac:dyDescent="0.2">
      <c r="A76" s="147" t="s">
        <v>51</v>
      </c>
      <c r="B76" s="148"/>
      <c r="C76" s="143"/>
      <c r="D76" s="36">
        <v>19500</v>
      </c>
      <c r="E76" s="37"/>
      <c r="F76" s="37"/>
      <c r="G76" s="37"/>
      <c r="H76" s="38"/>
    </row>
    <row r="77" spans="1:8" s="16" customFormat="1" ht="37.5" customHeight="1" outlineLevel="1" x14ac:dyDescent="0.2">
      <c r="A77" s="147" t="s">
        <v>52</v>
      </c>
      <c r="B77" s="148"/>
      <c r="C77" s="143"/>
      <c r="D77" s="36">
        <v>21000</v>
      </c>
      <c r="E77" s="37"/>
      <c r="F77" s="37"/>
      <c r="G77" s="37"/>
      <c r="H77" s="38"/>
    </row>
    <row r="78" spans="1:8" s="16" customFormat="1" ht="37.5" customHeight="1" outlineLevel="1" x14ac:dyDescent="0.2">
      <c r="A78" s="147" t="s">
        <v>53</v>
      </c>
      <c r="B78" s="148"/>
      <c r="C78" s="143"/>
      <c r="D78" s="36">
        <v>22500</v>
      </c>
      <c r="E78" s="37"/>
      <c r="F78" s="37"/>
      <c r="G78" s="37"/>
      <c r="H78" s="38"/>
    </row>
    <row r="79" spans="1:8" s="16" customFormat="1" ht="37.5" customHeight="1" outlineLevel="1" x14ac:dyDescent="0.2">
      <c r="A79" s="147" t="s">
        <v>54</v>
      </c>
      <c r="B79" s="148"/>
      <c r="C79" s="143"/>
      <c r="D79" s="36">
        <v>24000</v>
      </c>
      <c r="E79" s="37"/>
      <c r="F79" s="37"/>
      <c r="G79" s="37"/>
      <c r="H79" s="38"/>
    </row>
    <row r="80" spans="1:8" s="16" customFormat="1" ht="37.5" customHeight="1" outlineLevel="1" x14ac:dyDescent="0.2">
      <c r="A80" s="147" t="s">
        <v>55</v>
      </c>
      <c r="B80" s="148"/>
      <c r="C80" s="143"/>
      <c r="D80" s="36">
        <v>25500</v>
      </c>
      <c r="E80" s="37"/>
      <c r="F80" s="37"/>
      <c r="G80" s="37"/>
      <c r="H80" s="38"/>
    </row>
    <row r="81" spans="1:8" s="16" customFormat="1" ht="37.5" customHeight="1" outlineLevel="1" x14ac:dyDescent="0.2">
      <c r="A81" s="147" t="s">
        <v>56</v>
      </c>
      <c r="B81" s="148"/>
      <c r="C81" s="143"/>
      <c r="D81" s="36">
        <v>27000</v>
      </c>
      <c r="E81" s="37"/>
      <c r="F81" s="37"/>
      <c r="G81" s="37"/>
      <c r="H81" s="38"/>
    </row>
    <row r="82" spans="1:8" s="16" customFormat="1" ht="37.5" customHeight="1" outlineLevel="1" x14ac:dyDescent="0.2">
      <c r="A82" s="147" t="s">
        <v>57</v>
      </c>
      <c r="B82" s="148"/>
      <c r="C82" s="143"/>
      <c r="D82" s="36">
        <v>28500</v>
      </c>
      <c r="E82" s="37"/>
      <c r="F82" s="37"/>
      <c r="G82" s="37"/>
      <c r="H82" s="38"/>
    </row>
    <row r="83" spans="1:8" s="16" customFormat="1" ht="37.5" customHeight="1" outlineLevel="1" thickBot="1" x14ac:dyDescent="0.25">
      <c r="A83" s="147" t="s">
        <v>58</v>
      </c>
      <c r="B83" s="148"/>
      <c r="C83" s="143"/>
      <c r="D83" s="36">
        <v>30000</v>
      </c>
      <c r="E83" s="37"/>
      <c r="F83" s="37"/>
      <c r="G83" s="37"/>
      <c r="H83" s="38"/>
    </row>
    <row r="84" spans="1:8" s="16" customFormat="1" ht="50.1" customHeight="1" thickBot="1" x14ac:dyDescent="0.25">
      <c r="A84" s="136" t="s">
        <v>59</v>
      </c>
      <c r="B84" s="137"/>
      <c r="C84" s="137"/>
      <c r="D84" s="138" t="str">
        <f>"от "&amp;MIN(D85:D94)&amp;" до "&amp;MAX(D85:D94)</f>
        <v>от 90 до 4782</v>
      </c>
      <c r="E84" s="139"/>
      <c r="F84" s="139"/>
      <c r="G84" s="139"/>
      <c r="H84" s="140"/>
    </row>
    <row r="85" spans="1:8" s="16" customFormat="1" ht="159" customHeight="1" x14ac:dyDescent="0.2">
      <c r="A85" s="149" t="s">
        <v>60</v>
      </c>
      <c r="B85" s="150" t="s">
        <v>13</v>
      </c>
      <c r="C85" s="1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152">
        <v>768</v>
      </c>
      <c r="E85" s="152"/>
      <c r="F85" s="152"/>
      <c r="G85" s="152"/>
      <c r="H85" s="153"/>
    </row>
    <row r="86" spans="1:8" s="16" customFormat="1" ht="37.5" customHeight="1" x14ac:dyDescent="0.2">
      <c r="A86" s="154" t="s">
        <v>61</v>
      </c>
      <c r="B86" s="155"/>
      <c r="C86" s="15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157">
        <v>180</v>
      </c>
      <c r="E86" s="157"/>
      <c r="F86" s="157"/>
      <c r="G86" s="157"/>
      <c r="H86" s="158"/>
    </row>
    <row r="87" spans="1:8" s="16" customFormat="1" ht="37.5" customHeight="1" x14ac:dyDescent="0.2">
      <c r="A87" s="154" t="s">
        <v>62</v>
      </c>
      <c r="B87" s="155"/>
      <c r="C87" s="159"/>
      <c r="D87" s="157">
        <v>1302</v>
      </c>
      <c r="E87" s="157"/>
      <c r="F87" s="157"/>
      <c r="G87" s="157"/>
      <c r="H87" s="158"/>
    </row>
    <row r="88" spans="1:8" s="16" customFormat="1" ht="37.5" customHeight="1" x14ac:dyDescent="0.2">
      <c r="A88" s="154" t="s">
        <v>63</v>
      </c>
      <c r="B88" s="155"/>
      <c r="C88" s="159"/>
      <c r="D88" s="157">
        <v>594</v>
      </c>
      <c r="E88" s="157"/>
      <c r="F88" s="157"/>
      <c r="G88" s="157"/>
      <c r="H88" s="158"/>
    </row>
    <row r="89" spans="1:8" s="16" customFormat="1" ht="37.5" customHeight="1" x14ac:dyDescent="0.2">
      <c r="A89" s="160" t="s">
        <v>64</v>
      </c>
      <c r="B89" s="161"/>
      <c r="C89" s="159"/>
      <c r="D89" s="157">
        <v>4782</v>
      </c>
      <c r="E89" s="157"/>
      <c r="F89" s="157"/>
      <c r="G89" s="157"/>
      <c r="H89" s="158"/>
    </row>
    <row r="90" spans="1:8" s="16" customFormat="1" ht="37.5" customHeight="1" x14ac:dyDescent="0.2">
      <c r="A90" s="154" t="s">
        <v>65</v>
      </c>
      <c r="B90" s="155"/>
      <c r="C90" s="159"/>
      <c r="D90" s="157">
        <v>90</v>
      </c>
      <c r="E90" s="157"/>
      <c r="F90" s="157"/>
      <c r="G90" s="157"/>
      <c r="H90" s="158"/>
    </row>
    <row r="91" spans="1:8" s="16" customFormat="1" ht="37.5" customHeight="1" x14ac:dyDescent="0.2">
      <c r="A91" s="154" t="s">
        <v>66</v>
      </c>
      <c r="B91" s="155"/>
      <c r="C91" s="159"/>
      <c r="D91" s="157">
        <v>90</v>
      </c>
      <c r="E91" s="157"/>
      <c r="F91" s="157"/>
      <c r="G91" s="157"/>
      <c r="H91" s="158"/>
    </row>
    <row r="92" spans="1:8" s="16" customFormat="1" ht="37.5" customHeight="1" x14ac:dyDescent="0.2">
      <c r="A92" s="154" t="s">
        <v>67</v>
      </c>
      <c r="B92" s="155"/>
      <c r="C92" s="159"/>
      <c r="D92" s="157">
        <v>180</v>
      </c>
      <c r="E92" s="157"/>
      <c r="F92" s="157"/>
      <c r="G92" s="157"/>
      <c r="H92" s="158"/>
    </row>
    <row r="93" spans="1:8" s="16" customFormat="1" ht="37.5" customHeight="1" x14ac:dyDescent="0.2">
      <c r="A93" s="154" t="s">
        <v>68</v>
      </c>
      <c r="B93" s="155"/>
      <c r="C93" s="159"/>
      <c r="D93" s="157">
        <v>270</v>
      </c>
      <c r="E93" s="157"/>
      <c r="F93" s="157"/>
      <c r="G93" s="157"/>
      <c r="H93" s="158"/>
    </row>
    <row r="94" spans="1:8" s="16" customFormat="1" ht="37.5" customHeight="1" thickBot="1" x14ac:dyDescent="0.25">
      <c r="A94" s="162" t="s">
        <v>69</v>
      </c>
      <c r="B94" s="163"/>
      <c r="C94" s="164"/>
      <c r="D94" s="165">
        <v>594</v>
      </c>
      <c r="E94" s="165"/>
      <c r="F94" s="165"/>
      <c r="G94" s="165"/>
      <c r="H94" s="166"/>
    </row>
    <row r="95" spans="1:8" s="16" customFormat="1" ht="27" customHeight="1" thickBot="1" x14ac:dyDescent="0.25">
      <c r="A95" s="136"/>
      <c r="B95" s="137"/>
      <c r="C95" s="137"/>
      <c r="D95" s="167" t="s">
        <v>70</v>
      </c>
      <c r="E95" s="168"/>
      <c r="F95" s="168"/>
      <c r="G95" s="168"/>
      <c r="H95" s="169"/>
    </row>
    <row r="96" spans="1:8" s="16" customFormat="1" ht="117.75" customHeight="1" thickBot="1" x14ac:dyDescent="0.25">
      <c r="A96" s="170" t="s">
        <v>71</v>
      </c>
      <c r="B96" s="171"/>
      <c r="C96"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165">
        <v>150</v>
      </c>
      <c r="E96" s="165"/>
      <c r="F96" s="165"/>
      <c r="G96" s="165"/>
      <c r="H96" s="166"/>
    </row>
    <row r="97" spans="1:8" s="28" customFormat="1" ht="50.1" customHeight="1" thickBot="1" x14ac:dyDescent="0.25">
      <c r="A97" s="24" t="s">
        <v>72</v>
      </c>
      <c r="B97" s="25"/>
      <c r="C97" s="26"/>
      <c r="D97" s="173" t="e">
        <f>"от "&amp;MIN(D99,D119:H120,#REF!,D121:H135)&amp;" до "&amp;MAX(D99,D119:H120,#REF!,D121:H135)</f>
        <v>#REF!</v>
      </c>
      <c r="E97" s="173"/>
      <c r="F97" s="173"/>
      <c r="G97" s="173"/>
      <c r="H97" s="174"/>
    </row>
    <row r="98" spans="1:8" s="16" customFormat="1" ht="24.95" customHeight="1" thickBot="1" x14ac:dyDescent="0.25">
      <c r="A98" s="175"/>
      <c r="B98" s="176"/>
      <c r="C98" s="83"/>
      <c r="D98" s="177"/>
      <c r="E98" s="177"/>
      <c r="F98" s="177"/>
      <c r="G98" s="177"/>
      <c r="H98" s="178"/>
    </row>
    <row r="99" spans="1:8" s="16" customFormat="1" ht="62.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182">
        <v>5160</v>
      </c>
      <c r="E99" s="182"/>
      <c r="F99" s="182"/>
      <c r="G99" s="182"/>
      <c r="H99" s="183"/>
    </row>
    <row r="100" spans="1:8" s="16" customFormat="1" ht="62.45" customHeight="1" thickBot="1" x14ac:dyDescent="0.25">
      <c r="A100" s="184" t="s">
        <v>74</v>
      </c>
      <c r="B100" s="185"/>
      <c r="C100" s="186"/>
      <c r="D100" s="187" t="s">
        <v>75</v>
      </c>
      <c r="E100" s="188"/>
      <c r="F100" s="188"/>
      <c r="G100" s="188"/>
      <c r="H100" s="189"/>
    </row>
    <row r="101" spans="1:8" s="16" customFormat="1" ht="62.45" customHeight="1" x14ac:dyDescent="0.2">
      <c r="A101" s="190" t="s">
        <v>76</v>
      </c>
      <c r="B101" s="191"/>
      <c r="C101" s="186"/>
      <c r="D101" s="157">
        <f>D99/4</f>
        <v>1290</v>
      </c>
      <c r="E101" s="157"/>
      <c r="F101" s="157"/>
      <c r="G101" s="157"/>
      <c r="H101" s="158"/>
    </row>
    <row r="102" spans="1:8" s="16" customFormat="1" ht="62.45" customHeight="1" x14ac:dyDescent="0.2">
      <c r="A102" s="190" t="s">
        <v>77</v>
      </c>
      <c r="B102" s="191"/>
      <c r="C102" s="186"/>
      <c r="D102" s="157">
        <f>D99/5</f>
        <v>1032</v>
      </c>
      <c r="E102" s="157"/>
      <c r="F102" s="157"/>
      <c r="G102" s="157"/>
      <c r="H102" s="158"/>
    </row>
    <row r="103" spans="1:8" s="16" customFormat="1" ht="62.45" customHeight="1" x14ac:dyDescent="0.2">
      <c r="A103" s="190" t="s">
        <v>78</v>
      </c>
      <c r="B103" s="191"/>
      <c r="C103" s="186"/>
      <c r="D103" s="157">
        <f>D99/6</f>
        <v>860</v>
      </c>
      <c r="E103" s="157"/>
      <c r="F103" s="157"/>
      <c r="G103" s="157"/>
      <c r="H103" s="158"/>
    </row>
    <row r="104" spans="1:8" s="16" customFormat="1" ht="62.45" customHeight="1" x14ac:dyDescent="0.2">
      <c r="A104" s="190" t="s">
        <v>79</v>
      </c>
      <c r="B104" s="191"/>
      <c r="C104" s="186"/>
      <c r="D104" s="157">
        <f>D99/7</f>
        <v>737.14285714285711</v>
      </c>
      <c r="E104" s="157"/>
      <c r="F104" s="157"/>
      <c r="G104" s="157"/>
      <c r="H104" s="158"/>
    </row>
    <row r="105" spans="1:8" s="16" customFormat="1" ht="62.45" customHeight="1" x14ac:dyDescent="0.2">
      <c r="A105" s="190" t="s">
        <v>80</v>
      </c>
      <c r="B105" s="191"/>
      <c r="C105" s="186"/>
      <c r="D105" s="157">
        <f>D99/8</f>
        <v>645</v>
      </c>
      <c r="E105" s="157"/>
      <c r="F105" s="157"/>
      <c r="G105" s="157"/>
      <c r="H105" s="158"/>
    </row>
    <row r="106" spans="1:8" s="16" customFormat="1" ht="62.45" customHeight="1" x14ac:dyDescent="0.2">
      <c r="A106" s="190" t="s">
        <v>81</v>
      </c>
      <c r="B106" s="191"/>
      <c r="C106" s="186"/>
      <c r="D106" s="157">
        <f>D99/9</f>
        <v>573.33333333333337</v>
      </c>
      <c r="E106" s="157"/>
      <c r="F106" s="157"/>
      <c r="G106" s="157"/>
      <c r="H106" s="158"/>
    </row>
    <row r="107" spans="1:8" s="16" customFormat="1" ht="62.45" customHeight="1" x14ac:dyDescent="0.2">
      <c r="A107" s="190" t="s">
        <v>82</v>
      </c>
      <c r="B107" s="191"/>
      <c r="C107" s="186"/>
      <c r="D107" s="157">
        <f>D99/10</f>
        <v>516</v>
      </c>
      <c r="E107" s="157"/>
      <c r="F107" s="157"/>
      <c r="G107" s="157"/>
      <c r="H107" s="158"/>
    </row>
    <row r="108" spans="1:8" s="16" customFormat="1" ht="62.45" customHeight="1" thickBot="1" x14ac:dyDescent="0.25">
      <c r="A108" s="179" t="s">
        <v>83</v>
      </c>
      <c r="B108" s="180"/>
      <c r="C108" s="186"/>
      <c r="D108" s="182">
        <v>7728</v>
      </c>
      <c r="E108" s="182"/>
      <c r="F108" s="182"/>
      <c r="G108" s="182"/>
      <c r="H108" s="183"/>
    </row>
    <row r="109" spans="1:8" s="16" customFormat="1" ht="62.45" customHeight="1" thickBot="1" x14ac:dyDescent="0.25">
      <c r="A109" s="184" t="s">
        <v>74</v>
      </c>
      <c r="B109" s="185"/>
      <c r="C109" s="186"/>
      <c r="D109" s="187" t="s">
        <v>75</v>
      </c>
      <c r="E109" s="188"/>
      <c r="F109" s="188"/>
      <c r="G109" s="188"/>
      <c r="H109" s="189"/>
    </row>
    <row r="110" spans="1:8" s="16" customFormat="1" ht="62.45" customHeight="1" x14ac:dyDescent="0.2">
      <c r="A110" s="190" t="s">
        <v>76</v>
      </c>
      <c r="B110" s="191"/>
      <c r="C110" s="186"/>
      <c r="D110" s="192">
        <v>1932</v>
      </c>
      <c r="E110" s="192"/>
      <c r="F110" s="192"/>
      <c r="G110" s="192"/>
      <c r="H110" s="193"/>
    </row>
    <row r="111" spans="1:8" s="16" customFormat="1" ht="62.45" customHeight="1" x14ac:dyDescent="0.2">
      <c r="A111" s="190" t="s">
        <v>77</v>
      </c>
      <c r="B111" s="191"/>
      <c r="C111" s="186"/>
      <c r="D111" s="192">
        <v>1545.6</v>
      </c>
      <c r="E111" s="192"/>
      <c r="F111" s="192"/>
      <c r="G111" s="192"/>
      <c r="H111" s="193"/>
    </row>
    <row r="112" spans="1:8" s="16" customFormat="1" ht="62.45" customHeight="1" x14ac:dyDescent="0.2">
      <c r="A112" s="190" t="s">
        <v>78</v>
      </c>
      <c r="B112" s="191"/>
      <c r="C112" s="186"/>
      <c r="D112" s="192">
        <v>1287.9999999999998</v>
      </c>
      <c r="E112" s="192"/>
      <c r="F112" s="192"/>
      <c r="G112" s="192"/>
      <c r="H112" s="193"/>
    </row>
    <row r="113" spans="1:8" s="16" customFormat="1" ht="62.45" customHeight="1" x14ac:dyDescent="0.2">
      <c r="A113" s="190" t="s">
        <v>79</v>
      </c>
      <c r="B113" s="191"/>
      <c r="C113" s="186"/>
      <c r="D113" s="192">
        <v>1104</v>
      </c>
      <c r="E113" s="192"/>
      <c r="F113" s="192"/>
      <c r="G113" s="192"/>
      <c r="H113" s="193"/>
    </row>
    <row r="114" spans="1:8" s="16" customFormat="1" ht="62.45" customHeight="1" x14ac:dyDescent="0.2">
      <c r="A114" s="190" t="s">
        <v>80</v>
      </c>
      <c r="B114" s="191"/>
      <c r="C114" s="186"/>
      <c r="D114" s="192">
        <v>966</v>
      </c>
      <c r="E114" s="192"/>
      <c r="F114" s="192"/>
      <c r="G114" s="192"/>
      <c r="H114" s="193"/>
    </row>
    <row r="115" spans="1:8" s="16" customFormat="1" ht="62.45" customHeight="1" x14ac:dyDescent="0.2">
      <c r="A115" s="190" t="s">
        <v>81</v>
      </c>
      <c r="B115" s="191"/>
      <c r="C115" s="186"/>
      <c r="D115" s="192">
        <v>858.66666666666663</v>
      </c>
      <c r="E115" s="192"/>
      <c r="F115" s="192"/>
      <c r="G115" s="192"/>
      <c r="H115" s="193"/>
    </row>
    <row r="116" spans="1:8" s="16" customFormat="1" ht="62.45" customHeight="1" thickBot="1" x14ac:dyDescent="0.25">
      <c r="A116" s="190" t="s">
        <v>82</v>
      </c>
      <c r="B116" s="191"/>
      <c r="C116" s="194"/>
      <c r="D116" s="192">
        <v>772.8</v>
      </c>
      <c r="E116" s="192"/>
      <c r="F116" s="192"/>
      <c r="G116" s="192"/>
      <c r="H116" s="193"/>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56">
        <v>15000</v>
      </c>
      <c r="E117" s="37"/>
      <c r="F117" s="37"/>
      <c r="G117" s="37"/>
      <c r="H117" s="37"/>
    </row>
    <row r="118" spans="1:8" s="16" customFormat="1" ht="24.95" customHeight="1" thickBot="1" x14ac:dyDescent="0.25">
      <c r="A118" s="197"/>
      <c r="B118" s="198"/>
      <c r="C118" s="125"/>
      <c r="D118" s="199"/>
      <c r="E118" s="199"/>
      <c r="F118" s="199"/>
      <c r="G118" s="199"/>
      <c r="H118" s="200"/>
    </row>
    <row r="119" spans="1:8" s="16" customFormat="1"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"2ГИС.АБАКАН"</v>
      </c>
      <c r="D119" s="31">
        <v>6990</v>
      </c>
      <c r="E119" s="32"/>
      <c r="F119" s="32"/>
      <c r="G119" s="32"/>
      <c r="H119" s="33"/>
    </row>
    <row r="120" spans="1:8" s="16" customFormat="1"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121">
        <v>2124</v>
      </c>
      <c r="E120" s="122"/>
      <c r="F120" s="122"/>
      <c r="G120" s="122"/>
      <c r="H120" s="123"/>
    </row>
    <row r="121" spans="1:8" s="16" customFormat="1"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6">
        <v>3306</v>
      </c>
      <c r="E121" s="37"/>
      <c r="F121" s="37"/>
      <c r="G121" s="37"/>
      <c r="H121" s="38"/>
    </row>
    <row r="122" spans="1:8" s="16" customFormat="1"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"2ГИС.АБАКАН"</v>
      </c>
      <c r="D122" s="36">
        <v>9000</v>
      </c>
      <c r="E122" s="37"/>
      <c r="F122" s="37"/>
      <c r="G122" s="37"/>
      <c r="H122" s="38"/>
    </row>
    <row r="123" spans="1:8" s="16" customFormat="1"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"2ГИС.АБАКАН"</v>
      </c>
      <c r="D123" s="36">
        <v>10800</v>
      </c>
      <c r="E123" s="37"/>
      <c r="F123" s="37"/>
      <c r="G123" s="37"/>
      <c r="H123" s="38"/>
    </row>
    <row r="124" spans="1:8" s="16" customFormat="1"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6">
        <v>2124</v>
      </c>
      <c r="E124" s="37"/>
      <c r="F124" s="37"/>
      <c r="G124" s="37"/>
      <c r="H124" s="38"/>
    </row>
    <row r="125" spans="1:8" s="16" customFormat="1"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6">
        <v>2124</v>
      </c>
      <c r="E125" s="37"/>
      <c r="F125" s="37"/>
      <c r="G125" s="37"/>
      <c r="H125" s="38"/>
    </row>
    <row r="126" spans="1:8" s="16" customFormat="1"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6">
        <v>3540</v>
      </c>
      <c r="E126" s="37"/>
      <c r="F126" s="37"/>
      <c r="G126" s="37"/>
      <c r="H126" s="38"/>
    </row>
    <row r="127" spans="1:8" s="16" customFormat="1"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6">
        <v>4500</v>
      </c>
      <c r="E127" s="37"/>
      <c r="F127" s="37"/>
      <c r="G127" s="37"/>
      <c r="H127" s="38"/>
    </row>
    <row r="128" spans="1:8" s="16" customFormat="1" ht="50.1" customHeight="1" x14ac:dyDescent="0.2">
      <c r="A128" s="160" t="s">
        <v>94</v>
      </c>
      <c r="B128" s="161"/>
      <c r="C128" s="202" t="s">
        <v>95</v>
      </c>
      <c r="D128" s="36">
        <v>3600</v>
      </c>
      <c r="E128" s="37"/>
      <c r="F128" s="37"/>
      <c r="G128" s="37"/>
      <c r="H128" s="38"/>
    </row>
    <row r="129" spans="1:8" s="16" customFormat="1" ht="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6">
        <v>1200</v>
      </c>
      <c r="E129" s="37"/>
      <c r="F129" s="37"/>
      <c r="G129" s="37"/>
      <c r="H129" s="38"/>
    </row>
    <row r="130" spans="1:8" s="16" customFormat="1" ht="67.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6">
        <v>960</v>
      </c>
      <c r="E130" s="37"/>
      <c r="F130" s="37"/>
      <c r="G130" s="37"/>
      <c r="H130" s="38"/>
    </row>
    <row r="131" spans="1:8" s="16" customFormat="1" ht="64.5" customHeight="1" x14ac:dyDescent="0.2">
      <c r="A131" s="160" t="s">
        <v>98</v>
      </c>
      <c r="B131" s="161"/>
      <c r="C131"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6">
        <v>720</v>
      </c>
      <c r="E131" s="37"/>
      <c r="F131" s="37"/>
      <c r="G131" s="37"/>
      <c r="H131" s="38"/>
    </row>
    <row r="132" spans="1:8" s="16" customFormat="1" ht="64.5" customHeight="1" x14ac:dyDescent="0.2">
      <c r="A132" s="160" t="s">
        <v>99</v>
      </c>
      <c r="B132" s="161"/>
      <c r="C132"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6">
        <v>480</v>
      </c>
      <c r="E132" s="37"/>
      <c r="F132" s="37"/>
      <c r="G132" s="37"/>
      <c r="H132" s="38"/>
    </row>
    <row r="133" spans="1:8" s="16" customFormat="1" ht="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6">
        <v>11100</v>
      </c>
      <c r="E133" s="37"/>
      <c r="F133" s="37"/>
      <c r="G133" s="37"/>
      <c r="H133" s="38"/>
    </row>
    <row r="134" spans="1:8" s="16" customFormat="1" ht="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6">
        <v>4002</v>
      </c>
      <c r="E134" s="37"/>
      <c r="F134" s="37"/>
      <c r="G134" s="37"/>
      <c r="H134" s="38"/>
    </row>
    <row r="135" spans="1:8" s="16" customFormat="1"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6">
        <v>1182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6">
        <v>1500</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7" s="36">
        <v>50010</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8" s="36">
        <v>5505</v>
      </c>
      <c r="E138" s="37"/>
      <c r="F138" s="37"/>
      <c r="G138" s="37"/>
      <c r="H138" s="38"/>
    </row>
    <row r="139" spans="1:8" s="16" customFormat="1" ht="12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6">
        <v>5010</v>
      </c>
      <c r="E139" s="37"/>
      <c r="F139" s="37"/>
      <c r="G139" s="37"/>
      <c r="H139" s="38"/>
    </row>
    <row r="140" spans="1:8" s="16" customFormat="1" ht="12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0" s="36">
        <v>6000</v>
      </c>
      <c r="E140" s="37"/>
      <c r="F140" s="37"/>
      <c r="G140" s="37"/>
      <c r="H140" s="38"/>
    </row>
    <row r="141" spans="1:8" s="16" customFormat="1"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"2ГИС.АБАКАН"</v>
      </c>
      <c r="D141" s="36">
        <v>13320</v>
      </c>
      <c r="E141" s="37"/>
      <c r="F141" s="37"/>
      <c r="G141" s="37"/>
      <c r="H141" s="38"/>
    </row>
    <row r="142" spans="1:8" s="16" customFormat="1"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6">
        <v>4080</v>
      </c>
      <c r="E142" s="37"/>
      <c r="F142" s="37"/>
      <c r="G142" s="37"/>
      <c r="H142" s="38"/>
    </row>
    <row r="143" spans="1:8" s="16" customFormat="1" ht="50.1" customHeight="1" x14ac:dyDescent="0.2">
      <c r="A143" s="160" t="s">
        <v>109</v>
      </c>
      <c r="B143" s="161"/>
      <c r="C143" s="202" t="str">
        <f t="shared" si="1"/>
        <v>Электронный справочник на основе Справочника организаций "2ГИС.АБАКАН" (версия для ПК)</v>
      </c>
      <c r="D143" s="36">
        <v>6360</v>
      </c>
      <c r="E143" s="37"/>
      <c r="F143" s="37"/>
      <c r="G143" s="37"/>
      <c r="H143" s="38"/>
    </row>
    <row r="144" spans="1:8" s="16" customFormat="1"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"2ГИС.АБАКАН"</v>
      </c>
      <c r="D144" s="36">
        <v>17160</v>
      </c>
      <c r="E144" s="37"/>
      <c r="F144" s="37"/>
      <c r="G144" s="37"/>
      <c r="H144" s="38"/>
    </row>
    <row r="145" spans="1:8" s="16" customFormat="1"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"2ГИС.АБАКАН"</v>
      </c>
      <c r="D145" s="36">
        <v>20592</v>
      </c>
      <c r="E145" s="37"/>
      <c r="F145" s="37"/>
      <c r="G145" s="37"/>
      <c r="H145" s="38"/>
    </row>
    <row r="146" spans="1:8" s="16" customFormat="1" ht="50.1" customHeight="1" x14ac:dyDescent="0.2">
      <c r="A146" s="160" t="s">
        <v>112</v>
      </c>
      <c r="B146" s="161"/>
      <c r="C146" s="202" t="str">
        <f t="shared" si="1"/>
        <v>Электронный справочник на основе Справочника организаций "2ГИС.АБАКАН" (версия для ПК)</v>
      </c>
      <c r="D146" s="36">
        <v>4080</v>
      </c>
      <c r="E146" s="37"/>
      <c r="F146" s="37"/>
      <c r="G146" s="37"/>
      <c r="H146" s="38"/>
    </row>
    <row r="147" spans="1:8" s="16" customFormat="1" ht="50.1" customHeight="1" x14ac:dyDescent="0.2">
      <c r="A147" s="160" t="s">
        <v>113</v>
      </c>
      <c r="B147" s="161"/>
      <c r="C147" s="202" t="str">
        <f t="shared" si="1"/>
        <v>Электронный справочник на основе Справочника организаций "2ГИС.АБАКАН" (версия для ПК)</v>
      </c>
      <c r="D147" s="36">
        <v>4080</v>
      </c>
      <c r="E147" s="37"/>
      <c r="F147" s="37"/>
      <c r="G147" s="37"/>
      <c r="H147" s="38"/>
    </row>
    <row r="148" spans="1:8" s="16" customFormat="1" ht="50.1" customHeight="1" x14ac:dyDescent="0.2">
      <c r="A148" s="160" t="s">
        <v>114</v>
      </c>
      <c r="B148" s="161"/>
      <c r="C148" s="202" t="str">
        <f t="shared" si="1"/>
        <v>Электронный справочник на основе Справочника организаций "2ГИС.АБАКАН" (версия для ПК)</v>
      </c>
      <c r="D148" s="36">
        <v>6840</v>
      </c>
      <c r="E148" s="37"/>
      <c r="F148" s="37"/>
      <c r="G148" s="37"/>
      <c r="H148" s="38"/>
    </row>
    <row r="149" spans="1:8" s="16" customFormat="1" ht="50.1" customHeight="1" x14ac:dyDescent="0.2">
      <c r="A149" s="160" t="s">
        <v>115</v>
      </c>
      <c r="B149" s="161"/>
      <c r="C149" s="202" t="s">
        <v>95</v>
      </c>
      <c r="D149" s="36">
        <v>6840</v>
      </c>
      <c r="E149" s="37"/>
      <c r="F149" s="37"/>
      <c r="G149" s="37"/>
      <c r="H149" s="38"/>
    </row>
    <row r="150" spans="1:8" s="16" customFormat="1" ht="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6">
        <v>21120</v>
      </c>
      <c r="E150" s="37"/>
      <c r="F150" s="37"/>
      <c r="G150" s="37"/>
      <c r="H150" s="38"/>
    </row>
    <row r="151" spans="1:8" s="16" customFormat="1" ht="50.1" customHeight="1" thickBot="1" x14ac:dyDescent="0.25">
      <c r="A151" s="160" t="s">
        <v>117</v>
      </c>
      <c r="B151" s="161"/>
      <c r="C151" s="202" t="str">
        <f t="shared" si="1"/>
        <v>Электронный справочник на основе Справочника организаций "2ГИС.АБАКАН" (версия для ПК)</v>
      </c>
      <c r="D151" s="44">
        <v>2280</v>
      </c>
      <c r="E151" s="45"/>
      <c r="F151" s="45"/>
      <c r="G151" s="45"/>
      <c r="H151" s="46"/>
    </row>
    <row r="152" spans="1:8" s="28" customFormat="1" ht="50.1" customHeight="1" thickBot="1" x14ac:dyDescent="0.25">
      <c r="A152" s="24" t="s">
        <v>118</v>
      </c>
      <c r="B152" s="25"/>
      <c r="C152" s="205"/>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56">
        <v>2004</v>
      </c>
      <c r="E153" s="37"/>
      <c r="F153" s="37"/>
      <c r="G153" s="37"/>
      <c r="H153" s="38"/>
    </row>
    <row r="154" spans="1:8" s="16" customFormat="1" ht="50.1" customHeight="1" x14ac:dyDescent="0.2">
      <c r="A154" s="207" t="s">
        <v>120</v>
      </c>
      <c r="B154" s="208"/>
      <c r="C154" s="209"/>
      <c r="D154" s="128">
        <v>2004</v>
      </c>
      <c r="E154" s="122"/>
      <c r="F154" s="122"/>
      <c r="G154" s="122"/>
      <c r="H154" s="123"/>
    </row>
    <row r="155" spans="1:8" s="16" customFormat="1" ht="50.1" customHeight="1" x14ac:dyDescent="0.2">
      <c r="A155" s="207" t="s">
        <v>121</v>
      </c>
      <c r="B155" s="208"/>
      <c r="C155" s="209"/>
      <c r="D155" s="56">
        <v>1500</v>
      </c>
      <c r="E155" s="37"/>
      <c r="F155" s="37"/>
      <c r="G155" s="37"/>
      <c r="H155" s="37"/>
    </row>
    <row r="156" spans="1:8" s="16" customFormat="1" ht="50.1" customHeight="1" x14ac:dyDescent="0.2">
      <c r="A156" s="207" t="s">
        <v>122</v>
      </c>
      <c r="B156" s="208"/>
      <c r="C156" s="209"/>
      <c r="D156" s="56">
        <v>150</v>
      </c>
      <c r="E156" s="37"/>
      <c r="F156" s="37"/>
      <c r="G156" s="37"/>
      <c r="H156" s="37"/>
    </row>
    <row r="157" spans="1:8" s="16" customFormat="1" ht="50.1" customHeight="1" thickBot="1" x14ac:dyDescent="0.25">
      <c r="A157" s="207" t="s">
        <v>123</v>
      </c>
      <c r="B157" s="208"/>
      <c r="C157" s="210"/>
      <c r="D157" s="56">
        <v>510</v>
      </c>
      <c r="E157" s="37"/>
      <c r="F157" s="37"/>
      <c r="G157" s="37"/>
      <c r="H157" s="37"/>
    </row>
    <row r="158" spans="1:8" s="16" customFormat="1" ht="50.1" customHeight="1" thickBot="1" x14ac:dyDescent="0.25">
      <c r="A158" s="24" t="s">
        <v>124</v>
      </c>
      <c r="B158" s="25"/>
      <c r="C158" s="211"/>
      <c r="D158" s="173"/>
      <c r="E158" s="173"/>
      <c r="F158" s="173"/>
      <c r="G158" s="173"/>
      <c r="H158" s="174"/>
    </row>
    <row r="159" spans="1:8" s="16" customFormat="1"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"2ГИС.АБАКАН"</v>
      </c>
      <c r="D159" s="36">
        <v>3000</v>
      </c>
      <c r="E159" s="37"/>
      <c r="F159" s="37"/>
      <c r="G159" s="37"/>
      <c r="H159" s="38"/>
    </row>
    <row r="160" spans="1:8" s="16" customFormat="1"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0" s="36">
        <v>594</v>
      </c>
      <c r="E160" s="37"/>
      <c r="F160" s="37"/>
      <c r="G160" s="37"/>
      <c r="H160" s="38"/>
    </row>
    <row r="161" spans="1:8" s="16" customFormat="1" ht="50.1" customHeight="1" x14ac:dyDescent="0.2">
      <c r="A161" s="160" t="s">
        <v>127</v>
      </c>
      <c r="B161" s="161"/>
      <c r="C161" s="202" t="str">
        <f>"Интернет-площадка 2gis.ru на основе Cправочника организаций "&amp;$C$2&amp;""</f>
        <v>Интернет-площадка 2gis.ru на основе Cправочника организаций "2ГИС.АБАКАН"</v>
      </c>
      <c r="D161" s="36">
        <v>5760</v>
      </c>
      <c r="E161" s="37"/>
      <c r="F161" s="37"/>
      <c r="G161" s="37"/>
      <c r="H161" s="38"/>
    </row>
    <row r="162" spans="1:8" s="16" customFormat="1"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2" s="36">
        <v>1200</v>
      </c>
      <c r="E162" s="37"/>
      <c r="F162" s="37"/>
      <c r="G162" s="37"/>
      <c r="H162" s="38"/>
    </row>
    <row r="163" spans="1:8" s="16" customFormat="1" ht="93" customHeight="1" thickBot="1" x14ac:dyDescent="0.25">
      <c r="A163" s="160" t="s">
        <v>129</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3" s="36">
        <v>4836</v>
      </c>
      <c r="E163" s="37" t="s">
        <v>129</v>
      </c>
      <c r="F163" s="37">
        <v>4836</v>
      </c>
      <c r="G163" s="37">
        <v>3504</v>
      </c>
      <c r="H163" s="38">
        <v>2694</v>
      </c>
    </row>
    <row r="164" spans="1:8" s="16" customFormat="1" ht="21.75" thickBot="1" x14ac:dyDescent="0.25">
      <c r="A164" s="197"/>
      <c r="B164" s="198"/>
      <c r="C164" s="125"/>
      <c r="D164" s="199"/>
      <c r="E164" s="199"/>
      <c r="F164" s="199"/>
      <c r="G164" s="199"/>
      <c r="H164" s="200"/>
    </row>
    <row r="165" spans="1:8" ht="12.6" customHeight="1" x14ac:dyDescent="0.2"/>
    <row r="166" spans="1:8" s="219" customFormat="1" ht="24.95" customHeight="1" x14ac:dyDescent="0.2">
      <c r="A166" s="216"/>
      <c r="B166" s="217" t="s">
        <v>130</v>
      </c>
      <c r="C166" s="218" t="s">
        <v>131</v>
      </c>
      <c r="D166" s="218"/>
    </row>
    <row r="167" spans="1:8" s="219" customFormat="1" ht="24.95" customHeight="1" x14ac:dyDescent="0.2">
      <c r="A167" s="216"/>
      <c r="C167" s="220" t="s">
        <v>132</v>
      </c>
      <c r="D167" s="220"/>
    </row>
    <row r="168" spans="1:8" s="219" customFormat="1" ht="24.75" customHeight="1" x14ac:dyDescent="0.2">
      <c r="A168" s="216"/>
      <c r="C168" s="218" t="s">
        <v>133</v>
      </c>
      <c r="D168" s="220"/>
    </row>
    <row r="169" spans="1:8" s="222" customFormat="1" ht="8.25" customHeight="1" x14ac:dyDescent="0.2">
      <c r="A169" s="221"/>
      <c r="B169" s="221"/>
      <c r="C169" s="221"/>
      <c r="D169" s="221"/>
      <c r="E169" s="221"/>
      <c r="F169" s="221"/>
      <c r="G169" s="221"/>
      <c r="H169" s="221"/>
    </row>
    <row r="170" spans="1:8" s="213" customFormat="1" ht="12.6" customHeight="1" x14ac:dyDescent="0.2">
      <c r="A170" s="212"/>
      <c r="C170" s="220"/>
      <c r="D170" s="220"/>
      <c r="E170" s="219"/>
      <c r="F170" s="219"/>
      <c r="G170" s="219"/>
    </row>
    <row r="171" spans="1:8" s="227" customFormat="1" ht="24.95" customHeight="1" x14ac:dyDescent="0.2">
      <c r="A171" s="223" t="s">
        <v>134</v>
      </c>
      <c r="B171" s="223"/>
      <c r="C171" s="223"/>
      <c r="D171" s="224"/>
      <c r="E171" s="224"/>
      <c r="F171" s="225"/>
      <c r="G171" s="226"/>
      <c r="H171" s="226"/>
    </row>
    <row r="172" spans="1:8" s="227" customFormat="1" ht="24.95" customHeight="1" x14ac:dyDescent="0.2">
      <c r="A172" s="223" t="s">
        <v>135</v>
      </c>
      <c r="B172" s="223"/>
      <c r="C172" s="223"/>
      <c r="D172" s="224"/>
      <c r="E172" s="224"/>
      <c r="F172" s="225"/>
      <c r="G172" s="228"/>
      <c r="H172" s="228"/>
    </row>
    <row r="173" spans="1:8" s="227" customFormat="1" ht="24.95" customHeight="1" x14ac:dyDescent="0.2">
      <c r="A173" s="223" t="s">
        <v>136</v>
      </c>
      <c r="B173" s="223"/>
      <c r="C173" s="223"/>
      <c r="D173" s="224"/>
      <c r="E173" s="224"/>
      <c r="F173" s="225"/>
      <c r="G173" s="228"/>
      <c r="H173" s="228"/>
    </row>
    <row r="174" spans="1:8" s="227" customFormat="1" ht="24.95" customHeight="1" x14ac:dyDescent="0.2">
      <c r="A174" s="223" t="s">
        <v>137</v>
      </c>
      <c r="B174" s="223"/>
      <c r="C174" s="223"/>
      <c r="D174" s="224"/>
      <c r="E174" s="225"/>
      <c r="F174" s="225"/>
      <c r="G174" s="228"/>
      <c r="H174" s="228"/>
    </row>
    <row r="175" spans="1:8" s="227" customFormat="1" ht="24.95" customHeight="1" x14ac:dyDescent="0.2">
      <c r="A175" s="223" t="s">
        <v>138</v>
      </c>
      <c r="B175" s="223"/>
      <c r="C175" s="223"/>
      <c r="D175" s="224"/>
      <c r="E175" s="225"/>
      <c r="F175" s="225"/>
      <c r="G175" s="228"/>
      <c r="H175" s="228"/>
    </row>
    <row r="176" spans="1:8" s="227" customFormat="1" ht="24.95" customHeight="1" x14ac:dyDescent="0.2">
      <c r="A176" s="223" t="s">
        <v>139</v>
      </c>
      <c r="B176" s="223"/>
      <c r="C176" s="223"/>
      <c r="D176" s="224"/>
      <c r="E176" s="224"/>
      <c r="F176" s="225"/>
      <c r="G176" s="228"/>
      <c r="H176" s="228"/>
    </row>
    <row r="177" spans="1:8" s="227" customFormat="1" ht="24.95" customHeight="1" x14ac:dyDescent="0.2">
      <c r="A177" s="223" t="s">
        <v>140</v>
      </c>
      <c r="B177" s="223"/>
      <c r="C177" s="223"/>
      <c r="D177" s="224"/>
      <c r="E177" s="224"/>
      <c r="F177" s="225"/>
      <c r="G177" s="228"/>
      <c r="H177" s="228"/>
    </row>
    <row r="178" spans="1:8" s="234" customFormat="1" ht="12.6" customHeight="1" x14ac:dyDescent="0.2">
      <c r="A178" s="229"/>
      <c r="B178" s="229"/>
      <c r="C178" s="230"/>
      <c r="D178" s="231"/>
      <c r="E178" s="231"/>
      <c r="F178" s="232"/>
      <c r="G178" s="233"/>
      <c r="H178" s="233"/>
    </row>
    <row r="179" spans="1:8" ht="24.95" customHeight="1" x14ac:dyDescent="0.2">
      <c r="A179" s="235" t="s">
        <v>141</v>
      </c>
      <c r="B179" s="235"/>
      <c r="C179" s="235"/>
      <c r="D179" s="235"/>
      <c r="E179" s="235"/>
      <c r="F179" s="235"/>
      <c r="G179" s="235"/>
      <c r="H179" s="235"/>
    </row>
    <row r="180" spans="1:8" ht="24.95" customHeight="1" x14ac:dyDescent="0.2">
      <c r="A180" s="235" t="s">
        <v>142</v>
      </c>
      <c r="B180" s="235"/>
      <c r="C180" s="235"/>
      <c r="D180" s="235"/>
      <c r="E180" s="235"/>
      <c r="F180" s="235"/>
      <c r="G180" s="235"/>
      <c r="H180" s="235"/>
    </row>
    <row r="181" spans="1:8" s="234" customFormat="1" ht="12" customHeight="1" x14ac:dyDescent="0.2">
      <c r="A181" s="229"/>
      <c r="B181" s="229"/>
      <c r="C181" s="230"/>
      <c r="D181" s="231"/>
      <c r="E181" s="231"/>
      <c r="F181" s="232"/>
      <c r="G181" s="233"/>
      <c r="H181" s="233"/>
    </row>
    <row r="182" spans="1:8" s="238" customFormat="1" ht="50.1" customHeight="1" thickBot="1" x14ac:dyDescent="0.25">
      <c r="A182" s="236" t="s">
        <v>143</v>
      </c>
      <c r="B182" s="236"/>
      <c r="C182" s="236"/>
      <c r="D182" s="236"/>
      <c r="E182" s="236"/>
      <c r="F182" s="237"/>
      <c r="G182" s="227"/>
    </row>
    <row r="183" spans="1:8" s="243" customFormat="1" ht="50.1" customHeight="1" thickBot="1" x14ac:dyDescent="0.25">
      <c r="A183" s="239" t="s">
        <v>144</v>
      </c>
      <c r="B183" s="240"/>
      <c r="C183" s="240"/>
      <c r="D183" s="240"/>
      <c r="E183" s="241"/>
      <c r="F183" s="242"/>
      <c r="G183" s="213"/>
    </row>
    <row r="184" spans="1:8" ht="103.5" customHeight="1" thickBot="1" x14ac:dyDescent="0.25">
      <c r="A184" s="244" t="s">
        <v>145</v>
      </c>
      <c r="B184" s="245"/>
      <c r="C184" s="246" t="s">
        <v>146</v>
      </c>
      <c r="D184" s="245" t="s">
        <v>147</v>
      </c>
      <c r="E184" s="247"/>
      <c r="F184" s="248"/>
      <c r="G184" s="248"/>
      <c r="H184" s="248"/>
    </row>
    <row r="185" spans="1:8" ht="99.95" customHeight="1" x14ac:dyDescent="0.2">
      <c r="A185" s="249" t="s">
        <v>148</v>
      </c>
      <c r="B185" s="250"/>
      <c r="C185" s="251" t="s">
        <v>149</v>
      </c>
      <c r="D185" s="252" t="s">
        <v>150</v>
      </c>
      <c r="E185" s="253"/>
      <c r="F185" s="248"/>
      <c r="G185" s="248"/>
      <c r="H185" s="248"/>
    </row>
    <row r="186" spans="1:8" ht="75" customHeight="1" x14ac:dyDescent="0.2">
      <c r="A186" s="254" t="s">
        <v>151</v>
      </c>
      <c r="B186" s="255"/>
      <c r="C186" s="256" t="s">
        <v>152</v>
      </c>
      <c r="D186" s="257" t="s">
        <v>153</v>
      </c>
      <c r="E186" s="258"/>
      <c r="F186" s="248"/>
      <c r="G186" s="248"/>
      <c r="H186" s="248"/>
    </row>
    <row r="187" spans="1:8" ht="141.75" customHeight="1" x14ac:dyDescent="0.2">
      <c r="A187" s="259" t="s">
        <v>154</v>
      </c>
      <c r="B187" s="257"/>
      <c r="C187" s="256" t="s">
        <v>155</v>
      </c>
      <c r="D187" s="257" t="s">
        <v>153</v>
      </c>
      <c r="E187" s="258"/>
      <c r="F187" s="248"/>
      <c r="G187" s="248" t="s">
        <v>156</v>
      </c>
      <c r="H187" s="248"/>
    </row>
    <row r="188" spans="1:8" ht="125.25" customHeight="1" x14ac:dyDescent="0.2">
      <c r="A188" s="259" t="s">
        <v>157</v>
      </c>
      <c r="B188" s="257"/>
      <c r="C188" s="256" t="s">
        <v>158</v>
      </c>
      <c r="D188" s="257" t="s">
        <v>153</v>
      </c>
      <c r="E188" s="258"/>
      <c r="F188" s="248"/>
      <c r="G188" s="248"/>
      <c r="H188" s="248"/>
    </row>
    <row r="189" spans="1:8" s="234" customFormat="1" ht="250.5" customHeight="1" x14ac:dyDescent="0.2">
      <c r="A189" s="259" t="s">
        <v>159</v>
      </c>
      <c r="B189" s="257"/>
      <c r="C189" s="256" t="s">
        <v>160</v>
      </c>
      <c r="D189" s="257" t="s">
        <v>153</v>
      </c>
      <c r="E189" s="258"/>
      <c r="F189" s="232"/>
      <c r="G189" s="233"/>
      <c r="H189" s="233"/>
    </row>
    <row r="190" spans="1:8" ht="24.95" customHeight="1" x14ac:dyDescent="0.2">
      <c r="A190" s="260" t="s">
        <v>161</v>
      </c>
      <c r="B190" s="260"/>
      <c r="C190" s="260"/>
      <c r="D190" s="260"/>
      <c r="E190" s="260"/>
      <c r="F190" s="260"/>
      <c r="G190" s="260"/>
      <c r="H190" s="260"/>
    </row>
    <row r="191" spans="1:8" ht="24.95" customHeight="1" x14ac:dyDescent="0.2">
      <c r="A191" s="260" t="s">
        <v>162</v>
      </c>
      <c r="B191" s="260"/>
      <c r="C191" s="260"/>
      <c r="D191" s="260"/>
      <c r="E191" s="260"/>
      <c r="F191" s="260"/>
      <c r="G191" s="260"/>
      <c r="H191" s="260"/>
    </row>
    <row r="192" spans="1:8" s="16" customFormat="1" ht="177" customHeight="1" x14ac:dyDescent="0.2">
      <c r="A192" s="261" t="s">
        <v>163</v>
      </c>
      <c r="B192" s="261"/>
      <c r="C192" s="261"/>
      <c r="D192" s="261"/>
      <c r="E192" s="261"/>
      <c r="F192" s="261"/>
      <c r="G192" s="261"/>
      <c r="H192" s="261"/>
    </row>
    <row r="193" spans="1:8" s="16" customFormat="1" ht="65.25" customHeight="1" x14ac:dyDescent="0.2">
      <c r="A193" s="261" t="s">
        <v>164</v>
      </c>
      <c r="B193" s="261"/>
      <c r="C193" s="261"/>
      <c r="D193" s="261"/>
      <c r="E193" s="261"/>
      <c r="F193" s="261"/>
      <c r="G193" s="261"/>
      <c r="H193" s="261"/>
    </row>
    <row r="194" spans="1:8" ht="24.95" customHeight="1" x14ac:dyDescent="0.2">
      <c r="A194" s="260" t="s">
        <v>165</v>
      </c>
      <c r="B194" s="260"/>
      <c r="C194" s="260"/>
      <c r="D194" s="260"/>
      <c r="E194" s="260"/>
      <c r="F194" s="260"/>
      <c r="G194" s="260"/>
      <c r="H194" s="260"/>
    </row>
    <row r="195" spans="1:8" ht="2.25" customHeight="1" x14ac:dyDescent="0.2"/>
    <row r="196" spans="1:8" s="262" customFormat="1" ht="103.5" customHeight="1" x14ac:dyDescent="0.2">
      <c r="A196" s="260" t="s">
        <v>166</v>
      </c>
      <c r="B196" s="260"/>
      <c r="C196" s="260"/>
      <c r="D196" s="260"/>
      <c r="E196" s="260"/>
      <c r="F196" s="260"/>
      <c r="G196" s="260"/>
      <c r="H196" s="260"/>
    </row>
  </sheetData>
  <sheetProtection selectLockedCells="1" selectUnlockedCells="1"/>
  <mergeCells count="319">
    <mergeCell ref="A190:H190"/>
    <mergeCell ref="A191:H191"/>
    <mergeCell ref="A192:H192"/>
    <mergeCell ref="A193:H193"/>
    <mergeCell ref="A194:H194"/>
    <mergeCell ref="A196:H196"/>
    <mergeCell ref="A187:B187"/>
    <mergeCell ref="D187:E187"/>
    <mergeCell ref="A188:B188"/>
    <mergeCell ref="D188:E188"/>
    <mergeCell ref="A189:B189"/>
    <mergeCell ref="D189:E189"/>
    <mergeCell ref="A183:E183"/>
    <mergeCell ref="A184:B184"/>
    <mergeCell ref="D184:E184"/>
    <mergeCell ref="A185:B185"/>
    <mergeCell ref="D185:E185"/>
    <mergeCell ref="A186:B186"/>
    <mergeCell ref="D186:E186"/>
    <mergeCell ref="A175:C175"/>
    <mergeCell ref="A176:C176"/>
    <mergeCell ref="A177:C177"/>
    <mergeCell ref="A179:H179"/>
    <mergeCell ref="A180:H180"/>
    <mergeCell ref="A182:E182"/>
    <mergeCell ref="C170:D170"/>
    <mergeCell ref="A171:C171"/>
    <mergeCell ref="G171:H171"/>
    <mergeCell ref="A172:C172"/>
    <mergeCell ref="A173:C173"/>
    <mergeCell ref="A174:C174"/>
    <mergeCell ref="A164:B164"/>
    <mergeCell ref="D164:H164"/>
    <mergeCell ref="C166:D166"/>
    <mergeCell ref="C167:D167"/>
    <mergeCell ref="C168:D168"/>
    <mergeCell ref="A169:H169"/>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94:B94"/>
    <mergeCell ref="D94:H94"/>
    <mergeCell ref="A95:C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46:H46"/>
    <mergeCell ref="A47:A51"/>
    <mergeCell ref="B47:B48"/>
    <mergeCell ref="C47:C48"/>
    <mergeCell ref="D47:D51"/>
    <mergeCell ref="E47:E51"/>
    <mergeCell ref="F47:F51"/>
    <mergeCell ref="G47:G51"/>
    <mergeCell ref="H47:H51"/>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7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4" customFormat="1" ht="24.9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12002.4</v>
      </c>
      <c r="E7" s="32">
        <f>F7*1.1</f>
        <v>11002.2</v>
      </c>
      <c r="F7" s="32">
        <v>10002</v>
      </c>
      <c r="G7" s="32">
        <f>F7*0.75</f>
        <v>7501.5</v>
      </c>
      <c r="H7" s="33">
        <f>F7*0.5</f>
        <v>5001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13752</v>
      </c>
      <c r="E12" s="32">
        <f>F12*1.1</f>
        <v>12606.000000000002</v>
      </c>
      <c r="F12" s="32">
        <v>11460</v>
      </c>
      <c r="G12" s="32">
        <f>F12*0.75</f>
        <v>8595</v>
      </c>
      <c r="H12" s="33">
        <f>F12*0.5</f>
        <v>5730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267">
        <v>234</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21614.399999999998</v>
      </c>
      <c r="E27" s="32">
        <f>F27*1.1</f>
        <v>19813.2</v>
      </c>
      <c r="F27" s="32">
        <v>18012</v>
      </c>
      <c r="G27" s="32">
        <f>F27*0.75</f>
        <v>13509</v>
      </c>
      <c r="H27" s="33">
        <f>F27*0.5</f>
        <v>9006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24753.599999999999</v>
      </c>
      <c r="E32" s="32">
        <f>F32*1.1</f>
        <v>22690.800000000003</v>
      </c>
      <c r="F32" s="32">
        <v>20628</v>
      </c>
      <c r="G32" s="32">
        <f>F32*0.75</f>
        <v>15471</v>
      </c>
      <c r="H32" s="33">
        <f>F32*0.5</f>
        <v>10314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432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275">
        <f>F48*1.2</f>
        <v>5184</v>
      </c>
      <c r="E48" s="275">
        <f>F48*1.1</f>
        <v>4752</v>
      </c>
      <c r="F48" s="275">
        <v>4320</v>
      </c>
      <c r="G48" s="275">
        <f>F48*0.75</f>
        <v>3240</v>
      </c>
      <c r="H48" s="275">
        <f>F48*0.5</f>
        <v>2160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267">
        <v>204</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2496 до 49920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365">
        <v>2496</v>
      </c>
      <c r="E72" s="145"/>
      <c r="F72" s="145"/>
      <c r="G72" s="145"/>
      <c r="H72" s="146"/>
    </row>
    <row r="73" spans="1:8" ht="37.5" customHeight="1" outlineLevel="1" x14ac:dyDescent="0.2">
      <c r="A73" s="147" t="s">
        <v>40</v>
      </c>
      <c r="B73" s="366"/>
      <c r="C73" s="350"/>
      <c r="D73" s="56">
        <v>4992</v>
      </c>
      <c r="E73" s="37"/>
      <c r="F73" s="37"/>
      <c r="G73" s="37"/>
      <c r="H73" s="38"/>
    </row>
    <row r="74" spans="1:8" ht="37.5" customHeight="1" outlineLevel="1" x14ac:dyDescent="0.2">
      <c r="A74" s="147" t="s">
        <v>41</v>
      </c>
      <c r="B74" s="366"/>
      <c r="C74" s="350"/>
      <c r="D74" s="56">
        <v>7488</v>
      </c>
      <c r="E74" s="37"/>
      <c r="F74" s="37"/>
      <c r="G74" s="37"/>
      <c r="H74" s="38"/>
    </row>
    <row r="75" spans="1:8" ht="37.5" customHeight="1" outlineLevel="1" x14ac:dyDescent="0.2">
      <c r="A75" s="147" t="s">
        <v>42</v>
      </c>
      <c r="B75" s="366"/>
      <c r="C75" s="350"/>
      <c r="D75" s="56">
        <v>9984</v>
      </c>
      <c r="E75" s="37"/>
      <c r="F75" s="37"/>
      <c r="G75" s="37"/>
      <c r="H75" s="38"/>
    </row>
    <row r="76" spans="1:8" ht="37.5" customHeight="1" outlineLevel="1" x14ac:dyDescent="0.2">
      <c r="A76" s="147" t="s">
        <v>43</v>
      </c>
      <c r="B76" s="366"/>
      <c r="C76" s="350"/>
      <c r="D76" s="56">
        <v>12480</v>
      </c>
      <c r="E76" s="37"/>
      <c r="F76" s="37"/>
      <c r="G76" s="37"/>
      <c r="H76" s="38"/>
    </row>
    <row r="77" spans="1:8" ht="37.5" customHeight="1" outlineLevel="1" x14ac:dyDescent="0.2">
      <c r="A77" s="147" t="s">
        <v>44</v>
      </c>
      <c r="B77" s="366"/>
      <c r="C77" s="350"/>
      <c r="D77" s="56">
        <v>14976</v>
      </c>
      <c r="E77" s="37"/>
      <c r="F77" s="37"/>
      <c r="G77" s="37"/>
      <c r="H77" s="38"/>
    </row>
    <row r="78" spans="1:8" ht="37.5" customHeight="1" outlineLevel="1" x14ac:dyDescent="0.2">
      <c r="A78" s="147" t="s">
        <v>45</v>
      </c>
      <c r="B78" s="366"/>
      <c r="C78" s="350"/>
      <c r="D78" s="56">
        <v>17472</v>
      </c>
      <c r="E78" s="37"/>
      <c r="F78" s="37"/>
      <c r="G78" s="37"/>
      <c r="H78" s="38"/>
    </row>
    <row r="79" spans="1:8" ht="37.5" customHeight="1" outlineLevel="1" x14ac:dyDescent="0.2">
      <c r="A79" s="147" t="s">
        <v>46</v>
      </c>
      <c r="B79" s="366"/>
      <c r="C79" s="350"/>
      <c r="D79" s="56">
        <v>19968</v>
      </c>
      <c r="E79" s="37"/>
      <c r="F79" s="37"/>
      <c r="G79" s="37"/>
      <c r="H79" s="38"/>
    </row>
    <row r="80" spans="1:8" ht="37.5" customHeight="1" outlineLevel="1" x14ac:dyDescent="0.2">
      <c r="A80" s="147" t="s">
        <v>47</v>
      </c>
      <c r="B80" s="366"/>
      <c r="C80" s="350"/>
      <c r="D80" s="56">
        <v>22464</v>
      </c>
      <c r="E80" s="37"/>
      <c r="F80" s="37"/>
      <c r="G80" s="37"/>
      <c r="H80" s="38"/>
    </row>
    <row r="81" spans="1:8" ht="37.5" customHeight="1" outlineLevel="1" x14ac:dyDescent="0.2">
      <c r="A81" s="147" t="s">
        <v>48</v>
      </c>
      <c r="B81" s="366"/>
      <c r="C81" s="350"/>
      <c r="D81" s="56">
        <v>24960</v>
      </c>
      <c r="E81" s="37"/>
      <c r="F81" s="37"/>
      <c r="G81" s="37"/>
      <c r="H81" s="38"/>
    </row>
    <row r="82" spans="1:8" ht="37.5" customHeight="1" outlineLevel="1" x14ac:dyDescent="0.2">
      <c r="A82" s="147" t="s">
        <v>49</v>
      </c>
      <c r="B82" s="366"/>
      <c r="C82" s="350"/>
      <c r="D82" s="56">
        <v>27456</v>
      </c>
      <c r="E82" s="37"/>
      <c r="F82" s="37"/>
      <c r="G82" s="37"/>
      <c r="H82" s="38"/>
    </row>
    <row r="83" spans="1:8" ht="37.5" customHeight="1" outlineLevel="1" x14ac:dyDescent="0.2">
      <c r="A83" s="147" t="s">
        <v>50</v>
      </c>
      <c r="B83" s="366"/>
      <c r="C83" s="350"/>
      <c r="D83" s="56">
        <v>29952</v>
      </c>
      <c r="E83" s="37"/>
      <c r="F83" s="37"/>
      <c r="G83" s="37"/>
      <c r="H83" s="38"/>
    </row>
    <row r="84" spans="1:8" ht="37.5" customHeight="1" outlineLevel="1" x14ac:dyDescent="0.2">
      <c r="A84" s="147" t="s">
        <v>51</v>
      </c>
      <c r="B84" s="366"/>
      <c r="C84" s="350"/>
      <c r="D84" s="56">
        <v>32448</v>
      </c>
      <c r="E84" s="37"/>
      <c r="F84" s="37"/>
      <c r="G84" s="37"/>
      <c r="H84" s="38"/>
    </row>
    <row r="85" spans="1:8" ht="37.5" customHeight="1" outlineLevel="1" x14ac:dyDescent="0.2">
      <c r="A85" s="147" t="s">
        <v>52</v>
      </c>
      <c r="B85" s="366"/>
      <c r="C85" s="350"/>
      <c r="D85" s="56">
        <v>34944</v>
      </c>
      <c r="E85" s="37"/>
      <c r="F85" s="37"/>
      <c r="G85" s="37"/>
      <c r="H85" s="38"/>
    </row>
    <row r="86" spans="1:8" ht="37.5" customHeight="1" outlineLevel="1" x14ac:dyDescent="0.2">
      <c r="A86" s="147" t="s">
        <v>53</v>
      </c>
      <c r="B86" s="366"/>
      <c r="C86" s="350"/>
      <c r="D86" s="56">
        <v>37440</v>
      </c>
      <c r="E86" s="37"/>
      <c r="F86" s="37"/>
      <c r="G86" s="37"/>
      <c r="H86" s="38"/>
    </row>
    <row r="87" spans="1:8" ht="37.5" customHeight="1" outlineLevel="1" x14ac:dyDescent="0.2">
      <c r="A87" s="147" t="s">
        <v>54</v>
      </c>
      <c r="B87" s="366"/>
      <c r="C87" s="350"/>
      <c r="D87" s="56">
        <v>39936</v>
      </c>
      <c r="E87" s="37"/>
      <c r="F87" s="37"/>
      <c r="G87" s="37"/>
      <c r="H87" s="38"/>
    </row>
    <row r="88" spans="1:8" ht="37.5" customHeight="1" outlineLevel="1" x14ac:dyDescent="0.2">
      <c r="A88" s="147" t="s">
        <v>55</v>
      </c>
      <c r="B88" s="366"/>
      <c r="C88" s="350"/>
      <c r="D88" s="56">
        <v>42432</v>
      </c>
      <c r="E88" s="37"/>
      <c r="F88" s="37"/>
      <c r="G88" s="37"/>
      <c r="H88" s="38"/>
    </row>
    <row r="89" spans="1:8" ht="37.5" customHeight="1" outlineLevel="1" x14ac:dyDescent="0.2">
      <c r="A89" s="147" t="s">
        <v>56</v>
      </c>
      <c r="B89" s="366"/>
      <c r="C89" s="350"/>
      <c r="D89" s="56">
        <v>44928</v>
      </c>
      <c r="E89" s="37"/>
      <c r="F89" s="37"/>
      <c r="G89" s="37"/>
      <c r="H89" s="38"/>
    </row>
    <row r="90" spans="1:8" ht="37.5" customHeight="1" outlineLevel="1" x14ac:dyDescent="0.2">
      <c r="A90" s="147" t="s">
        <v>57</v>
      </c>
      <c r="B90" s="366"/>
      <c r="C90" s="350"/>
      <c r="D90" s="56">
        <v>47424</v>
      </c>
      <c r="E90" s="37"/>
      <c r="F90" s="37"/>
      <c r="G90" s="37"/>
      <c r="H90" s="38"/>
    </row>
    <row r="91" spans="1:8" ht="37.5" customHeight="1" outlineLevel="1" x14ac:dyDescent="0.2">
      <c r="A91" s="147" t="s">
        <v>58</v>
      </c>
      <c r="B91" s="366"/>
      <c r="C91" s="350"/>
      <c r="D91" s="56">
        <v>49920</v>
      </c>
      <c r="E91" s="37"/>
      <c r="F91" s="37"/>
      <c r="G91" s="37"/>
      <c r="H91" s="38"/>
    </row>
    <row r="92" spans="1:8" ht="37.5" customHeight="1" outlineLevel="1" x14ac:dyDescent="0.2">
      <c r="A92" s="147" t="s">
        <v>178</v>
      </c>
      <c r="B92" s="366"/>
      <c r="C92" s="492"/>
      <c r="D92" s="56">
        <v>52416</v>
      </c>
      <c r="E92" s="37"/>
      <c r="F92" s="37"/>
      <c r="G92" s="37"/>
      <c r="H92" s="38"/>
    </row>
    <row r="93" spans="1:8" ht="37.5" customHeight="1" outlineLevel="1" x14ac:dyDescent="0.2">
      <c r="A93" s="147" t="s">
        <v>179</v>
      </c>
      <c r="B93" s="366"/>
      <c r="C93" s="492"/>
      <c r="D93" s="56">
        <v>54912</v>
      </c>
      <c r="E93" s="37"/>
      <c r="F93" s="37"/>
      <c r="G93" s="37"/>
      <c r="H93" s="38"/>
    </row>
    <row r="94" spans="1:8" ht="37.5" customHeight="1" outlineLevel="1" x14ac:dyDescent="0.2">
      <c r="A94" s="147" t="s">
        <v>180</v>
      </c>
      <c r="B94" s="366"/>
      <c r="C94" s="492"/>
      <c r="D94" s="56">
        <v>57408</v>
      </c>
      <c r="E94" s="37"/>
      <c r="F94" s="37"/>
      <c r="G94" s="37"/>
      <c r="H94" s="38"/>
    </row>
    <row r="95" spans="1:8" ht="37.5" customHeight="1" outlineLevel="1" x14ac:dyDescent="0.2">
      <c r="A95" s="147" t="s">
        <v>181</v>
      </c>
      <c r="B95" s="366"/>
      <c r="C95" s="492"/>
      <c r="D95" s="56">
        <v>59904</v>
      </c>
      <c r="E95" s="37"/>
      <c r="F95" s="37"/>
      <c r="G95" s="37"/>
      <c r="H95" s="38"/>
    </row>
    <row r="96" spans="1:8" ht="37.5" customHeight="1" outlineLevel="1" x14ac:dyDescent="0.2">
      <c r="A96" s="147" t="s">
        <v>182</v>
      </c>
      <c r="B96" s="366"/>
      <c r="C96" s="492"/>
      <c r="D96" s="56">
        <v>62400</v>
      </c>
      <c r="E96" s="37"/>
      <c r="F96" s="37"/>
      <c r="G96" s="37"/>
      <c r="H96" s="38"/>
    </row>
    <row r="97" spans="1:8" ht="37.5" customHeight="1" outlineLevel="1" x14ac:dyDescent="0.2">
      <c r="A97" s="147" t="s">
        <v>183</v>
      </c>
      <c r="B97" s="366"/>
      <c r="C97" s="492"/>
      <c r="D97" s="56">
        <v>64896</v>
      </c>
      <c r="E97" s="37"/>
      <c r="F97" s="37"/>
      <c r="G97" s="37"/>
      <c r="H97" s="38"/>
    </row>
    <row r="98" spans="1:8" ht="37.5" customHeight="1" outlineLevel="1" x14ac:dyDescent="0.2">
      <c r="A98" s="147" t="s">
        <v>184</v>
      </c>
      <c r="B98" s="366"/>
      <c r="C98" s="492"/>
      <c r="D98" s="56">
        <v>67392</v>
      </c>
      <c r="E98" s="37"/>
      <c r="F98" s="37"/>
      <c r="G98" s="37"/>
      <c r="H98" s="38"/>
    </row>
    <row r="99" spans="1:8" ht="37.5" customHeight="1" outlineLevel="1" x14ac:dyDescent="0.2">
      <c r="A99" s="147" t="s">
        <v>185</v>
      </c>
      <c r="B99" s="366"/>
      <c r="C99" s="492"/>
      <c r="D99" s="56">
        <v>69888</v>
      </c>
      <c r="E99" s="37"/>
      <c r="F99" s="37"/>
      <c r="G99" s="37"/>
      <c r="H99" s="38"/>
    </row>
    <row r="100" spans="1:8" ht="37.5" customHeight="1" outlineLevel="1" x14ac:dyDescent="0.2">
      <c r="A100" s="147" t="s">
        <v>186</v>
      </c>
      <c r="B100" s="366"/>
      <c r="C100" s="492"/>
      <c r="D100" s="56">
        <v>72384</v>
      </c>
      <c r="E100" s="37"/>
      <c r="F100" s="37"/>
      <c r="G100" s="37"/>
      <c r="H100" s="38"/>
    </row>
    <row r="101" spans="1:8" ht="37.5" customHeight="1" outlineLevel="1" thickBot="1" x14ac:dyDescent="0.25">
      <c r="A101" s="147" t="s">
        <v>187</v>
      </c>
      <c r="B101" s="366"/>
      <c r="C101" s="493"/>
      <c r="D101" s="56">
        <v>74880</v>
      </c>
      <c r="E101" s="37"/>
      <c r="F101" s="37"/>
      <c r="G101" s="37"/>
      <c r="H101" s="38"/>
    </row>
    <row r="102" spans="1:8" ht="50.1" customHeight="1" thickBot="1" x14ac:dyDescent="0.25">
      <c r="A102" s="136" t="s">
        <v>59</v>
      </c>
      <c r="B102" s="137"/>
      <c r="C102" s="137"/>
      <c r="D102" s="138" t="str">
        <f>"от "&amp;MIN(D103:D112)&amp;" до "&amp;MAX(D103:D112)</f>
        <v>от 297 до 12600</v>
      </c>
      <c r="E102" s="139"/>
      <c r="F102" s="139"/>
      <c r="G102" s="139"/>
      <c r="H102" s="140"/>
    </row>
    <row r="103" spans="1:8" s="16" customFormat="1" ht="159" customHeight="1" x14ac:dyDescent="0.2">
      <c r="A103" s="149" t="s">
        <v>60</v>
      </c>
      <c r="B103" s="150" t="s">
        <v>13</v>
      </c>
      <c r="C103" s="492"/>
      <c r="D103" s="152">
        <v>768</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157">
        <v>594</v>
      </c>
      <c r="E104" s="157"/>
      <c r="F104" s="157"/>
      <c r="G104" s="157"/>
      <c r="H104" s="158"/>
    </row>
    <row r="105" spans="1:8" ht="37.5" customHeight="1" x14ac:dyDescent="0.2">
      <c r="A105" s="154" t="s">
        <v>62</v>
      </c>
      <c r="B105" s="155"/>
      <c r="C105" s="159"/>
      <c r="D105" s="157">
        <v>12600</v>
      </c>
      <c r="E105" s="157"/>
      <c r="F105" s="157"/>
      <c r="G105" s="157"/>
      <c r="H105" s="158"/>
    </row>
    <row r="106" spans="1:8" ht="37.5" customHeight="1" x14ac:dyDescent="0.2">
      <c r="A106" s="154" t="s">
        <v>63</v>
      </c>
      <c r="B106" s="155"/>
      <c r="C106" s="159"/>
      <c r="D106" s="157">
        <v>2484</v>
      </c>
      <c r="E106" s="157"/>
      <c r="F106" s="157"/>
      <c r="G106" s="157"/>
      <c r="H106" s="158"/>
    </row>
    <row r="107" spans="1:8" ht="37.5" customHeight="1" x14ac:dyDescent="0.2">
      <c r="A107" s="160" t="s">
        <v>64</v>
      </c>
      <c r="B107" s="161"/>
      <c r="C107" s="159"/>
      <c r="D107" s="157">
        <v>6798</v>
      </c>
      <c r="E107" s="157"/>
      <c r="F107" s="157"/>
      <c r="G107" s="157"/>
      <c r="H107" s="158"/>
    </row>
    <row r="108" spans="1:8" ht="37.5" customHeight="1" x14ac:dyDescent="0.2">
      <c r="A108" s="154" t="s">
        <v>65</v>
      </c>
      <c r="B108" s="155"/>
      <c r="C108" s="159"/>
      <c r="D108" s="157">
        <v>297</v>
      </c>
      <c r="E108" s="157"/>
      <c r="F108" s="157"/>
      <c r="G108" s="157"/>
      <c r="H108" s="158"/>
    </row>
    <row r="109" spans="1:8" ht="37.5" customHeight="1" x14ac:dyDescent="0.2">
      <c r="A109" s="154" t="s">
        <v>66</v>
      </c>
      <c r="B109" s="155"/>
      <c r="C109" s="159"/>
      <c r="D109" s="157">
        <v>297</v>
      </c>
      <c r="E109" s="157"/>
      <c r="F109" s="157"/>
      <c r="G109" s="157"/>
      <c r="H109" s="158"/>
    </row>
    <row r="110" spans="1:8" ht="37.5" customHeight="1" x14ac:dyDescent="0.2">
      <c r="A110" s="154" t="s">
        <v>67</v>
      </c>
      <c r="B110" s="155"/>
      <c r="C110" s="159"/>
      <c r="D110" s="157">
        <v>594</v>
      </c>
      <c r="E110" s="157"/>
      <c r="F110" s="157"/>
      <c r="G110" s="157"/>
      <c r="H110" s="158"/>
    </row>
    <row r="111" spans="1:8" ht="37.5" customHeight="1" x14ac:dyDescent="0.2">
      <c r="A111" s="154" t="s">
        <v>68</v>
      </c>
      <c r="B111" s="155"/>
      <c r="C111" s="159"/>
      <c r="D111" s="157">
        <v>891</v>
      </c>
      <c r="E111" s="157"/>
      <c r="F111" s="157"/>
      <c r="G111" s="157"/>
      <c r="H111" s="158"/>
    </row>
    <row r="112" spans="1:8" ht="37.5" customHeight="1" thickBot="1" x14ac:dyDescent="0.25">
      <c r="A112" s="162" t="s">
        <v>69</v>
      </c>
      <c r="B112" s="163"/>
      <c r="C112" s="164"/>
      <c r="D112" s="165">
        <v>5064</v>
      </c>
      <c r="E112" s="165"/>
      <c r="F112" s="165"/>
      <c r="G112" s="165"/>
      <c r="H112" s="166"/>
    </row>
    <row r="113" spans="1:8" s="16" customFormat="1" ht="117.75" customHeight="1" thickBot="1" x14ac:dyDescent="0.25">
      <c r="A113" s="283" t="s">
        <v>71</v>
      </c>
      <c r="B113" s="284"/>
      <c r="C11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45">
        <v>30</v>
      </c>
      <c r="E113" s="45"/>
      <c r="F113" s="45"/>
      <c r="G113" s="45"/>
      <c r="H113" s="46"/>
    </row>
    <row r="114" spans="1:8" ht="50.1" customHeight="1" thickBot="1" x14ac:dyDescent="0.25">
      <c r="A114" s="24" t="s">
        <v>72</v>
      </c>
      <c r="B114" s="25"/>
      <c r="C114" s="26"/>
      <c r="D114" s="173" t="str">
        <f>"от "&amp;MIN(D116,D136:H137,F177,D138:H152)&amp;" до "&amp;MAX(D116,D136:H137,F177,D138:H152)</f>
        <v>от 618 до 36636</v>
      </c>
      <c r="E114" s="173"/>
      <c r="F114" s="173"/>
      <c r="G114" s="173"/>
      <c r="H114" s="174"/>
    </row>
    <row r="115" spans="1:8" ht="21.75" thickBot="1" x14ac:dyDescent="0.25">
      <c r="A115" s="286"/>
      <c r="B115" s="287"/>
      <c r="C115" s="130"/>
      <c r="D115" s="288"/>
      <c r="E115" s="288"/>
      <c r="F115" s="288"/>
      <c r="G115" s="288"/>
      <c r="H115" s="289"/>
    </row>
    <row r="116" spans="1:8" ht="70.5"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182">
        <v>7656</v>
      </c>
      <c r="E116" s="182"/>
      <c r="F116" s="182"/>
      <c r="G116" s="182"/>
      <c r="H116" s="183"/>
    </row>
    <row r="117" spans="1:8" ht="70.5" customHeight="1" thickBot="1" x14ac:dyDescent="0.25">
      <c r="A117" s="184" t="s">
        <v>74</v>
      </c>
      <c r="B117" s="185"/>
      <c r="C117" s="186"/>
      <c r="D117" s="187" t="s">
        <v>75</v>
      </c>
      <c r="E117" s="188"/>
      <c r="F117" s="188"/>
      <c r="G117" s="188"/>
      <c r="H117" s="189"/>
    </row>
    <row r="118" spans="1:8" ht="70.5" customHeight="1" x14ac:dyDescent="0.2">
      <c r="A118" s="190" t="s">
        <v>76</v>
      </c>
      <c r="B118" s="191"/>
      <c r="C118" s="186"/>
      <c r="D118" s="157">
        <f>D116/4</f>
        <v>1914</v>
      </c>
      <c r="E118" s="157"/>
      <c r="F118" s="157"/>
      <c r="G118" s="157"/>
      <c r="H118" s="158"/>
    </row>
    <row r="119" spans="1:8" ht="70.5" customHeight="1" x14ac:dyDescent="0.2">
      <c r="A119" s="190" t="s">
        <v>77</v>
      </c>
      <c r="B119" s="191"/>
      <c r="C119" s="186"/>
      <c r="D119" s="157">
        <f>D116/5</f>
        <v>1531.2</v>
      </c>
      <c r="E119" s="157"/>
      <c r="F119" s="157"/>
      <c r="G119" s="157"/>
      <c r="H119" s="158"/>
    </row>
    <row r="120" spans="1:8" ht="70.5" customHeight="1" x14ac:dyDescent="0.2">
      <c r="A120" s="190" t="s">
        <v>78</v>
      </c>
      <c r="B120" s="191"/>
      <c r="C120" s="186"/>
      <c r="D120" s="157">
        <f>D116/6</f>
        <v>1276</v>
      </c>
      <c r="E120" s="157"/>
      <c r="F120" s="157"/>
      <c r="G120" s="157"/>
      <c r="H120" s="158"/>
    </row>
    <row r="121" spans="1:8" ht="70.5" customHeight="1" x14ac:dyDescent="0.2">
      <c r="A121" s="190" t="s">
        <v>79</v>
      </c>
      <c r="B121" s="191"/>
      <c r="C121" s="186"/>
      <c r="D121" s="157">
        <f>D116/7</f>
        <v>1093.7142857142858</v>
      </c>
      <c r="E121" s="157"/>
      <c r="F121" s="157"/>
      <c r="G121" s="157"/>
      <c r="H121" s="158"/>
    </row>
    <row r="122" spans="1:8" ht="70.5" customHeight="1" x14ac:dyDescent="0.2">
      <c r="A122" s="190" t="s">
        <v>80</v>
      </c>
      <c r="B122" s="191"/>
      <c r="C122" s="186"/>
      <c r="D122" s="157">
        <f>D116/8</f>
        <v>957</v>
      </c>
      <c r="E122" s="157"/>
      <c r="F122" s="157"/>
      <c r="G122" s="157"/>
      <c r="H122" s="158"/>
    </row>
    <row r="123" spans="1:8" ht="70.5" customHeight="1" x14ac:dyDescent="0.2">
      <c r="A123" s="190" t="s">
        <v>81</v>
      </c>
      <c r="B123" s="191"/>
      <c r="C123" s="186"/>
      <c r="D123" s="157">
        <f>D116/9</f>
        <v>850.66666666666663</v>
      </c>
      <c r="E123" s="157"/>
      <c r="F123" s="157"/>
      <c r="G123" s="157"/>
      <c r="H123" s="158"/>
    </row>
    <row r="124" spans="1:8" ht="70.5" customHeight="1" x14ac:dyDescent="0.2">
      <c r="A124" s="190" t="s">
        <v>82</v>
      </c>
      <c r="B124" s="191"/>
      <c r="C124" s="186"/>
      <c r="D124" s="157">
        <f>D116/10</f>
        <v>765.6</v>
      </c>
      <c r="E124" s="157"/>
      <c r="F124" s="157"/>
      <c r="G124" s="157"/>
      <c r="H124" s="158"/>
    </row>
    <row r="125" spans="1:8" ht="70.5" customHeight="1" thickBot="1" x14ac:dyDescent="0.25">
      <c r="A125" s="179" t="s">
        <v>83</v>
      </c>
      <c r="B125" s="180"/>
      <c r="C125" s="186"/>
      <c r="D125" s="182">
        <v>11856</v>
      </c>
      <c r="E125" s="182"/>
      <c r="F125" s="182"/>
      <c r="G125" s="182"/>
      <c r="H125" s="183"/>
    </row>
    <row r="126" spans="1:8" ht="70.5" customHeight="1" thickBot="1" x14ac:dyDescent="0.25">
      <c r="A126" s="184" t="s">
        <v>74</v>
      </c>
      <c r="B126" s="185"/>
      <c r="C126" s="186"/>
      <c r="D126" s="187" t="s">
        <v>75</v>
      </c>
      <c r="E126" s="188"/>
      <c r="F126" s="188"/>
      <c r="G126" s="188"/>
      <c r="H126" s="189"/>
    </row>
    <row r="127" spans="1:8" ht="70.5" customHeight="1" x14ac:dyDescent="0.2">
      <c r="A127" s="190" t="s">
        <v>76</v>
      </c>
      <c r="B127" s="191"/>
      <c r="C127" s="186"/>
      <c r="D127" s="157">
        <v>2964</v>
      </c>
      <c r="E127" s="157"/>
      <c r="F127" s="157"/>
      <c r="G127" s="157"/>
      <c r="H127" s="158"/>
    </row>
    <row r="128" spans="1:8" ht="70.5" customHeight="1" x14ac:dyDescent="0.2">
      <c r="A128" s="190" t="s">
        <v>77</v>
      </c>
      <c r="B128" s="191"/>
      <c r="C128" s="186"/>
      <c r="D128" s="157">
        <v>2371.1999999999998</v>
      </c>
      <c r="E128" s="157"/>
      <c r="F128" s="157"/>
      <c r="G128" s="157"/>
      <c r="H128" s="158"/>
    </row>
    <row r="129" spans="1:8" ht="70.5" customHeight="1" x14ac:dyDescent="0.2">
      <c r="A129" s="190" t="s">
        <v>78</v>
      </c>
      <c r="B129" s="191"/>
      <c r="C129" s="186"/>
      <c r="D129" s="157">
        <v>1976</v>
      </c>
      <c r="E129" s="157"/>
      <c r="F129" s="157"/>
      <c r="G129" s="157"/>
      <c r="H129" s="158"/>
    </row>
    <row r="130" spans="1:8" ht="70.5" customHeight="1" x14ac:dyDescent="0.2">
      <c r="A130" s="190" t="s">
        <v>79</v>
      </c>
      <c r="B130" s="191"/>
      <c r="C130" s="186"/>
      <c r="D130" s="157">
        <v>1693.7142857142856</v>
      </c>
      <c r="E130" s="157"/>
      <c r="F130" s="157"/>
      <c r="G130" s="157"/>
      <c r="H130" s="158"/>
    </row>
    <row r="131" spans="1:8" ht="70.5" customHeight="1" x14ac:dyDescent="0.2">
      <c r="A131" s="190" t="s">
        <v>80</v>
      </c>
      <c r="B131" s="191"/>
      <c r="C131" s="186"/>
      <c r="D131" s="157">
        <v>1482</v>
      </c>
      <c r="E131" s="157"/>
      <c r="F131" s="157"/>
      <c r="G131" s="157"/>
      <c r="H131" s="158"/>
    </row>
    <row r="132" spans="1:8" ht="70.5" customHeight="1" x14ac:dyDescent="0.2">
      <c r="A132" s="190" t="s">
        <v>81</v>
      </c>
      <c r="B132" s="191"/>
      <c r="C132" s="186"/>
      <c r="D132" s="157">
        <v>1317.3333333333333</v>
      </c>
      <c r="E132" s="157"/>
      <c r="F132" s="157"/>
      <c r="G132" s="157"/>
      <c r="H132" s="158"/>
    </row>
    <row r="133" spans="1:8" ht="70.5" customHeight="1" thickBot="1" x14ac:dyDescent="0.25">
      <c r="A133" s="190" t="s">
        <v>82</v>
      </c>
      <c r="B133" s="191"/>
      <c r="C133" s="194"/>
      <c r="D133" s="157">
        <v>1185.5999999999999</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44">
        <v>9348</v>
      </c>
      <c r="E134" s="45"/>
      <c r="F134" s="45"/>
      <c r="G134" s="45"/>
      <c r="H134" s="46"/>
    </row>
    <row r="135" spans="1:8" ht="21.75" thickBot="1" x14ac:dyDescent="0.25">
      <c r="A135" s="286"/>
      <c r="B135" s="287"/>
      <c r="C135" s="125"/>
      <c r="D135" s="288"/>
      <c r="E135" s="288"/>
      <c r="F135" s="288"/>
      <c r="G135" s="288"/>
      <c r="H135" s="289"/>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"2ГИС.БЛАГОВЕЩЕНСК"</v>
      </c>
      <c r="D136" s="31">
        <v>5250</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121">
        <v>4428</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6">
        <v>5778</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"2ГИС.БЛАГОВЕЩЕНСК"</v>
      </c>
      <c r="D139" s="36">
        <v>6642</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"2ГИС.БЛАГОВЕЩЕНСК"</v>
      </c>
      <c r="D140" s="36">
        <v>7970.4</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6">
        <v>4872</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6">
        <v>4428</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6">
        <v>5520</v>
      </c>
      <c r="E143" s="37"/>
      <c r="F143" s="37"/>
      <c r="G143" s="37"/>
      <c r="H143" s="38"/>
    </row>
    <row r="144" spans="1:8" ht="50.1" customHeight="1" x14ac:dyDescent="0.2">
      <c r="A144" s="160" t="s">
        <v>93</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6">
        <v>20856</v>
      </c>
      <c r="E144" s="37"/>
      <c r="F144" s="37"/>
      <c r="G144" s="37"/>
      <c r="H144" s="38"/>
    </row>
    <row r="145" spans="1:8" ht="50.1" customHeight="1" x14ac:dyDescent="0.2">
      <c r="A145" s="160" t="s">
        <v>94</v>
      </c>
      <c r="B145" s="161"/>
      <c r="C145" s="202" t="s">
        <v>95</v>
      </c>
      <c r="D145" s="36">
        <v>618</v>
      </c>
      <c r="E145" s="37"/>
      <c r="F145" s="37"/>
      <c r="G145" s="37"/>
      <c r="H145" s="38"/>
    </row>
    <row r="146" spans="1:8" ht="62.45"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6">
        <v>7332</v>
      </c>
      <c r="E146" s="37"/>
      <c r="F146" s="37"/>
      <c r="G146" s="37"/>
      <c r="H146" s="38"/>
    </row>
    <row r="147" spans="1:8" ht="62.45" customHeight="1" x14ac:dyDescent="0.2">
      <c r="A147" s="160" t="s">
        <v>97</v>
      </c>
      <c r="B147" s="161"/>
      <c r="C147" s="202" t="str">
        <f t="shared" ref="C147: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6">
        <v>5340</v>
      </c>
      <c r="E147" s="37"/>
      <c r="F147" s="37"/>
      <c r="G147" s="37"/>
      <c r="H147" s="38"/>
    </row>
    <row r="148" spans="1:8" ht="62.45" customHeight="1" x14ac:dyDescent="0.2">
      <c r="A148" s="160" t="s">
        <v>98</v>
      </c>
      <c r="B148" s="161"/>
      <c r="C148"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6">
        <v>6114</v>
      </c>
      <c r="E148" s="37"/>
      <c r="F148" s="37"/>
      <c r="G148" s="37"/>
      <c r="H148" s="38"/>
    </row>
    <row r="149" spans="1:8" ht="62.45" customHeight="1" x14ac:dyDescent="0.2">
      <c r="A149" s="160" t="s">
        <v>99</v>
      </c>
      <c r="B149" s="161"/>
      <c r="C149"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6">
        <v>2670</v>
      </c>
      <c r="E149" s="37"/>
      <c r="F149" s="37"/>
      <c r="G149" s="37"/>
      <c r="H149" s="38"/>
    </row>
    <row r="150" spans="1:8" ht="62.45" customHeight="1" x14ac:dyDescent="0.2">
      <c r="A150" s="160" t="s">
        <v>100</v>
      </c>
      <c r="B150" s="161" t="s">
        <v>100</v>
      </c>
      <c r="C150"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6">
        <v>36636</v>
      </c>
      <c r="E150" s="37"/>
      <c r="F150" s="37"/>
      <c r="G150" s="37"/>
      <c r="H150" s="38"/>
    </row>
    <row r="151" spans="1:8" ht="62.45" customHeight="1" x14ac:dyDescent="0.2">
      <c r="A151" s="160" t="s">
        <v>101</v>
      </c>
      <c r="B151" s="161" t="s">
        <v>101</v>
      </c>
      <c r="C151"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6">
        <v>16104</v>
      </c>
      <c r="E151" s="37"/>
      <c r="F151" s="37"/>
      <c r="G151" s="37"/>
      <c r="H151" s="38"/>
    </row>
    <row r="152" spans="1:8" ht="50.1" customHeight="1" x14ac:dyDescent="0.2">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2" s="36">
        <v>27522</v>
      </c>
      <c r="E152" s="37"/>
      <c r="F152" s="37"/>
      <c r="G152" s="37"/>
      <c r="H152" s="38"/>
    </row>
    <row r="153" spans="1:8" s="16" customFormat="1" ht="102" customHeight="1" x14ac:dyDescent="0.2">
      <c r="A153" s="160" t="s">
        <v>16</v>
      </c>
      <c r="B153" s="161"/>
      <c r="C15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6">
        <v>1488</v>
      </c>
      <c r="E153" s="37"/>
      <c r="F153" s="37"/>
      <c r="G153" s="37"/>
      <c r="H153" s="38"/>
    </row>
    <row r="154" spans="1:8" s="16" customFormat="1" ht="102" customHeight="1" x14ac:dyDescent="0.2">
      <c r="A154" s="160" t="s">
        <v>103</v>
      </c>
      <c r="B154" s="161"/>
      <c r="C15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4" s="36">
        <v>50010</v>
      </c>
      <c r="E154" s="37"/>
      <c r="F154" s="37"/>
      <c r="G154" s="37"/>
      <c r="H154" s="38"/>
    </row>
    <row r="155" spans="1:8" s="16" customFormat="1" ht="126" customHeight="1" x14ac:dyDescent="0.2">
      <c r="A155" s="160" t="s">
        <v>104</v>
      </c>
      <c r="B155" s="161"/>
      <c r="C15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5" s="36">
        <v>10902</v>
      </c>
      <c r="E155" s="37"/>
      <c r="F155" s="37"/>
      <c r="G155" s="37"/>
      <c r="H155" s="38"/>
    </row>
    <row r="156" spans="1:8" s="16" customFormat="1" ht="126" customHeight="1" x14ac:dyDescent="0.2">
      <c r="A156" s="160" t="s">
        <v>105</v>
      </c>
      <c r="B156" s="161"/>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6">
        <v>7902</v>
      </c>
      <c r="E156" s="37"/>
      <c r="F156" s="37"/>
      <c r="G156" s="37"/>
      <c r="H156" s="38"/>
    </row>
    <row r="157" spans="1:8" s="16" customFormat="1" ht="126" customHeight="1" x14ac:dyDescent="0.2">
      <c r="A157" s="154" t="s">
        <v>106</v>
      </c>
      <c r="B157" s="204"/>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7" s="36">
        <v>12654</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"2ГИС.БЛАГОВЕЩЕНСК"</v>
      </c>
      <c r="D158" s="36">
        <v>9480</v>
      </c>
      <c r="E158" s="37"/>
      <c r="F158" s="37"/>
      <c r="G158" s="37"/>
      <c r="H158" s="38"/>
    </row>
    <row r="159" spans="1:8" ht="50.1" customHeight="1" x14ac:dyDescent="0.2">
      <c r="A159" s="160" t="s">
        <v>108</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6">
        <v>8040</v>
      </c>
      <c r="E159" s="37"/>
      <c r="F159" s="37"/>
      <c r="G159" s="37"/>
      <c r="H159" s="38"/>
    </row>
    <row r="160" spans="1:8" ht="50.1" customHeight="1" x14ac:dyDescent="0.2">
      <c r="A160" s="160" t="s">
        <v>109</v>
      </c>
      <c r="B160" s="161"/>
      <c r="C160" s="202" t="str">
        <f t="shared" si="1"/>
        <v>Электронный справочник на основе Справочника организаций "2ГИС.БЛАГОВЕЩЕНСК" (версия для ПК)</v>
      </c>
      <c r="D160" s="36">
        <v>10440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"2ГИС.БЛАГОВЕЩЕНСК"</v>
      </c>
      <c r="D161" s="36">
        <v>12000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"2ГИС.БЛАГОВЕЩЕНСК"</v>
      </c>
      <c r="D162" s="36">
        <v>14400</v>
      </c>
      <c r="E162" s="37"/>
      <c r="F162" s="37"/>
      <c r="G162" s="37"/>
      <c r="H162" s="38"/>
    </row>
    <row r="163" spans="1:8" ht="50.1" customHeight="1" x14ac:dyDescent="0.2">
      <c r="A163" s="160" t="s">
        <v>112</v>
      </c>
      <c r="B163" s="161"/>
      <c r="C163" s="202" t="str">
        <f t="shared" si="1"/>
        <v>Электронный справочник на основе Справочника организаций "2ГИС.БЛАГОВЕЩЕНСК" (версия для ПК)</v>
      </c>
      <c r="D163" s="36">
        <v>8880</v>
      </c>
      <c r="E163" s="37"/>
      <c r="F163" s="37"/>
      <c r="G163" s="37"/>
      <c r="H163" s="38"/>
    </row>
    <row r="164" spans="1:8" ht="50.1" customHeight="1" x14ac:dyDescent="0.2">
      <c r="A164" s="160" t="s">
        <v>113</v>
      </c>
      <c r="B164" s="161"/>
      <c r="C164" s="202" t="str">
        <f t="shared" si="1"/>
        <v>Электронный справочник на основе Справочника организаций "2ГИС.БЛАГОВЕЩЕНСК" (версия для ПК)</v>
      </c>
      <c r="D164" s="36">
        <v>8040</v>
      </c>
      <c r="E164" s="37"/>
      <c r="F164" s="37"/>
      <c r="G164" s="37"/>
      <c r="H164" s="38"/>
    </row>
    <row r="165" spans="1:8" ht="50.1" customHeight="1" x14ac:dyDescent="0.2">
      <c r="A165" s="160" t="s">
        <v>114</v>
      </c>
      <c r="B165" s="161"/>
      <c r="C165" s="202" t="str">
        <f t="shared" si="1"/>
        <v>Электронный справочник на основе Справочника организаций "2ГИС.БЛАГОВЕЩЕНСК" (версия для ПК)</v>
      </c>
      <c r="D165" s="36">
        <v>9960</v>
      </c>
      <c r="E165" s="37"/>
      <c r="F165" s="37"/>
      <c r="G165" s="37"/>
      <c r="H165" s="38"/>
    </row>
    <row r="166" spans="1:8" ht="50.1" customHeight="1" x14ac:dyDescent="0.2">
      <c r="A166" s="160" t="s">
        <v>115</v>
      </c>
      <c r="B166" s="161"/>
      <c r="C166" s="202" t="s">
        <v>95</v>
      </c>
      <c r="D166" s="36">
        <v>1200</v>
      </c>
      <c r="E166" s="37"/>
      <c r="F166" s="37"/>
      <c r="G166" s="37"/>
      <c r="H166" s="38"/>
    </row>
    <row r="167" spans="1:8" ht="69.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6">
        <v>66000</v>
      </c>
      <c r="E167" s="37"/>
      <c r="F167" s="37"/>
      <c r="G167" s="37"/>
      <c r="H167" s="38"/>
    </row>
    <row r="168" spans="1:8" ht="50.1" customHeight="1" thickBot="1" x14ac:dyDescent="0.25">
      <c r="A168" s="160" t="s">
        <v>117</v>
      </c>
      <c r="B168" s="161"/>
      <c r="C168" s="202" t="str">
        <f t="shared" si="1"/>
        <v>Электронный справочник на основе Справочника организаций "2ГИС.БЛАГОВЕЩЕНСК" (версия для ПК)</v>
      </c>
      <c r="D168" s="44">
        <v>49560</v>
      </c>
      <c r="E168" s="45"/>
      <c r="F168" s="45"/>
      <c r="G168" s="45"/>
      <c r="H168" s="46"/>
    </row>
    <row r="169" spans="1:8" s="28" customFormat="1" ht="50.1" customHeight="1" thickBot="1" x14ac:dyDescent="0.25">
      <c r="A169" s="24" t="s">
        <v>118</v>
      </c>
      <c r="B169" s="25"/>
      <c r="C169" s="26"/>
      <c r="D169" s="173"/>
      <c r="E169" s="173"/>
      <c r="F169" s="173"/>
      <c r="G169" s="173"/>
      <c r="H169" s="174"/>
    </row>
    <row r="170" spans="1:8" s="28" customFormat="1" ht="50.1" customHeight="1" thickBot="1" x14ac:dyDescent="0.25">
      <c r="A170" s="491" t="s">
        <v>5</v>
      </c>
      <c r="B170" s="494"/>
      <c r="C170" s="495" t="s">
        <v>7</v>
      </c>
      <c r="D170" s="20" t="s">
        <v>8</v>
      </c>
      <c r="E170" s="21"/>
      <c r="F170" s="21"/>
      <c r="G170" s="21"/>
      <c r="H170" s="22"/>
    </row>
    <row r="171" spans="1:8" s="16" customFormat="1" ht="50.1" customHeight="1" x14ac:dyDescent="0.2">
      <c r="A171" s="160" t="s">
        <v>120</v>
      </c>
      <c r="B171" s="161"/>
      <c r="C171" s="496"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6">
        <v>8280</v>
      </c>
      <c r="E171" s="37"/>
      <c r="F171" s="37"/>
      <c r="G171" s="37"/>
      <c r="H171" s="38"/>
    </row>
    <row r="172" spans="1:8" s="16" customFormat="1" ht="50.1" customHeight="1" x14ac:dyDescent="0.2">
      <c r="A172" s="160" t="s">
        <v>119</v>
      </c>
      <c r="B172" s="161"/>
      <c r="C172" s="497"/>
      <c r="D172" s="36">
        <v>6330</v>
      </c>
      <c r="E172" s="37"/>
      <c r="F172" s="37"/>
      <c r="G172" s="37"/>
      <c r="H172" s="38"/>
    </row>
    <row r="173" spans="1:8" s="16" customFormat="1" ht="50.1" customHeight="1" x14ac:dyDescent="0.2">
      <c r="A173" s="207" t="s">
        <v>121</v>
      </c>
      <c r="B173" s="208"/>
      <c r="C173" s="497"/>
      <c r="D173" s="293">
        <v>3780</v>
      </c>
      <c r="E173" s="157"/>
      <c r="F173" s="157"/>
      <c r="G173" s="157"/>
      <c r="H173" s="157"/>
    </row>
    <row r="174" spans="1:8" s="16" customFormat="1" ht="50.1" customHeight="1" x14ac:dyDescent="0.2">
      <c r="A174" s="207" t="s">
        <v>122</v>
      </c>
      <c r="B174" s="208"/>
      <c r="C174" s="497"/>
      <c r="D174" s="293">
        <v>378</v>
      </c>
      <c r="E174" s="157"/>
      <c r="F174" s="157"/>
      <c r="G174" s="157"/>
      <c r="H174" s="157"/>
    </row>
    <row r="175" spans="1:8" s="16" customFormat="1" ht="50.1" customHeight="1" thickBot="1" x14ac:dyDescent="0.25">
      <c r="A175" s="207" t="s">
        <v>123</v>
      </c>
      <c r="B175" s="208"/>
      <c r="C175" s="498"/>
      <c r="D175" s="78">
        <v>1332</v>
      </c>
      <c r="E175" s="79"/>
      <c r="F175" s="79"/>
      <c r="G175" s="79"/>
      <c r="H175" s="79"/>
    </row>
    <row r="176" spans="1:8" s="16" customFormat="1" ht="50.1" customHeight="1" thickBot="1" x14ac:dyDescent="0.25">
      <c r="A176" s="24" t="s">
        <v>124</v>
      </c>
      <c r="B176" s="25"/>
      <c r="C176" s="26"/>
      <c r="D176" s="173"/>
      <c r="E176" s="173"/>
      <c r="F176" s="173"/>
      <c r="G176" s="173"/>
      <c r="H176" s="174"/>
    </row>
    <row r="177" spans="1:8" ht="50.1" customHeight="1" x14ac:dyDescent="0.2">
      <c r="A177" s="160" t="s">
        <v>302</v>
      </c>
      <c r="B177" s="161"/>
      <c r="C17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499">
        <f>F177*1.2</f>
        <v>8157.5999999999995</v>
      </c>
      <c r="E177" s="500">
        <f>F177*1.1</f>
        <v>7477.8</v>
      </c>
      <c r="F177" s="500">
        <v>6798</v>
      </c>
      <c r="G177" s="500">
        <f>F177*0.75</f>
        <v>5098.5</v>
      </c>
      <c r="H177" s="501">
        <f>F177*0.5</f>
        <v>3399</v>
      </c>
    </row>
    <row r="178" spans="1:8" ht="50.1" customHeight="1" x14ac:dyDescent="0.2">
      <c r="A178" s="160" t="s">
        <v>125</v>
      </c>
      <c r="B178" s="161"/>
      <c r="C178" s="202" t="str">
        <f>"Интернет-площадка 2gis.ru на основе Cправочника организаций "&amp;$C$2&amp;""</f>
        <v>Интернет-площадка 2gis.ru на основе Cправочника организаций "2ГИС.БЛАГОВЕЩЕНСК"</v>
      </c>
      <c r="D178" s="36">
        <v>2940</v>
      </c>
      <c r="E178" s="37"/>
      <c r="F178" s="37"/>
      <c r="G178" s="37"/>
      <c r="H178" s="38"/>
    </row>
    <row r="179" spans="1:8" ht="50.1" customHeight="1" x14ac:dyDescent="0.2">
      <c r="A179" s="160" t="s">
        <v>126</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6">
        <v>2214</v>
      </c>
      <c r="E179" s="37"/>
      <c r="F179" s="37"/>
      <c r="G179" s="37"/>
      <c r="H179" s="38"/>
    </row>
    <row r="180" spans="1:8" ht="50.1" customHeight="1" x14ac:dyDescent="0.2">
      <c r="A180" s="160" t="s">
        <v>303</v>
      </c>
      <c r="B180" s="161"/>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499">
        <f>F180*1.2</f>
        <v>14688</v>
      </c>
      <c r="E180" s="500">
        <f>F180*1.1</f>
        <v>13464.000000000002</v>
      </c>
      <c r="F180" s="500">
        <v>12240</v>
      </c>
      <c r="G180" s="500">
        <f>F180*0.75</f>
        <v>9180</v>
      </c>
      <c r="H180" s="501">
        <f>F180*0.5</f>
        <v>6120</v>
      </c>
    </row>
    <row r="181" spans="1:8" ht="50.1" customHeight="1" x14ac:dyDescent="0.2">
      <c r="A181" s="160" t="s">
        <v>195</v>
      </c>
      <c r="B181" s="161"/>
      <c r="C181" s="202" t="str">
        <f>"Интернет-площадка 2gis.ru на основе Cправочника организаций "&amp;$C$2&amp;""</f>
        <v>Интернет-площадка 2gis.ru на основе Cправочника организаций "2ГИС.БЛАГОВЕЩЕНСК"</v>
      </c>
      <c r="D181" s="36">
        <v>5400</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6">
        <v>4080</v>
      </c>
      <c r="E182" s="37"/>
      <c r="F182" s="37"/>
      <c r="G182" s="37"/>
      <c r="H182" s="38"/>
    </row>
    <row r="183" spans="1:8" s="16" customFormat="1" ht="126" customHeight="1" thickBot="1" x14ac:dyDescent="0.25">
      <c r="A183" s="160" t="s">
        <v>129</v>
      </c>
      <c r="B183" s="161"/>
      <c r="C183" s="455" t="str">
        <f>C178</f>
        <v>Интернет-площадка 2gis.ru на основе Cправочника организаций "2ГИС.БЛАГОВЕЩЕНСК"</v>
      </c>
      <c r="D183" s="304">
        <v>8640</v>
      </c>
      <c r="E183" s="165"/>
      <c r="F183" s="165"/>
      <c r="G183" s="165"/>
      <c r="H183" s="166"/>
    </row>
    <row r="184" spans="1:8" ht="49.5" customHeight="1" thickBot="1" x14ac:dyDescent="0.25">
      <c r="A184" s="24" t="s">
        <v>196</v>
      </c>
      <c r="B184" s="25"/>
      <c r="C184" s="26"/>
      <c r="D184" s="173"/>
      <c r="E184" s="173"/>
      <c r="F184" s="173"/>
      <c r="G184" s="173"/>
      <c r="H184" s="174"/>
    </row>
    <row r="185" spans="1:8" s="23" customFormat="1" ht="30" customHeight="1" thickBot="1" x14ac:dyDescent="0.25">
      <c r="A185" s="298"/>
      <c r="B185" s="298"/>
      <c r="C185" s="456"/>
      <c r="D185" s="298"/>
      <c r="E185" s="298"/>
      <c r="F185" s="298"/>
      <c r="G185" s="298"/>
      <c r="H185" s="299"/>
    </row>
    <row r="186" spans="1:8" s="16" customFormat="1" ht="185.25" customHeight="1" x14ac:dyDescent="0.2">
      <c r="A186" s="160" t="s">
        <v>197</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1">
        <v>10428</v>
      </c>
      <c r="E186" s="32"/>
      <c r="F186" s="32"/>
      <c r="G186" s="32"/>
      <c r="H186" s="33"/>
    </row>
    <row r="187" spans="1:8" s="16" customFormat="1" ht="83.25" customHeight="1" thickBot="1" x14ac:dyDescent="0.25">
      <c r="A187" s="160" t="s">
        <v>198</v>
      </c>
      <c r="B187" s="161"/>
      <c r="C187" s="210"/>
      <c r="D187" s="36">
        <v>10428</v>
      </c>
      <c r="E187" s="37"/>
      <c r="F187" s="37"/>
      <c r="G187" s="37"/>
      <c r="H187" s="38"/>
    </row>
    <row r="188" spans="1:8" ht="21.75" thickBot="1" x14ac:dyDescent="0.25">
      <c r="A188" s="286"/>
      <c r="B188" s="287"/>
      <c r="C188" s="125"/>
      <c r="D188" s="288"/>
      <c r="E188" s="288"/>
      <c r="F188" s="288"/>
      <c r="G188" s="288"/>
      <c r="H188" s="289"/>
    </row>
    <row r="190" spans="1:8" ht="21" x14ac:dyDescent="0.2">
      <c r="A190" s="216"/>
      <c r="B190" s="217" t="s">
        <v>130</v>
      </c>
      <c r="C190" s="218" t="s">
        <v>304</v>
      </c>
      <c r="D190" s="218"/>
      <c r="E190" s="219"/>
      <c r="F190" s="219"/>
      <c r="G190" s="219"/>
      <c r="H190" s="219"/>
    </row>
    <row r="191" spans="1:8" ht="21" x14ac:dyDescent="0.2">
      <c r="A191" s="216"/>
      <c r="B191" s="219"/>
      <c r="C191" s="220" t="s">
        <v>305</v>
      </c>
      <c r="D191" s="220"/>
      <c r="E191" s="219"/>
      <c r="F191" s="219"/>
      <c r="G191" s="219"/>
      <c r="H191" s="219"/>
    </row>
    <row r="192" spans="1:8" ht="21" x14ac:dyDescent="0.2">
      <c r="A192" s="216"/>
      <c r="B192" s="219"/>
      <c r="C192" s="220" t="s">
        <v>306</v>
      </c>
      <c r="D192" s="220"/>
      <c r="E192" s="219"/>
      <c r="F192" s="219"/>
      <c r="G192" s="219"/>
      <c r="H192" s="219"/>
    </row>
    <row r="193" spans="1:8" ht="21" x14ac:dyDescent="0.2">
      <c r="A193" s="216"/>
      <c r="B193" s="219"/>
      <c r="C193" s="305"/>
      <c r="D193" s="305"/>
      <c r="E193" s="219"/>
      <c r="F193" s="219"/>
      <c r="G193" s="219"/>
      <c r="H193" s="219"/>
    </row>
    <row r="194" spans="1:8" s="222" customFormat="1" ht="109.5" customHeight="1" x14ac:dyDescent="0.2">
      <c r="A194" s="221" t="s">
        <v>307</v>
      </c>
      <c r="B194" s="221"/>
      <c r="C194" s="221"/>
      <c r="D194" s="221"/>
      <c r="E194" s="221"/>
      <c r="F194" s="221"/>
      <c r="G194" s="221"/>
      <c r="H194" s="221"/>
    </row>
    <row r="195" spans="1:8" ht="26.25" customHeight="1" x14ac:dyDescent="0.2">
      <c r="A195" s="223" t="str">
        <f>Абакан_юр!A171</f>
        <v>По соглашению сторон в качестве валюты платежа могут выступать украинские гривны, в этом случае курс следующий: 1 руб. = 0,5104 гривен</v>
      </c>
      <c r="B195" s="223"/>
      <c r="C195" s="223"/>
      <c r="D195" s="224"/>
      <c r="E195" s="224"/>
      <c r="F195" s="225"/>
      <c r="G195" s="226"/>
      <c r="H195" s="226"/>
    </row>
    <row r="196" spans="1:8" ht="26.25" customHeight="1" x14ac:dyDescent="0.2">
      <c r="A196" s="223" t="str">
        <f>Абакан_юр!A172</f>
        <v>По соглашению сторон в качестве валюты платежа могут выступать дирхамы ОАЭ, в этом случае курс следующий: 1 руб. = 0,0436 дирхам</v>
      </c>
      <c r="B196" s="223"/>
      <c r="C196" s="223"/>
      <c r="D196" s="224"/>
      <c r="E196" s="224"/>
      <c r="F196" s="225"/>
      <c r="G196" s="228"/>
      <c r="H196" s="228"/>
    </row>
    <row r="197" spans="1:8" ht="26.25" customHeight="1" x14ac:dyDescent="0.2">
      <c r="A197" s="223" t="str">
        <f>Абакан_юр!A173</f>
        <v>По соглашению сторон в качестве валюты платежа могут выступать доллары США, в этом случае курс следующий: 1 руб. = 0,0118 доллара</v>
      </c>
      <c r="B197" s="223"/>
      <c r="C197" s="223"/>
      <c r="D197" s="224"/>
      <c r="E197" s="224"/>
      <c r="F197" s="225"/>
      <c r="G197" s="228"/>
      <c r="H197" s="228"/>
    </row>
    <row r="198" spans="1:8" ht="26.25" customHeight="1" x14ac:dyDescent="0.2">
      <c r="A198" s="223" t="str">
        <f>Абакан_юр!A174</f>
        <v>По соглашению сторон в качестве валюты платежа могут выступать евро, в этом случае курс следующий: 1 руб. = 0,0108 евро</v>
      </c>
      <c r="B198" s="223"/>
      <c r="C198" s="223"/>
      <c r="D198" s="224"/>
      <c r="E198" s="225"/>
      <c r="F198" s="225"/>
      <c r="G198" s="228"/>
      <c r="H198" s="228"/>
    </row>
    <row r="199" spans="1:8" ht="26.25" customHeight="1" x14ac:dyDescent="0.2">
      <c r="A199" s="223" t="str">
        <f>Абакан_юр!A175</f>
        <v>По соглашению сторон в качестве валюты платежа могут выступать чешские кроны, в этом случае курс следующий: 1 руб. = 0,2741 крона</v>
      </c>
      <c r="B199" s="223"/>
      <c r="C199" s="223"/>
      <c r="D199" s="224"/>
      <c r="E199" s="225"/>
      <c r="F199" s="225"/>
      <c r="G199" s="228"/>
      <c r="H199" s="228"/>
    </row>
    <row r="200" spans="1:8" ht="26.25" customHeight="1" x14ac:dyDescent="0.2">
      <c r="A200" s="223" t="str">
        <f>Абакан_юр!A176</f>
        <v>По соглашению сторон в качестве валюты платежа могут выступать киргизские сомы, в этом случае курс следующий: 1 руб. = 1,0001 сом</v>
      </c>
      <c r="B200" s="223"/>
      <c r="C200" s="223"/>
      <c r="D200" s="224"/>
      <c r="E200" s="224"/>
      <c r="F200" s="225"/>
      <c r="G200" s="228"/>
      <c r="H200" s="228"/>
    </row>
    <row r="201" spans="1:8" ht="26.25" customHeight="1" x14ac:dyDescent="0.2">
      <c r="A201"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1" s="223"/>
      <c r="C201" s="223"/>
      <c r="D201" s="224"/>
      <c r="E201" s="224"/>
      <c r="F201" s="225"/>
      <c r="G201" s="228"/>
      <c r="H201" s="228"/>
    </row>
    <row r="202" spans="1:8" ht="26.25" x14ac:dyDescent="0.2">
      <c r="A202" s="229"/>
      <c r="B202" s="229"/>
      <c r="C202" s="230"/>
      <c r="D202" s="231"/>
      <c r="E202" s="231"/>
      <c r="F202" s="232"/>
      <c r="G202" s="233"/>
      <c r="H202" s="233"/>
    </row>
    <row r="203" spans="1:8" ht="21" x14ac:dyDescent="0.2">
      <c r="A203" s="235" t="s">
        <v>141</v>
      </c>
      <c r="B203" s="235"/>
      <c r="C203" s="235"/>
      <c r="D203" s="235"/>
      <c r="E203" s="235"/>
      <c r="F203" s="235"/>
      <c r="G203" s="235"/>
      <c r="H203" s="235"/>
    </row>
    <row r="204" spans="1:8" ht="21" x14ac:dyDescent="0.2">
      <c r="A204" s="235" t="s">
        <v>142</v>
      </c>
      <c r="B204" s="235"/>
      <c r="C204" s="235"/>
      <c r="D204" s="235"/>
      <c r="E204" s="235"/>
      <c r="F204" s="235"/>
      <c r="G204" s="235"/>
      <c r="H204" s="235"/>
    </row>
    <row r="205" spans="1:8" ht="26.25" x14ac:dyDescent="0.2">
      <c r="A205" s="229"/>
      <c r="B205" s="229"/>
      <c r="C205" s="230"/>
      <c r="D205" s="231"/>
      <c r="E205" s="231"/>
      <c r="F205" s="232"/>
      <c r="G205" s="233"/>
      <c r="H205" s="233"/>
    </row>
    <row r="206" spans="1:8" ht="35.25" customHeight="1" thickBot="1" x14ac:dyDescent="0.25">
      <c r="A206" s="236" t="s">
        <v>143</v>
      </c>
      <c r="B206" s="236"/>
      <c r="C206" s="236"/>
      <c r="D206" s="236"/>
      <c r="E206" s="236"/>
      <c r="F206" s="237"/>
      <c r="G206" s="227"/>
      <c r="H206" s="238"/>
    </row>
    <row r="207" spans="1:8" ht="50.1" customHeight="1" thickBot="1" x14ac:dyDescent="0.25">
      <c r="A207" s="239" t="s">
        <v>144</v>
      </c>
      <c r="B207" s="240"/>
      <c r="C207" s="240"/>
      <c r="D207" s="240"/>
      <c r="E207" s="241"/>
      <c r="F207" s="242"/>
      <c r="H207" s="243"/>
    </row>
    <row r="208" spans="1:8" ht="85.5" customHeight="1" thickBot="1" x14ac:dyDescent="0.25">
      <c r="A208" s="244" t="s">
        <v>145</v>
      </c>
      <c r="B208" s="245"/>
      <c r="C208" s="246" t="s">
        <v>146</v>
      </c>
      <c r="D208" s="245" t="s">
        <v>147</v>
      </c>
      <c r="E208" s="247"/>
      <c r="F208" s="248"/>
      <c r="G208" s="248"/>
      <c r="H208" s="248"/>
    </row>
    <row r="209" spans="1:8" ht="100.5" customHeight="1" x14ac:dyDescent="0.2">
      <c r="A209" s="249" t="s">
        <v>148</v>
      </c>
      <c r="B209" s="250"/>
      <c r="C209" s="251" t="s">
        <v>149</v>
      </c>
      <c r="D209" s="252" t="s">
        <v>150</v>
      </c>
      <c r="E209" s="253"/>
      <c r="F209" s="248"/>
      <c r="G209" s="248"/>
      <c r="H209" s="248"/>
    </row>
    <row r="210" spans="1:8" ht="85.5" customHeight="1" x14ac:dyDescent="0.2">
      <c r="A210" s="254" t="s">
        <v>151</v>
      </c>
      <c r="B210" s="255"/>
      <c r="C210" s="256" t="s">
        <v>152</v>
      </c>
      <c r="D210" s="257" t="s">
        <v>153</v>
      </c>
      <c r="E210" s="258"/>
      <c r="F210" s="248"/>
      <c r="G210" s="248"/>
      <c r="H210" s="248"/>
    </row>
    <row r="211" spans="1:8" ht="108.75" customHeight="1" thickBot="1" x14ac:dyDescent="0.25">
      <c r="A211" s="316" t="s">
        <v>154</v>
      </c>
      <c r="B211" s="317"/>
      <c r="C211" s="318" t="s">
        <v>155</v>
      </c>
      <c r="D211" s="319" t="s">
        <v>153</v>
      </c>
      <c r="E211" s="320"/>
      <c r="F211" s="248"/>
      <c r="G211" s="248"/>
      <c r="H211" s="248"/>
    </row>
    <row r="212" spans="1:8" s="213" customFormat="1" ht="125.25" customHeight="1" x14ac:dyDescent="0.2">
      <c r="A212" s="254" t="s">
        <v>157</v>
      </c>
      <c r="B212" s="255"/>
      <c r="C212" s="314" t="s">
        <v>158</v>
      </c>
      <c r="D212" s="255" t="s">
        <v>153</v>
      </c>
      <c r="E212" s="315"/>
      <c r="F212" s="242"/>
      <c r="G212" s="242"/>
      <c r="H212" s="242"/>
    </row>
    <row r="213" spans="1:8" s="234" customFormat="1" ht="222.75" customHeight="1" x14ac:dyDescent="0.2">
      <c r="A213" s="487" t="s">
        <v>159</v>
      </c>
      <c r="B213" s="488"/>
      <c r="C213" s="256" t="s">
        <v>160</v>
      </c>
      <c r="D213" s="489" t="s">
        <v>153</v>
      </c>
      <c r="E213" s="490"/>
      <c r="F213" s="232"/>
      <c r="G213" s="233"/>
      <c r="H213" s="233"/>
    </row>
    <row r="214" spans="1:8" ht="24.75" customHeight="1" x14ac:dyDescent="0.2">
      <c r="A214" s="260" t="s">
        <v>161</v>
      </c>
      <c r="B214" s="260"/>
      <c r="C214" s="260"/>
      <c r="D214" s="260"/>
      <c r="E214" s="260"/>
      <c r="F214" s="260"/>
      <c r="G214" s="260"/>
      <c r="H214" s="260"/>
    </row>
    <row r="215" spans="1:8" ht="30.75" customHeight="1" x14ac:dyDescent="0.2">
      <c r="A215" s="260" t="s">
        <v>162</v>
      </c>
      <c r="B215" s="260"/>
      <c r="C215" s="260"/>
      <c r="D215" s="260"/>
      <c r="E215" s="260"/>
      <c r="F215" s="260"/>
      <c r="G215" s="260"/>
      <c r="H215" s="260"/>
    </row>
    <row r="216" spans="1:8" ht="179.25" customHeight="1" x14ac:dyDescent="0.2">
      <c r="A216"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5"/>
      <c r="C216" s="235"/>
      <c r="D216" s="235"/>
      <c r="E216" s="235"/>
      <c r="F216" s="235"/>
      <c r="G216" s="235"/>
      <c r="H216" s="235"/>
    </row>
    <row r="217" spans="1:8" ht="71.25" customHeight="1" x14ac:dyDescent="0.2">
      <c r="A217" s="235" t="s">
        <v>164</v>
      </c>
      <c r="B217" s="235"/>
      <c r="C217" s="235"/>
      <c r="D217" s="235"/>
      <c r="E217" s="235"/>
      <c r="F217" s="235"/>
      <c r="G217" s="235"/>
      <c r="H217" s="235"/>
    </row>
    <row r="218" spans="1:8" ht="36.75" customHeight="1" x14ac:dyDescent="0.2">
      <c r="A218" s="260" t="s">
        <v>165</v>
      </c>
      <c r="B218" s="260"/>
      <c r="C218" s="260"/>
      <c r="D218" s="260"/>
      <c r="E218" s="260"/>
      <c r="F218" s="260"/>
      <c r="G218" s="260"/>
      <c r="H218" s="260"/>
    </row>
    <row r="219" spans="1:8" s="262" customFormat="1" ht="126" customHeight="1" x14ac:dyDescent="0.2">
      <c r="A219" s="235" t="s">
        <v>166</v>
      </c>
      <c r="B219" s="235"/>
      <c r="C219" s="235"/>
      <c r="D219" s="235"/>
      <c r="E219" s="235"/>
      <c r="F219" s="235"/>
      <c r="G219" s="235"/>
      <c r="H219" s="235"/>
    </row>
  </sheetData>
  <sheetProtection selectLockedCells="1" selectUnlockedCells="1"/>
  <mergeCells count="360">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 ref="A208:B208"/>
    <mergeCell ref="D208:E208"/>
    <mergeCell ref="A209:B209"/>
    <mergeCell ref="D209:E209"/>
    <mergeCell ref="A210:B210"/>
    <mergeCell ref="D210:E210"/>
    <mergeCell ref="A200:C200"/>
    <mergeCell ref="A201:C201"/>
    <mergeCell ref="A203:H203"/>
    <mergeCell ref="A204:H204"/>
    <mergeCell ref="A206:E206"/>
    <mergeCell ref="A207:E20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184:B184"/>
    <mergeCell ref="D184:H184"/>
    <mergeCell ref="A185:C185"/>
    <mergeCell ref="D185:H185"/>
    <mergeCell ref="A186:B186"/>
    <mergeCell ref="C186:C187"/>
    <mergeCell ref="D186:H186"/>
    <mergeCell ref="A187:B187"/>
    <mergeCell ref="D187:H187"/>
    <mergeCell ref="A181:B181"/>
    <mergeCell ref="D181:H181"/>
    <mergeCell ref="A182:B182"/>
    <mergeCell ref="D182:H182"/>
    <mergeCell ref="A183:B183"/>
    <mergeCell ref="D183:H183"/>
    <mergeCell ref="A177:B177"/>
    <mergeCell ref="A178:B178"/>
    <mergeCell ref="D178:H178"/>
    <mergeCell ref="A179:B179"/>
    <mergeCell ref="D179:H179"/>
    <mergeCell ref="A180:B180"/>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7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13320</v>
      </c>
      <c r="E7" s="32">
        <f>F7*1.1</f>
        <v>12210.000000000002</v>
      </c>
      <c r="F7" s="32">
        <v>11100</v>
      </c>
      <c r="G7" s="32">
        <f>F7*0.75</f>
        <v>8325</v>
      </c>
      <c r="H7" s="33">
        <f>F7*0.5</f>
        <v>5550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13500</v>
      </c>
      <c r="E12" s="32">
        <f>F12*1.1</f>
        <v>12375.000000000002</v>
      </c>
      <c r="F12" s="32">
        <v>11250</v>
      </c>
      <c r="G12" s="32">
        <f>F12*0.75</f>
        <v>8437.5</v>
      </c>
      <c r="H12" s="33">
        <f>F12*0.5</f>
        <v>5625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267">
        <v>330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18648</v>
      </c>
      <c r="E27" s="32">
        <f>F27*1.1</f>
        <v>17094</v>
      </c>
      <c r="F27" s="32">
        <v>15540</v>
      </c>
      <c r="G27" s="32">
        <f>F27*0.75</f>
        <v>11655</v>
      </c>
      <c r="H27" s="33">
        <f>F27*0.5</f>
        <v>7770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18907.2</v>
      </c>
      <c r="E32" s="32">
        <f>F32*1.1</f>
        <v>17331.600000000002</v>
      </c>
      <c r="F32" s="32">
        <v>15756</v>
      </c>
      <c r="G32" s="32">
        <f>F32*0.75</f>
        <v>11817</v>
      </c>
      <c r="H32" s="33">
        <f>F32*0.5</f>
        <v>7878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275">
        <f>F48*1.2</f>
        <v>576</v>
      </c>
      <c r="E48" s="275">
        <f>F48*1.1</f>
        <v>528</v>
      </c>
      <c r="F48" s="275">
        <v>480</v>
      </c>
      <c r="G48" s="275">
        <f>F48*0.75</f>
        <v>360</v>
      </c>
      <c r="H48" s="275">
        <f>F48*0.5</f>
        <v>240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1">
        <f>F55*1.2</f>
        <v>15984</v>
      </c>
      <c r="E55" s="32">
        <f>F55*1.1</f>
        <v>14652.000000000002</v>
      </c>
      <c r="F55" s="32">
        <v>13320</v>
      </c>
      <c r="G55" s="32">
        <f>F55*0.75</f>
        <v>9990</v>
      </c>
      <c r="H55" s="33">
        <f>F55*0.5</f>
        <v>6660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54">
        <f>F61*1.2</f>
        <v>16200</v>
      </c>
      <c r="E61" s="32">
        <f>F61*1.1</f>
        <v>14850.000000000002</v>
      </c>
      <c r="F61" s="32">
        <v>13500</v>
      </c>
      <c r="G61" s="32">
        <f>F61*0.75</f>
        <v>10125</v>
      </c>
      <c r="H61" s="33">
        <f>F61*0.5</f>
        <v>6750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267">
        <v>330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1650 до 49500</v>
      </c>
      <c r="E71" s="139"/>
      <c r="F71" s="139"/>
      <c r="G71" s="139"/>
      <c r="H71" s="140"/>
    </row>
    <row r="72" spans="1:8" ht="37.5" customHeight="1" x14ac:dyDescent="0.2">
      <c r="A72" s="141" t="s">
        <v>39</v>
      </c>
      <c r="B72" s="142"/>
      <c r="C72" s="27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1">
        <v>1650</v>
      </c>
      <c r="E72" s="32"/>
      <c r="F72" s="32"/>
      <c r="G72" s="32"/>
      <c r="H72" s="33"/>
    </row>
    <row r="73" spans="1:8" ht="37.5" customHeight="1" x14ac:dyDescent="0.2">
      <c r="A73" s="147" t="s">
        <v>40</v>
      </c>
      <c r="B73" s="148"/>
      <c r="C73" s="143"/>
      <c r="D73" s="36">
        <v>3300</v>
      </c>
      <c r="E73" s="37"/>
      <c r="F73" s="37"/>
      <c r="G73" s="37"/>
      <c r="H73" s="38"/>
    </row>
    <row r="74" spans="1:8" ht="37.5" customHeight="1" x14ac:dyDescent="0.2">
      <c r="A74" s="147" t="s">
        <v>41</v>
      </c>
      <c r="B74" s="148"/>
      <c r="C74" s="143"/>
      <c r="D74" s="36">
        <v>4950</v>
      </c>
      <c r="E74" s="37"/>
      <c r="F74" s="37"/>
      <c r="G74" s="37"/>
      <c r="H74" s="38"/>
    </row>
    <row r="75" spans="1:8" ht="37.5" customHeight="1" x14ac:dyDescent="0.2">
      <c r="A75" s="147" t="s">
        <v>42</v>
      </c>
      <c r="B75" s="148"/>
      <c r="C75" s="143"/>
      <c r="D75" s="36">
        <v>6600</v>
      </c>
      <c r="E75" s="37"/>
      <c r="F75" s="37"/>
      <c r="G75" s="37"/>
      <c r="H75" s="38"/>
    </row>
    <row r="76" spans="1:8" ht="37.5" customHeight="1" x14ac:dyDescent="0.2">
      <c r="A76" s="147" t="s">
        <v>43</v>
      </c>
      <c r="B76" s="148"/>
      <c r="C76" s="143"/>
      <c r="D76" s="36">
        <v>8250</v>
      </c>
      <c r="E76" s="37"/>
      <c r="F76" s="37"/>
      <c r="G76" s="37"/>
      <c r="H76" s="38"/>
    </row>
    <row r="77" spans="1:8" ht="37.5" customHeight="1" x14ac:dyDescent="0.2">
      <c r="A77" s="147" t="s">
        <v>44</v>
      </c>
      <c r="B77" s="148"/>
      <c r="C77" s="143"/>
      <c r="D77" s="36">
        <v>9900</v>
      </c>
      <c r="E77" s="37"/>
      <c r="F77" s="37"/>
      <c r="G77" s="37"/>
      <c r="H77" s="38"/>
    </row>
    <row r="78" spans="1:8" ht="37.5" customHeight="1" x14ac:dyDescent="0.2">
      <c r="A78" s="147" t="s">
        <v>45</v>
      </c>
      <c r="B78" s="148"/>
      <c r="C78" s="143"/>
      <c r="D78" s="36">
        <v>11550</v>
      </c>
      <c r="E78" s="37"/>
      <c r="F78" s="37"/>
      <c r="G78" s="37"/>
      <c r="H78" s="38"/>
    </row>
    <row r="79" spans="1:8" ht="37.5" customHeight="1" x14ac:dyDescent="0.2">
      <c r="A79" s="147" t="s">
        <v>46</v>
      </c>
      <c r="B79" s="148"/>
      <c r="C79" s="143"/>
      <c r="D79" s="36">
        <v>13200</v>
      </c>
      <c r="E79" s="37"/>
      <c r="F79" s="37"/>
      <c r="G79" s="37"/>
      <c r="H79" s="38"/>
    </row>
    <row r="80" spans="1:8" ht="37.5" customHeight="1" x14ac:dyDescent="0.2">
      <c r="A80" s="147" t="s">
        <v>47</v>
      </c>
      <c r="B80" s="148"/>
      <c r="C80" s="143"/>
      <c r="D80" s="36">
        <v>14850</v>
      </c>
      <c r="E80" s="37"/>
      <c r="F80" s="37"/>
      <c r="G80" s="37"/>
      <c r="H80" s="38"/>
    </row>
    <row r="81" spans="1:8" ht="37.5" customHeight="1" x14ac:dyDescent="0.2">
      <c r="A81" s="147" t="s">
        <v>48</v>
      </c>
      <c r="B81" s="148"/>
      <c r="C81" s="143"/>
      <c r="D81" s="36">
        <v>16500</v>
      </c>
      <c r="E81" s="37"/>
      <c r="F81" s="37"/>
      <c r="G81" s="37"/>
      <c r="H81" s="38"/>
    </row>
    <row r="82" spans="1:8" ht="37.5" customHeight="1" x14ac:dyDescent="0.2">
      <c r="A82" s="147" t="s">
        <v>49</v>
      </c>
      <c r="B82" s="148"/>
      <c r="C82" s="143"/>
      <c r="D82" s="36">
        <v>18150</v>
      </c>
      <c r="E82" s="37"/>
      <c r="F82" s="37"/>
      <c r="G82" s="37"/>
      <c r="H82" s="38"/>
    </row>
    <row r="83" spans="1:8" ht="37.5" customHeight="1" x14ac:dyDescent="0.2">
      <c r="A83" s="147" t="s">
        <v>50</v>
      </c>
      <c r="B83" s="148"/>
      <c r="C83" s="143"/>
      <c r="D83" s="36">
        <v>19800</v>
      </c>
      <c r="E83" s="37"/>
      <c r="F83" s="37"/>
      <c r="G83" s="37"/>
      <c r="H83" s="38"/>
    </row>
    <row r="84" spans="1:8" ht="37.5" customHeight="1" x14ac:dyDescent="0.2">
      <c r="A84" s="147" t="s">
        <v>51</v>
      </c>
      <c r="B84" s="148"/>
      <c r="C84" s="143"/>
      <c r="D84" s="36">
        <v>21450</v>
      </c>
      <c r="E84" s="37"/>
      <c r="F84" s="37"/>
      <c r="G84" s="37"/>
      <c r="H84" s="38"/>
    </row>
    <row r="85" spans="1:8" ht="37.5" customHeight="1" x14ac:dyDescent="0.2">
      <c r="A85" s="147" t="s">
        <v>52</v>
      </c>
      <c r="B85" s="148"/>
      <c r="C85" s="143"/>
      <c r="D85" s="36">
        <v>23100</v>
      </c>
      <c r="E85" s="37"/>
      <c r="F85" s="37"/>
      <c r="G85" s="37"/>
      <c r="H85" s="38"/>
    </row>
    <row r="86" spans="1:8" ht="37.5" customHeight="1" x14ac:dyDescent="0.2">
      <c r="A86" s="147" t="s">
        <v>53</v>
      </c>
      <c r="B86" s="148"/>
      <c r="C86" s="143"/>
      <c r="D86" s="36">
        <v>24750</v>
      </c>
      <c r="E86" s="37"/>
      <c r="F86" s="37"/>
      <c r="G86" s="37"/>
      <c r="H86" s="38"/>
    </row>
    <row r="87" spans="1:8" ht="37.5" customHeight="1" x14ac:dyDescent="0.2">
      <c r="A87" s="147" t="s">
        <v>54</v>
      </c>
      <c r="B87" s="148"/>
      <c r="C87" s="143"/>
      <c r="D87" s="36">
        <v>26400</v>
      </c>
      <c r="E87" s="37"/>
      <c r="F87" s="37"/>
      <c r="G87" s="37"/>
      <c r="H87" s="38"/>
    </row>
    <row r="88" spans="1:8" ht="37.5" customHeight="1" x14ac:dyDescent="0.2">
      <c r="A88" s="147" t="s">
        <v>55</v>
      </c>
      <c r="B88" s="148"/>
      <c r="C88" s="143"/>
      <c r="D88" s="36">
        <v>28050</v>
      </c>
      <c r="E88" s="37"/>
      <c r="F88" s="37"/>
      <c r="G88" s="37"/>
      <c r="H88" s="38"/>
    </row>
    <row r="89" spans="1:8" ht="37.5" customHeight="1" x14ac:dyDescent="0.2">
      <c r="A89" s="147" t="s">
        <v>56</v>
      </c>
      <c r="B89" s="148"/>
      <c r="C89" s="143"/>
      <c r="D89" s="36">
        <v>29700</v>
      </c>
      <c r="E89" s="37"/>
      <c r="F89" s="37"/>
      <c r="G89" s="37"/>
      <c r="H89" s="38"/>
    </row>
    <row r="90" spans="1:8" ht="37.5" customHeight="1" x14ac:dyDescent="0.2">
      <c r="A90" s="147" t="s">
        <v>57</v>
      </c>
      <c r="B90" s="148"/>
      <c r="C90" s="143"/>
      <c r="D90" s="36">
        <v>31350</v>
      </c>
      <c r="E90" s="37"/>
      <c r="F90" s="37"/>
      <c r="G90" s="37"/>
      <c r="H90" s="38"/>
    </row>
    <row r="91" spans="1:8" ht="37.5" customHeight="1" x14ac:dyDescent="0.2">
      <c r="A91" s="147" t="s">
        <v>58</v>
      </c>
      <c r="B91" s="148"/>
      <c r="C91" s="143"/>
      <c r="D91" s="36">
        <v>33000</v>
      </c>
      <c r="E91" s="37"/>
      <c r="F91" s="37"/>
      <c r="G91" s="37"/>
      <c r="H91" s="38"/>
    </row>
    <row r="92" spans="1:8" ht="37.5" customHeight="1" x14ac:dyDescent="0.2">
      <c r="A92" s="147" t="s">
        <v>178</v>
      </c>
      <c r="B92" s="148"/>
      <c r="C92" s="143"/>
      <c r="D92" s="36">
        <v>34650</v>
      </c>
      <c r="E92" s="37"/>
      <c r="F92" s="37"/>
      <c r="G92" s="37"/>
      <c r="H92" s="38"/>
    </row>
    <row r="93" spans="1:8" ht="37.5" customHeight="1" x14ac:dyDescent="0.2">
      <c r="A93" s="147" t="s">
        <v>179</v>
      </c>
      <c r="B93" s="148"/>
      <c r="C93" s="143"/>
      <c r="D93" s="36">
        <v>36300</v>
      </c>
      <c r="E93" s="37"/>
      <c r="F93" s="37"/>
      <c r="G93" s="37"/>
      <c r="H93" s="38"/>
    </row>
    <row r="94" spans="1:8" ht="37.5" customHeight="1" x14ac:dyDescent="0.2">
      <c r="A94" s="147" t="s">
        <v>180</v>
      </c>
      <c r="B94" s="148"/>
      <c r="C94" s="143"/>
      <c r="D94" s="36">
        <v>37950</v>
      </c>
      <c r="E94" s="37"/>
      <c r="F94" s="37"/>
      <c r="G94" s="37"/>
      <c r="H94" s="38"/>
    </row>
    <row r="95" spans="1:8" ht="37.5" customHeight="1" x14ac:dyDescent="0.2">
      <c r="A95" s="147" t="s">
        <v>181</v>
      </c>
      <c r="B95" s="148"/>
      <c r="C95" s="143"/>
      <c r="D95" s="36">
        <v>39600</v>
      </c>
      <c r="E95" s="37"/>
      <c r="F95" s="37"/>
      <c r="G95" s="37"/>
      <c r="H95" s="38"/>
    </row>
    <row r="96" spans="1:8" ht="37.5" customHeight="1" x14ac:dyDescent="0.2">
      <c r="A96" s="147" t="s">
        <v>182</v>
      </c>
      <c r="B96" s="148"/>
      <c r="C96" s="143"/>
      <c r="D96" s="36">
        <v>41250</v>
      </c>
      <c r="E96" s="37"/>
      <c r="F96" s="37"/>
      <c r="G96" s="37"/>
      <c r="H96" s="38"/>
    </row>
    <row r="97" spans="1:8" ht="37.5" customHeight="1" x14ac:dyDescent="0.2">
      <c r="A97" s="147" t="s">
        <v>183</v>
      </c>
      <c r="B97" s="148"/>
      <c r="C97" s="143"/>
      <c r="D97" s="36">
        <v>42900</v>
      </c>
      <c r="E97" s="37"/>
      <c r="F97" s="37"/>
      <c r="G97" s="37"/>
      <c r="H97" s="38"/>
    </row>
    <row r="98" spans="1:8" ht="37.5" customHeight="1" x14ac:dyDescent="0.2">
      <c r="A98" s="147" t="s">
        <v>184</v>
      </c>
      <c r="B98" s="148"/>
      <c r="C98" s="143"/>
      <c r="D98" s="36">
        <v>44550</v>
      </c>
      <c r="E98" s="37"/>
      <c r="F98" s="37"/>
      <c r="G98" s="37"/>
      <c r="H98" s="38"/>
    </row>
    <row r="99" spans="1:8" ht="37.5" customHeight="1" x14ac:dyDescent="0.2">
      <c r="A99" s="147" t="s">
        <v>185</v>
      </c>
      <c r="B99" s="148"/>
      <c r="C99" s="143"/>
      <c r="D99" s="36">
        <v>46200</v>
      </c>
      <c r="E99" s="37"/>
      <c r="F99" s="37"/>
      <c r="G99" s="37"/>
      <c r="H99" s="38"/>
    </row>
    <row r="100" spans="1:8" ht="37.5" customHeight="1" x14ac:dyDescent="0.2">
      <c r="A100" s="147" t="s">
        <v>186</v>
      </c>
      <c r="B100" s="148"/>
      <c r="C100" s="143"/>
      <c r="D100" s="36">
        <v>47850</v>
      </c>
      <c r="E100" s="37"/>
      <c r="F100" s="37"/>
      <c r="G100" s="37"/>
      <c r="H100" s="38"/>
    </row>
    <row r="101" spans="1:8" ht="37.5" customHeight="1" thickBot="1" x14ac:dyDescent="0.25">
      <c r="A101" s="147" t="s">
        <v>187</v>
      </c>
      <c r="B101" s="148"/>
      <c r="C101" s="143"/>
      <c r="D101" s="36">
        <v>49500</v>
      </c>
      <c r="E101" s="37"/>
      <c r="F101" s="37"/>
      <c r="G101" s="37"/>
      <c r="H101" s="38"/>
    </row>
    <row r="102" spans="1:8" ht="50.1" customHeight="1" thickBot="1" x14ac:dyDescent="0.25">
      <c r="A102" s="136" t="s">
        <v>59</v>
      </c>
      <c r="B102" s="137"/>
      <c r="C102" s="137"/>
      <c r="D102" s="138" t="str">
        <f>"от "&amp;MIN(D103:D112)&amp;" до "&amp;MAX(D103:D112)</f>
        <v>от 150 до 5652</v>
      </c>
      <c r="E102" s="139"/>
      <c r="F102" s="139"/>
      <c r="G102" s="139"/>
      <c r="H102" s="140"/>
    </row>
    <row r="103" spans="1:8" ht="151.5" x14ac:dyDescent="0.2">
      <c r="A103" s="149" t="s">
        <v>60</v>
      </c>
      <c r="B103" s="150" t="s">
        <v>13</v>
      </c>
      <c r="C103" s="151"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152">
        <v>1590</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157">
        <v>150</v>
      </c>
      <c r="E104" s="157"/>
      <c r="F104" s="157"/>
      <c r="G104" s="157"/>
      <c r="H104" s="158"/>
    </row>
    <row r="105" spans="1:8" ht="37.5" customHeight="1" x14ac:dyDescent="0.2">
      <c r="A105" s="154" t="s">
        <v>62</v>
      </c>
      <c r="B105" s="155"/>
      <c r="C105" s="159"/>
      <c r="D105" s="157">
        <v>4404</v>
      </c>
      <c r="E105" s="157"/>
      <c r="F105" s="157"/>
      <c r="G105" s="157"/>
      <c r="H105" s="158"/>
    </row>
    <row r="106" spans="1:8" ht="37.5" customHeight="1" x14ac:dyDescent="0.2">
      <c r="A106" s="154" t="s">
        <v>63</v>
      </c>
      <c r="B106" s="155"/>
      <c r="C106" s="159"/>
      <c r="D106" s="157">
        <v>1044</v>
      </c>
      <c r="E106" s="157"/>
      <c r="F106" s="157"/>
      <c r="G106" s="157"/>
      <c r="H106" s="158"/>
    </row>
    <row r="107" spans="1:8" ht="37.5" customHeight="1" x14ac:dyDescent="0.2">
      <c r="A107" s="160" t="s">
        <v>64</v>
      </c>
      <c r="B107" s="161"/>
      <c r="C107" s="159"/>
      <c r="D107" s="157">
        <v>1326</v>
      </c>
      <c r="E107" s="157"/>
      <c r="F107" s="157"/>
      <c r="G107" s="157"/>
      <c r="H107" s="158"/>
    </row>
    <row r="108" spans="1:8" ht="37.5" customHeight="1" x14ac:dyDescent="0.2">
      <c r="A108" s="154" t="s">
        <v>65</v>
      </c>
      <c r="B108" s="155"/>
      <c r="C108" s="159"/>
      <c r="D108" s="157">
        <v>480</v>
      </c>
      <c r="E108" s="157"/>
      <c r="F108" s="157"/>
      <c r="G108" s="157"/>
      <c r="H108" s="158"/>
    </row>
    <row r="109" spans="1:8" ht="37.5" customHeight="1" x14ac:dyDescent="0.2">
      <c r="A109" s="154" t="s">
        <v>66</v>
      </c>
      <c r="B109" s="155"/>
      <c r="C109" s="159"/>
      <c r="D109" s="157">
        <v>480</v>
      </c>
      <c r="E109" s="157"/>
      <c r="F109" s="157"/>
      <c r="G109" s="157"/>
      <c r="H109" s="158"/>
    </row>
    <row r="110" spans="1:8" ht="37.5" customHeight="1" x14ac:dyDescent="0.2">
      <c r="A110" s="154" t="s">
        <v>67</v>
      </c>
      <c r="B110" s="155"/>
      <c r="C110" s="159"/>
      <c r="D110" s="157">
        <v>960</v>
      </c>
      <c r="E110" s="157"/>
      <c r="F110" s="157"/>
      <c r="G110" s="157"/>
      <c r="H110" s="158"/>
    </row>
    <row r="111" spans="1:8" ht="37.5" customHeight="1" x14ac:dyDescent="0.2">
      <c r="A111" s="154" t="s">
        <v>68</v>
      </c>
      <c r="B111" s="155"/>
      <c r="C111" s="159"/>
      <c r="D111" s="157">
        <v>1440</v>
      </c>
      <c r="E111" s="157"/>
      <c r="F111" s="157"/>
      <c r="G111" s="157"/>
      <c r="H111" s="158"/>
    </row>
    <row r="112" spans="1:8" ht="37.5" customHeight="1" thickBot="1" x14ac:dyDescent="0.25">
      <c r="A112" s="162" t="s">
        <v>69</v>
      </c>
      <c r="B112" s="163"/>
      <c r="C112" s="164"/>
      <c r="D112" s="165">
        <v>5652</v>
      </c>
      <c r="E112" s="165"/>
      <c r="F112" s="165"/>
      <c r="G112" s="165"/>
      <c r="H112" s="166"/>
    </row>
    <row r="113" spans="1:8" s="16" customFormat="1" ht="117.75" customHeight="1" thickBot="1" x14ac:dyDescent="0.25">
      <c r="A113" s="283" t="s">
        <v>71</v>
      </c>
      <c r="B113" s="284"/>
      <c r="C11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45">
        <v>30</v>
      </c>
      <c r="E113" s="45"/>
      <c r="F113" s="45"/>
      <c r="G113" s="45"/>
      <c r="H113" s="46"/>
    </row>
    <row r="114" spans="1:8" ht="50.1" customHeight="1" thickBot="1" x14ac:dyDescent="0.25">
      <c r="A114" s="24" t="s">
        <v>72</v>
      </c>
      <c r="B114" s="25"/>
      <c r="C114" s="26"/>
      <c r="D114" s="173" t="e">
        <f>"от "&amp;MIN(D116,D136:H137,#REF!,D138:H152)&amp;" до "&amp;MAX(D116,D136:H137,#REF!,D138:H152)</f>
        <v>#REF!</v>
      </c>
      <c r="E114" s="173"/>
      <c r="F114" s="173"/>
      <c r="G114" s="173"/>
      <c r="H114" s="174"/>
    </row>
    <row r="115" spans="1:8" ht="21.75" thickBot="1" x14ac:dyDescent="0.25">
      <c r="A115" s="286"/>
      <c r="B115" s="287"/>
      <c r="C115" s="130"/>
      <c r="D115" s="288"/>
      <c r="E115" s="288"/>
      <c r="F115" s="288"/>
      <c r="G115" s="288"/>
      <c r="H115" s="289"/>
    </row>
    <row r="116" spans="1:8" ht="57"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182">
        <v>8040</v>
      </c>
      <c r="E116" s="182"/>
      <c r="F116" s="182"/>
      <c r="G116" s="182"/>
      <c r="H116" s="183"/>
    </row>
    <row r="117" spans="1:8" ht="57" customHeight="1" thickBot="1" x14ac:dyDescent="0.25">
      <c r="A117" s="184" t="s">
        <v>74</v>
      </c>
      <c r="B117" s="185"/>
      <c r="C117" s="186"/>
      <c r="D117" s="187" t="s">
        <v>75</v>
      </c>
      <c r="E117" s="188"/>
      <c r="F117" s="188"/>
      <c r="G117" s="188"/>
      <c r="H117" s="189"/>
    </row>
    <row r="118" spans="1:8" ht="57" customHeight="1" x14ac:dyDescent="0.2">
      <c r="A118" s="190" t="s">
        <v>76</v>
      </c>
      <c r="B118" s="191"/>
      <c r="C118" s="186"/>
      <c r="D118" s="157">
        <f>D116/4</f>
        <v>2010</v>
      </c>
      <c r="E118" s="157"/>
      <c r="F118" s="157"/>
      <c r="G118" s="157"/>
      <c r="H118" s="158"/>
    </row>
    <row r="119" spans="1:8" ht="57" customHeight="1" x14ac:dyDescent="0.2">
      <c r="A119" s="190" t="s">
        <v>77</v>
      </c>
      <c r="B119" s="191"/>
      <c r="C119" s="186"/>
      <c r="D119" s="157">
        <f>D116/5</f>
        <v>1608</v>
      </c>
      <c r="E119" s="157"/>
      <c r="F119" s="157"/>
      <c r="G119" s="157"/>
      <c r="H119" s="158"/>
    </row>
    <row r="120" spans="1:8" ht="57" customHeight="1" x14ac:dyDescent="0.2">
      <c r="A120" s="190" t="s">
        <v>78</v>
      </c>
      <c r="B120" s="191"/>
      <c r="C120" s="186"/>
      <c r="D120" s="157">
        <f>D116/6</f>
        <v>1340</v>
      </c>
      <c r="E120" s="157"/>
      <c r="F120" s="157"/>
      <c r="G120" s="157"/>
      <c r="H120" s="158"/>
    </row>
    <row r="121" spans="1:8" ht="57" customHeight="1" x14ac:dyDescent="0.2">
      <c r="A121" s="190" t="s">
        <v>79</v>
      </c>
      <c r="B121" s="191"/>
      <c r="C121" s="186"/>
      <c r="D121" s="157">
        <f>D116/7</f>
        <v>1148.5714285714287</v>
      </c>
      <c r="E121" s="157"/>
      <c r="F121" s="157"/>
      <c r="G121" s="157"/>
      <c r="H121" s="158"/>
    </row>
    <row r="122" spans="1:8" ht="57" customHeight="1" x14ac:dyDescent="0.2">
      <c r="A122" s="190" t="s">
        <v>80</v>
      </c>
      <c r="B122" s="191"/>
      <c r="C122" s="186"/>
      <c r="D122" s="157">
        <f>D116/8</f>
        <v>1005</v>
      </c>
      <c r="E122" s="157"/>
      <c r="F122" s="157"/>
      <c r="G122" s="157"/>
      <c r="H122" s="158"/>
    </row>
    <row r="123" spans="1:8" ht="57" customHeight="1" x14ac:dyDescent="0.2">
      <c r="A123" s="190" t="s">
        <v>81</v>
      </c>
      <c r="B123" s="191"/>
      <c r="C123" s="186"/>
      <c r="D123" s="157">
        <f>D116/9</f>
        <v>893.33333333333337</v>
      </c>
      <c r="E123" s="157"/>
      <c r="F123" s="157"/>
      <c r="G123" s="157"/>
      <c r="H123" s="158"/>
    </row>
    <row r="124" spans="1:8" ht="57" customHeight="1" x14ac:dyDescent="0.2">
      <c r="A124" s="190" t="s">
        <v>82</v>
      </c>
      <c r="B124" s="191"/>
      <c r="C124" s="186"/>
      <c r="D124" s="157">
        <f>D116/10</f>
        <v>804</v>
      </c>
      <c r="E124" s="157"/>
      <c r="F124" s="157"/>
      <c r="G124" s="157"/>
      <c r="H124" s="158"/>
    </row>
    <row r="125" spans="1:8" ht="57" customHeight="1" thickBot="1" x14ac:dyDescent="0.25">
      <c r="A125" s="179" t="s">
        <v>83</v>
      </c>
      <c r="B125" s="180"/>
      <c r="C125" s="186"/>
      <c r="D125" s="182">
        <v>6960</v>
      </c>
      <c r="E125" s="182"/>
      <c r="F125" s="182"/>
      <c r="G125" s="182"/>
      <c r="H125" s="183"/>
    </row>
    <row r="126" spans="1:8" ht="57" customHeight="1" thickBot="1" x14ac:dyDescent="0.25">
      <c r="A126" s="184" t="s">
        <v>74</v>
      </c>
      <c r="B126" s="185"/>
      <c r="C126" s="186"/>
      <c r="D126" s="187" t="s">
        <v>75</v>
      </c>
      <c r="E126" s="188"/>
      <c r="F126" s="188"/>
      <c r="G126" s="188"/>
      <c r="H126" s="189"/>
    </row>
    <row r="127" spans="1:8" ht="57" customHeight="1" x14ac:dyDescent="0.2">
      <c r="A127" s="190" t="s">
        <v>76</v>
      </c>
      <c r="B127" s="191"/>
      <c r="C127" s="186"/>
      <c r="D127" s="157">
        <v>1740</v>
      </c>
      <c r="E127" s="157"/>
      <c r="F127" s="157"/>
      <c r="G127" s="157"/>
      <c r="H127" s="158"/>
    </row>
    <row r="128" spans="1:8" ht="57" customHeight="1" x14ac:dyDescent="0.2">
      <c r="A128" s="190" t="s">
        <v>77</v>
      </c>
      <c r="B128" s="191"/>
      <c r="C128" s="186"/>
      <c r="D128" s="157">
        <v>1392</v>
      </c>
      <c r="E128" s="157"/>
      <c r="F128" s="157"/>
      <c r="G128" s="157"/>
      <c r="H128" s="158"/>
    </row>
    <row r="129" spans="1:8" ht="57" customHeight="1" x14ac:dyDescent="0.2">
      <c r="A129" s="190" t="s">
        <v>78</v>
      </c>
      <c r="B129" s="191"/>
      <c r="C129" s="186"/>
      <c r="D129" s="157">
        <v>1160</v>
      </c>
      <c r="E129" s="157"/>
      <c r="F129" s="157"/>
      <c r="G129" s="157"/>
      <c r="H129" s="158"/>
    </row>
    <row r="130" spans="1:8" ht="57" customHeight="1" x14ac:dyDescent="0.2">
      <c r="A130" s="190" t="s">
        <v>79</v>
      </c>
      <c r="B130" s="191"/>
      <c r="C130" s="186"/>
      <c r="D130" s="157">
        <v>994.28571428571422</v>
      </c>
      <c r="E130" s="157"/>
      <c r="F130" s="157"/>
      <c r="G130" s="157"/>
      <c r="H130" s="158"/>
    </row>
    <row r="131" spans="1:8" ht="57" customHeight="1" x14ac:dyDescent="0.2">
      <c r="A131" s="190" t="s">
        <v>80</v>
      </c>
      <c r="B131" s="191"/>
      <c r="C131" s="186"/>
      <c r="D131" s="157">
        <v>870</v>
      </c>
      <c r="E131" s="157"/>
      <c r="F131" s="157"/>
      <c r="G131" s="157"/>
      <c r="H131" s="158"/>
    </row>
    <row r="132" spans="1:8" ht="57" customHeight="1" x14ac:dyDescent="0.2">
      <c r="A132" s="190" t="s">
        <v>81</v>
      </c>
      <c r="B132" s="191"/>
      <c r="C132" s="186"/>
      <c r="D132" s="157">
        <v>773.33333333333337</v>
      </c>
      <c r="E132" s="157"/>
      <c r="F132" s="157"/>
      <c r="G132" s="157"/>
      <c r="H132" s="158"/>
    </row>
    <row r="133" spans="1:8" ht="57" customHeight="1" thickBot="1" x14ac:dyDescent="0.25">
      <c r="A133" s="190" t="s">
        <v>82</v>
      </c>
      <c r="B133" s="191"/>
      <c r="C133" s="194"/>
      <c r="D133" s="157">
        <v>696</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44">
        <v>8004</v>
      </c>
      <c r="E134" s="45"/>
      <c r="F134" s="45"/>
      <c r="G134" s="45"/>
      <c r="H134" s="46"/>
    </row>
    <row r="135" spans="1:8" ht="21.75" thickBot="1" x14ac:dyDescent="0.25">
      <c r="A135" s="286"/>
      <c r="B135" s="287"/>
      <c r="C135" s="125"/>
      <c r="D135" s="288"/>
      <c r="E135" s="288"/>
      <c r="F135" s="288"/>
      <c r="G135" s="288"/>
      <c r="H135" s="289"/>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"2ГИС.ЧИТА"</v>
      </c>
      <c r="D136" s="31">
        <v>4500</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121">
        <v>2100</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6">
        <v>7500</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"2ГИС.ЧИТА"</v>
      </c>
      <c r="D139" s="36">
        <v>7500</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"2ГИС.ЧИТА"</v>
      </c>
      <c r="D140" s="36">
        <v>9000</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6">
        <v>3000</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6">
        <v>2400</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6">
        <v>8100</v>
      </c>
      <c r="E143" s="37"/>
      <c r="F143" s="37"/>
      <c r="G143" s="37"/>
      <c r="H143" s="38"/>
    </row>
    <row r="144" spans="1:8" ht="50.1" customHeight="1" x14ac:dyDescent="0.2">
      <c r="A144" s="160" t="s">
        <v>93</v>
      </c>
      <c r="B144" s="161"/>
      <c r="C144" s="202" t="e">
        <f>#REF!</f>
        <v>#REF!</v>
      </c>
      <c r="D144" s="36">
        <v>13500</v>
      </c>
      <c r="E144" s="37"/>
      <c r="F144" s="37"/>
      <c r="G144" s="37"/>
      <c r="H144" s="38"/>
    </row>
    <row r="145" spans="1:8" ht="50.1" customHeight="1" x14ac:dyDescent="0.2">
      <c r="A145" s="160" t="s">
        <v>94</v>
      </c>
      <c r="B145" s="161"/>
      <c r="C145" s="202" t="s">
        <v>95</v>
      </c>
      <c r="D145" s="36">
        <v>750</v>
      </c>
      <c r="E145" s="37"/>
      <c r="F145" s="37"/>
      <c r="G145" s="37"/>
      <c r="H145" s="38"/>
    </row>
    <row r="146" spans="1:8" ht="66"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6">
        <v>3600</v>
      </c>
      <c r="E146" s="37"/>
      <c r="F146" s="37"/>
      <c r="G146" s="37"/>
      <c r="H146" s="38"/>
    </row>
    <row r="147" spans="1:8" ht="66" customHeight="1" x14ac:dyDescent="0.2">
      <c r="A147" s="160" t="s">
        <v>97</v>
      </c>
      <c r="B147" s="161"/>
      <c r="C147" s="202"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6">
        <v>2880</v>
      </c>
      <c r="E147" s="37"/>
      <c r="F147" s="37"/>
      <c r="G147" s="37"/>
      <c r="H147" s="38"/>
    </row>
    <row r="148" spans="1:8" ht="66" customHeight="1" x14ac:dyDescent="0.2">
      <c r="A148" s="160" t="s">
        <v>98</v>
      </c>
      <c r="B148" s="161"/>
      <c r="C148"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6">
        <v>3000</v>
      </c>
      <c r="E148" s="37"/>
      <c r="F148" s="37"/>
      <c r="G148" s="37"/>
      <c r="H148" s="38"/>
    </row>
    <row r="149" spans="1:8" ht="66" customHeight="1" x14ac:dyDescent="0.2">
      <c r="A149" s="160" t="s">
        <v>99</v>
      </c>
      <c r="B149" s="161"/>
      <c r="C149"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6">
        <v>1440</v>
      </c>
      <c r="E149" s="37"/>
      <c r="F149" s="37"/>
      <c r="G149" s="37"/>
      <c r="H149" s="38"/>
    </row>
    <row r="150" spans="1:8" ht="66" customHeight="1" x14ac:dyDescent="0.2">
      <c r="A150" s="160" t="s">
        <v>100</v>
      </c>
      <c r="B150" s="161" t="s">
        <v>100</v>
      </c>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6">
        <v>15000</v>
      </c>
      <c r="E150" s="37"/>
      <c r="F150" s="37"/>
      <c r="G150" s="37"/>
      <c r="H150" s="38"/>
    </row>
    <row r="151" spans="1:8" ht="66" customHeight="1" x14ac:dyDescent="0.2">
      <c r="A151" s="160" t="s">
        <v>101</v>
      </c>
      <c r="B151" s="161" t="s">
        <v>101</v>
      </c>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6">
        <v>7500</v>
      </c>
      <c r="E151" s="37"/>
      <c r="F151" s="37"/>
      <c r="G151" s="37"/>
      <c r="H151" s="38"/>
    </row>
    <row r="152" spans="1:8" ht="50.1" customHeight="1" thickBot="1" x14ac:dyDescent="0.25">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6">
        <v>1200</v>
      </c>
      <c r="E152" s="37"/>
      <c r="F152" s="37"/>
      <c r="G152" s="37"/>
      <c r="H152" s="38"/>
    </row>
    <row r="153" spans="1:8" s="16" customFormat="1" ht="102" customHeight="1" thickBot="1" x14ac:dyDescent="0.25">
      <c r="A153" s="160" t="s">
        <v>16</v>
      </c>
      <c r="B153" s="161"/>
      <c r="C15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6">
        <v>1650</v>
      </c>
      <c r="E153" s="37"/>
      <c r="F153" s="37"/>
      <c r="G153" s="37"/>
      <c r="H153" s="38"/>
    </row>
    <row r="154" spans="1:8" s="16" customFormat="1" ht="102" customHeight="1" thickBot="1" x14ac:dyDescent="0.25">
      <c r="A154" s="160" t="s">
        <v>103</v>
      </c>
      <c r="B154" s="161"/>
      <c r="C15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4" s="36">
        <v>50010</v>
      </c>
      <c r="E154" s="37"/>
      <c r="F154" s="37"/>
      <c r="G154" s="37"/>
      <c r="H154" s="38"/>
    </row>
    <row r="155" spans="1:8" s="16" customFormat="1" ht="126" customHeight="1" x14ac:dyDescent="0.2">
      <c r="A155" s="160" t="s">
        <v>104</v>
      </c>
      <c r="B155" s="161"/>
      <c r="C15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5" s="36">
        <v>11100</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6">
        <v>4200</v>
      </c>
      <c r="E156" s="37"/>
      <c r="F156" s="37"/>
      <c r="G156" s="37"/>
      <c r="H156" s="38"/>
    </row>
    <row r="157" spans="1:8" s="16" customFormat="1" ht="96" customHeight="1" x14ac:dyDescent="0.2">
      <c r="A157" s="154" t="s">
        <v>106</v>
      </c>
      <c r="B157" s="204"/>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7" s="36">
        <v>10002</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"2ГИС.ЧИТА"</v>
      </c>
      <c r="D158" s="36">
        <v>6360</v>
      </c>
      <c r="E158" s="37"/>
      <c r="F158" s="37"/>
      <c r="G158" s="37"/>
      <c r="H158" s="38"/>
    </row>
    <row r="159" spans="1:8" ht="50.1" customHeight="1" x14ac:dyDescent="0.2">
      <c r="A159" s="160" t="s">
        <v>108</v>
      </c>
      <c r="B159" s="161"/>
      <c r="C159" s="202"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6">
        <v>3000</v>
      </c>
      <c r="E159" s="37"/>
      <c r="F159" s="37"/>
      <c r="G159" s="37"/>
      <c r="H159" s="38"/>
    </row>
    <row r="160" spans="1:8" ht="50.1" customHeight="1" x14ac:dyDescent="0.2">
      <c r="A160" s="160" t="s">
        <v>109</v>
      </c>
      <c r="B160" s="161"/>
      <c r="C160" s="202" t="str">
        <f t="shared" si="2"/>
        <v>Электронный справочник на основе Справочника организаций "2ГИС.ЧИТА" (версия для ПК)</v>
      </c>
      <c r="D160" s="36">
        <v>10560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"2ГИС.ЧИТА"</v>
      </c>
      <c r="D161" s="36">
        <v>10560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"2ГИС.ЧИТА"</v>
      </c>
      <c r="D162" s="36">
        <v>12672</v>
      </c>
      <c r="E162" s="37"/>
      <c r="F162" s="37"/>
      <c r="G162" s="37"/>
      <c r="H162" s="38"/>
    </row>
    <row r="163" spans="1:8" ht="50.1" customHeight="1" x14ac:dyDescent="0.2">
      <c r="A163" s="160" t="s">
        <v>112</v>
      </c>
      <c r="B163" s="161"/>
      <c r="C163" s="202" t="str">
        <f t="shared" si="2"/>
        <v>Электронный справочник на основе Справочника организаций "2ГИС.ЧИТА" (версия для ПК)</v>
      </c>
      <c r="D163" s="36">
        <v>4200</v>
      </c>
      <c r="E163" s="37"/>
      <c r="F163" s="37"/>
      <c r="G163" s="37"/>
      <c r="H163" s="38"/>
    </row>
    <row r="164" spans="1:8" ht="50.1" customHeight="1" x14ac:dyDescent="0.2">
      <c r="A164" s="160" t="s">
        <v>113</v>
      </c>
      <c r="B164" s="161"/>
      <c r="C164" s="202" t="str">
        <f t="shared" si="2"/>
        <v>Электронный справочник на основе Справочника организаций "2ГИС.ЧИТА" (версия для ПК)</v>
      </c>
      <c r="D164" s="36">
        <v>3360</v>
      </c>
      <c r="E164" s="37"/>
      <c r="F164" s="37"/>
      <c r="G164" s="37"/>
      <c r="H164" s="38"/>
    </row>
    <row r="165" spans="1:8" ht="50.1" customHeight="1" x14ac:dyDescent="0.2">
      <c r="A165" s="160" t="s">
        <v>114</v>
      </c>
      <c r="B165" s="161"/>
      <c r="C165" s="202" t="str">
        <f t="shared" si="2"/>
        <v>Электронный справочник на основе Справочника организаций "2ГИС.ЧИТА" (версия для ПК)</v>
      </c>
      <c r="D165" s="36">
        <v>11400</v>
      </c>
      <c r="E165" s="37"/>
      <c r="F165" s="37"/>
      <c r="G165" s="37"/>
      <c r="H165" s="38"/>
    </row>
    <row r="166" spans="1:8" ht="50.1" customHeight="1" x14ac:dyDescent="0.2">
      <c r="A166" s="160" t="s">
        <v>115</v>
      </c>
      <c r="B166" s="161"/>
      <c r="C166" s="202" t="s">
        <v>95</v>
      </c>
      <c r="D166" s="36">
        <v>1080</v>
      </c>
      <c r="E166" s="37"/>
      <c r="F166" s="37"/>
      <c r="G166" s="37"/>
      <c r="H166" s="38"/>
    </row>
    <row r="167" spans="1:8" ht="69.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6">
        <v>21000</v>
      </c>
      <c r="E167" s="37"/>
      <c r="F167" s="37"/>
      <c r="G167" s="37"/>
      <c r="H167" s="38"/>
    </row>
    <row r="168" spans="1:8" ht="50.1" customHeight="1" thickBot="1" x14ac:dyDescent="0.25">
      <c r="A168" s="160" t="s">
        <v>117</v>
      </c>
      <c r="B168" s="161"/>
      <c r="C168" s="202" t="str">
        <f t="shared" si="2"/>
        <v>Электронный справочник на основе Справочника организаций "2ГИС.ЧИТА" (версия для ПК)</v>
      </c>
      <c r="D168" s="44">
        <v>1680</v>
      </c>
      <c r="E168" s="45"/>
      <c r="F168" s="45"/>
      <c r="G168" s="45"/>
      <c r="H168" s="46"/>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6">
        <v>5550</v>
      </c>
      <c r="E170" s="37"/>
      <c r="F170" s="37"/>
      <c r="G170" s="37"/>
      <c r="H170" s="38"/>
    </row>
    <row r="171" spans="1:8" s="16" customFormat="1" ht="50.1" customHeight="1" x14ac:dyDescent="0.2">
      <c r="A171" s="160" t="s">
        <v>120</v>
      </c>
      <c r="B171" s="161"/>
      <c r="C171" s="209"/>
      <c r="D171" s="36">
        <v>5004</v>
      </c>
      <c r="E171" s="37"/>
      <c r="F171" s="37"/>
      <c r="G171" s="37"/>
      <c r="H171" s="38"/>
    </row>
    <row r="172" spans="1:8" s="16" customFormat="1" ht="50.1" customHeight="1" x14ac:dyDescent="0.2">
      <c r="A172" s="207" t="s">
        <v>121</v>
      </c>
      <c r="B172" s="208"/>
      <c r="C172" s="209"/>
      <c r="D172" s="293">
        <v>3000</v>
      </c>
      <c r="E172" s="157"/>
      <c r="F172" s="157"/>
      <c r="G172" s="157"/>
      <c r="H172" s="157"/>
    </row>
    <row r="173" spans="1:8" s="16" customFormat="1" ht="50.1" customHeight="1" x14ac:dyDescent="0.2">
      <c r="A173" s="207" t="s">
        <v>122</v>
      </c>
      <c r="B173" s="208"/>
      <c r="C173" s="209"/>
      <c r="D173" s="293">
        <v>300</v>
      </c>
      <c r="E173" s="157"/>
      <c r="F173" s="157"/>
      <c r="G173" s="157"/>
      <c r="H173" s="157"/>
    </row>
    <row r="174" spans="1:8" s="16" customFormat="1" ht="50.1" customHeight="1" thickBot="1" x14ac:dyDescent="0.25">
      <c r="A174" s="207" t="s">
        <v>123</v>
      </c>
      <c r="B174" s="208"/>
      <c r="C174" s="210"/>
      <c r="D174" s="78">
        <v>1050</v>
      </c>
      <c r="E174" s="79"/>
      <c r="F174" s="79"/>
      <c r="G174" s="79"/>
      <c r="H174" s="79"/>
    </row>
    <row r="175" spans="1:8" s="16" customFormat="1" ht="50.1" customHeight="1" thickBot="1" x14ac:dyDescent="0.25">
      <c r="A175" s="24" t="s">
        <v>124</v>
      </c>
      <c r="B175" s="25"/>
      <c r="C175" s="26"/>
      <c r="D175" s="173"/>
      <c r="E175" s="173"/>
      <c r="F175" s="173"/>
      <c r="G175" s="173"/>
      <c r="H175" s="174"/>
    </row>
    <row r="176" spans="1:8" ht="50.1" customHeight="1" x14ac:dyDescent="0.2">
      <c r="A176" s="160" t="s">
        <v>125</v>
      </c>
      <c r="B176" s="161"/>
      <c r="C176" s="202" t="str">
        <f>"Интернет-площадка 2gis.ru на основе Cправочника организаций "&amp;$C$2&amp;""</f>
        <v>Интернет-площадка 2gis.ru на основе Cправочника организаций "2ГИС.ЧИТА"</v>
      </c>
      <c r="D176" s="36">
        <v>2100</v>
      </c>
      <c r="E176" s="37"/>
      <c r="F176" s="37"/>
      <c r="G176" s="37"/>
      <c r="H176" s="38"/>
    </row>
    <row r="177" spans="1:8" ht="50.1" customHeight="1" x14ac:dyDescent="0.2">
      <c r="A177" s="160" t="s">
        <v>126</v>
      </c>
      <c r="B177" s="161"/>
      <c r="C177"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7" s="36">
        <v>1254</v>
      </c>
      <c r="E177" s="37"/>
      <c r="F177" s="37"/>
      <c r="G177" s="37"/>
      <c r="H177" s="38"/>
    </row>
    <row r="178" spans="1:8" ht="50.1" customHeight="1" x14ac:dyDescent="0.2">
      <c r="A178" s="160" t="s">
        <v>195</v>
      </c>
      <c r="B178" s="161"/>
      <c r="C178" s="202" t="str">
        <f>"Интернет-площадка 2gis.ru на основе Cправочника организаций "&amp;$C$2&amp;""</f>
        <v>Интернет-площадка 2gis.ru на основе Cправочника организаций "2ГИС.ЧИТА"</v>
      </c>
      <c r="D178" s="36">
        <v>3000</v>
      </c>
      <c r="E178" s="37"/>
      <c r="F178" s="37"/>
      <c r="G178" s="37"/>
      <c r="H178" s="38"/>
    </row>
    <row r="179" spans="1:8" ht="50.1" customHeight="1" x14ac:dyDescent="0.2">
      <c r="A179" s="160" t="s">
        <v>128</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9" s="36">
        <v>1800</v>
      </c>
      <c r="E179" s="37"/>
      <c r="F179" s="37"/>
      <c r="G179" s="37"/>
      <c r="H179" s="38"/>
    </row>
    <row r="180" spans="1:8" s="16" customFormat="1" ht="126" customHeight="1" thickBot="1" x14ac:dyDescent="0.25">
      <c r="A180" s="160" t="s">
        <v>129</v>
      </c>
      <c r="B180" s="161"/>
      <c r="C180" s="455" t="str">
        <f>C176</f>
        <v>Интернет-площадка 2gis.ru на основе Cправочника организаций "2ГИС.ЧИТА"</v>
      </c>
      <c r="D180" s="304">
        <v>9918</v>
      </c>
      <c r="E180" s="165"/>
      <c r="F180" s="165"/>
      <c r="G180" s="165"/>
      <c r="H180" s="166"/>
    </row>
    <row r="181" spans="1:8" ht="50.1" customHeight="1" thickBot="1" x14ac:dyDescent="0.25">
      <c r="A181" s="24" t="s">
        <v>196</v>
      </c>
      <c r="B181" s="25"/>
      <c r="C181" s="26"/>
      <c r="D181" s="173"/>
      <c r="E181" s="173"/>
      <c r="F181" s="173"/>
      <c r="G181" s="173"/>
      <c r="H181" s="174"/>
    </row>
    <row r="182" spans="1:8" s="23" customFormat="1" ht="30" customHeight="1" thickBot="1" x14ac:dyDescent="0.25">
      <c r="A182" s="297"/>
      <c r="B182" s="298"/>
      <c r="C182" s="456"/>
      <c r="D182" s="298"/>
      <c r="E182" s="298"/>
      <c r="F182" s="298"/>
      <c r="G182" s="298"/>
      <c r="H182" s="299"/>
    </row>
    <row r="183" spans="1:8" s="16" customFormat="1" ht="185.25" customHeight="1" x14ac:dyDescent="0.2">
      <c r="A183" s="160" t="s">
        <v>197</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3" s="31">
        <v>16500</v>
      </c>
      <c r="E183" s="32"/>
      <c r="F183" s="32"/>
      <c r="G183" s="32"/>
      <c r="H183" s="33"/>
    </row>
    <row r="184" spans="1:8" s="16" customFormat="1" ht="83.25" customHeight="1" thickBot="1" x14ac:dyDescent="0.25">
      <c r="A184" s="160" t="s">
        <v>198</v>
      </c>
      <c r="B184" s="161"/>
      <c r="C184" s="209"/>
      <c r="D184" s="36">
        <v>16500</v>
      </c>
      <c r="E184" s="37"/>
      <c r="F184" s="37"/>
      <c r="G184" s="37"/>
      <c r="H184" s="38"/>
    </row>
    <row r="185" spans="1:8" ht="21.75" thickBot="1" x14ac:dyDescent="0.25">
      <c r="A185" s="286"/>
      <c r="B185" s="287"/>
      <c r="C185" s="130"/>
      <c r="D185" s="288"/>
      <c r="E185" s="288"/>
      <c r="F185" s="288"/>
      <c r="G185" s="288"/>
      <c r="H185" s="289"/>
    </row>
    <row r="187" spans="1:8" ht="21" x14ac:dyDescent="0.2">
      <c r="A187" s="216"/>
      <c r="B187" s="217" t="s">
        <v>130</v>
      </c>
      <c r="C187" s="218" t="s">
        <v>733</v>
      </c>
      <c r="D187" s="218"/>
      <c r="E187" s="219"/>
      <c r="F187" s="219"/>
      <c r="G187" s="219"/>
      <c r="H187" s="219"/>
    </row>
    <row r="188" spans="1:8" ht="21" x14ac:dyDescent="0.2">
      <c r="A188" s="216"/>
      <c r="B188" s="219"/>
      <c r="C188" s="220" t="s">
        <v>734</v>
      </c>
      <c r="D188" s="220"/>
      <c r="E188" s="219"/>
      <c r="F188" s="219"/>
      <c r="G188" s="219"/>
      <c r="H188" s="219"/>
    </row>
    <row r="189" spans="1:8" ht="21" x14ac:dyDescent="0.2">
      <c r="A189" s="216"/>
      <c r="B189" s="219"/>
      <c r="C189" s="220" t="s">
        <v>735</v>
      </c>
      <c r="D189" s="220"/>
      <c r="E189" s="219"/>
      <c r="F189" s="219"/>
      <c r="G189" s="219"/>
      <c r="H189" s="219"/>
    </row>
    <row r="190" spans="1:8" ht="21" x14ac:dyDescent="0.2">
      <c r="C190" s="220"/>
      <c r="D190" s="220"/>
      <c r="E190" s="219"/>
      <c r="F190" s="219"/>
      <c r="G190" s="219"/>
      <c r="H190" s="213"/>
    </row>
    <row r="191" spans="1:8" ht="26.25" customHeight="1" x14ac:dyDescent="0.2">
      <c r="A191" s="223" t="str">
        <f>Абакан_юр!A171</f>
        <v>По соглашению сторон в качестве валюты платежа могут выступать украинские гривны, в этом случае курс следующий: 1 руб. = 0,5104 гривен</v>
      </c>
      <c r="B191" s="223"/>
      <c r="C191" s="223"/>
      <c r="D191" s="224"/>
      <c r="E191" s="224"/>
      <c r="F191" s="225"/>
      <c r="G191" s="226"/>
      <c r="H191" s="226"/>
    </row>
    <row r="192" spans="1:8" ht="26.25" customHeight="1" x14ac:dyDescent="0.2">
      <c r="A192" s="223" t="str">
        <f>Абакан_юр!A172</f>
        <v>По соглашению сторон в качестве валюты платежа могут выступать дирхамы ОАЭ, в этом случае курс следующий: 1 руб. = 0,0436 дирхам</v>
      </c>
      <c r="B192" s="223"/>
      <c r="C192" s="223"/>
      <c r="D192" s="224"/>
      <c r="E192" s="224"/>
      <c r="F192" s="225"/>
      <c r="G192" s="228"/>
      <c r="H192" s="228"/>
    </row>
    <row r="193" spans="1:8" ht="26.25" customHeight="1" x14ac:dyDescent="0.2">
      <c r="A193" s="223" t="str">
        <f>Абакан_юр!A173</f>
        <v>По соглашению сторон в качестве валюты платежа могут выступать доллары США, в этом случае курс следующий: 1 руб. = 0,0118 доллара</v>
      </c>
      <c r="B193" s="223"/>
      <c r="C193" s="223"/>
      <c r="D193" s="224"/>
      <c r="E193" s="224"/>
      <c r="F193" s="225"/>
      <c r="G193" s="228"/>
      <c r="H193" s="228"/>
    </row>
    <row r="194" spans="1:8" ht="26.25" customHeight="1" x14ac:dyDescent="0.2">
      <c r="A194" s="223" t="str">
        <f>Абакан_юр!A174</f>
        <v>По соглашению сторон в качестве валюты платежа могут выступать евро, в этом случае курс следующий: 1 руб. = 0,0108 евро</v>
      </c>
      <c r="B194" s="223"/>
      <c r="C194" s="223"/>
      <c r="D194" s="224"/>
      <c r="E194" s="225"/>
      <c r="F194" s="225"/>
      <c r="G194" s="228"/>
      <c r="H194" s="228"/>
    </row>
    <row r="195" spans="1:8" ht="26.25" customHeight="1" x14ac:dyDescent="0.2">
      <c r="A195" s="223" t="str">
        <f>Абакан_юр!A175</f>
        <v>По соглашению сторон в качестве валюты платежа могут выступать чешские кроны, в этом случае курс следующий: 1 руб. = 0,2741 крона</v>
      </c>
      <c r="B195" s="223"/>
      <c r="C195" s="223"/>
      <c r="D195" s="224"/>
      <c r="E195" s="225"/>
      <c r="F195" s="225"/>
      <c r="G195" s="228"/>
      <c r="H195" s="228"/>
    </row>
    <row r="196" spans="1:8" ht="26.25" customHeight="1" x14ac:dyDescent="0.2">
      <c r="A196" s="223" t="str">
        <f>Абакан_юр!A176</f>
        <v>По соглашению сторон в качестве валюты платежа могут выступать киргизские сомы, в этом случае курс следующий: 1 руб. = 1,0001 сом</v>
      </c>
      <c r="B196" s="223"/>
      <c r="C196" s="223"/>
      <c r="D196" s="224"/>
      <c r="E196" s="224"/>
      <c r="F196" s="225"/>
      <c r="G196" s="228"/>
      <c r="H196" s="228"/>
    </row>
    <row r="197" spans="1:8" ht="26.25" customHeight="1" x14ac:dyDescent="0.2">
      <c r="A19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7" s="223"/>
      <c r="C197" s="223"/>
      <c r="D197" s="224"/>
      <c r="E197" s="224"/>
      <c r="F197" s="225"/>
      <c r="G197" s="228"/>
      <c r="H197" s="228"/>
    </row>
    <row r="198" spans="1:8" ht="26.25" x14ac:dyDescent="0.2">
      <c r="A198" s="229"/>
      <c r="B198" s="229"/>
      <c r="C198" s="230"/>
      <c r="D198" s="231"/>
      <c r="E198" s="231"/>
      <c r="F198" s="232"/>
      <c r="G198" s="233"/>
      <c r="H198" s="233"/>
    </row>
    <row r="199" spans="1:8" ht="21" x14ac:dyDescent="0.2">
      <c r="A199" s="235" t="s">
        <v>141</v>
      </c>
      <c r="B199" s="235"/>
      <c r="C199" s="235"/>
      <c r="D199" s="235"/>
      <c r="E199" s="235"/>
      <c r="F199" s="235"/>
      <c r="G199" s="235"/>
      <c r="H199" s="235"/>
    </row>
    <row r="200" spans="1:8" ht="21" x14ac:dyDescent="0.2">
      <c r="A200" s="235" t="s">
        <v>142</v>
      </c>
      <c r="B200" s="235"/>
      <c r="C200" s="235"/>
      <c r="D200" s="235"/>
      <c r="E200" s="235"/>
      <c r="F200" s="235"/>
      <c r="G200" s="235"/>
      <c r="H200" s="235"/>
    </row>
    <row r="201" spans="1:8" ht="26.25" x14ac:dyDescent="0.2">
      <c r="A201" s="229"/>
      <c r="B201" s="229"/>
      <c r="C201" s="230"/>
      <c r="D201" s="231"/>
      <c r="E201" s="231"/>
      <c r="F201" s="232"/>
      <c r="G201" s="233"/>
      <c r="H201" s="233"/>
    </row>
    <row r="202" spans="1:8" ht="50.1" customHeight="1" thickBot="1" x14ac:dyDescent="0.25">
      <c r="A202" s="236" t="s">
        <v>143</v>
      </c>
      <c r="B202" s="236"/>
      <c r="C202" s="236"/>
      <c r="D202" s="236"/>
      <c r="E202" s="236"/>
      <c r="F202" s="237"/>
      <c r="G202" s="227"/>
      <c r="H202" s="238"/>
    </row>
    <row r="203" spans="1:8" ht="50.1" customHeight="1" thickBot="1" x14ac:dyDescent="0.25">
      <c r="A203" s="239" t="s">
        <v>144</v>
      </c>
      <c r="B203" s="240"/>
      <c r="C203" s="240"/>
      <c r="D203" s="240"/>
      <c r="E203" s="241"/>
      <c r="F203" s="242"/>
      <c r="H203" s="243"/>
    </row>
    <row r="204" spans="1:8" ht="87" customHeight="1" thickBot="1" x14ac:dyDescent="0.25">
      <c r="A204" s="421" t="s">
        <v>145</v>
      </c>
      <c r="B204" s="422"/>
      <c r="C204" s="246" t="s">
        <v>146</v>
      </c>
      <c r="D204" s="435" t="s">
        <v>147</v>
      </c>
      <c r="E204" s="436"/>
      <c r="F204" s="248"/>
      <c r="G204" s="248"/>
      <c r="H204" s="248"/>
    </row>
    <row r="205" spans="1:8" ht="117.75" customHeight="1" x14ac:dyDescent="0.2">
      <c r="A205" s="249" t="s">
        <v>148</v>
      </c>
      <c r="B205" s="250"/>
      <c r="C205" s="251" t="s">
        <v>149</v>
      </c>
      <c r="D205" s="252" t="s">
        <v>150</v>
      </c>
      <c r="E205" s="253"/>
      <c r="F205" s="248"/>
      <c r="G205" s="248"/>
      <c r="H205" s="248"/>
    </row>
    <row r="206" spans="1:8" ht="96.75" customHeight="1" x14ac:dyDescent="0.2">
      <c r="A206" s="254" t="s">
        <v>151</v>
      </c>
      <c r="B206" s="255"/>
      <c r="C206" s="256" t="s">
        <v>152</v>
      </c>
      <c r="D206" s="257" t="s">
        <v>153</v>
      </c>
      <c r="E206" s="258"/>
      <c r="F206" s="248"/>
      <c r="G206" s="248"/>
      <c r="H206" s="248"/>
    </row>
    <row r="207" spans="1:8" ht="116.25" customHeight="1" thickBot="1" x14ac:dyDescent="0.25">
      <c r="A207" s="316" t="s">
        <v>154</v>
      </c>
      <c r="B207" s="317"/>
      <c r="C207" s="318" t="s">
        <v>155</v>
      </c>
      <c r="D207" s="319" t="s">
        <v>153</v>
      </c>
      <c r="E207" s="320"/>
      <c r="F207" s="248"/>
      <c r="G207" s="248"/>
      <c r="H207" s="248"/>
    </row>
    <row r="208" spans="1:8" s="213" customFormat="1" ht="102.75" customHeight="1" thickBot="1" x14ac:dyDescent="0.25">
      <c r="A208" s="316" t="s">
        <v>157</v>
      </c>
      <c r="B208" s="317"/>
      <c r="C208" s="613" t="s">
        <v>158</v>
      </c>
      <c r="D208" s="319" t="s">
        <v>153</v>
      </c>
      <c r="E208" s="320"/>
      <c r="F208" s="242"/>
      <c r="G208" s="242"/>
      <c r="H208" s="242"/>
    </row>
    <row r="209" spans="1:8" s="234" customFormat="1" ht="222.75" customHeight="1" thickBot="1" x14ac:dyDescent="0.25">
      <c r="A209" s="316" t="s">
        <v>159</v>
      </c>
      <c r="B209" s="317"/>
      <c r="C209" s="318" t="s">
        <v>160</v>
      </c>
      <c r="D209" s="319" t="s">
        <v>153</v>
      </c>
      <c r="E209" s="320"/>
      <c r="F209" s="232"/>
      <c r="G209" s="233"/>
      <c r="H209" s="233"/>
    </row>
    <row r="210" spans="1:8" ht="43.5" customHeight="1" x14ac:dyDescent="0.2">
      <c r="A210" s="260" t="s">
        <v>161</v>
      </c>
      <c r="B210" s="260"/>
      <c r="C210" s="260"/>
      <c r="D210" s="260"/>
      <c r="E210" s="260"/>
      <c r="F210" s="260"/>
      <c r="G210" s="260"/>
      <c r="H210" s="260"/>
    </row>
    <row r="211" spans="1:8" ht="43.5" customHeight="1" x14ac:dyDescent="0.2">
      <c r="A211" s="260" t="s">
        <v>162</v>
      </c>
      <c r="B211" s="260"/>
      <c r="C211" s="260"/>
      <c r="D211" s="260"/>
      <c r="E211" s="260"/>
      <c r="F211" s="260"/>
      <c r="G211" s="260"/>
      <c r="H211" s="260"/>
    </row>
    <row r="212" spans="1:8" ht="184.5" customHeight="1" x14ac:dyDescent="0.2">
      <c r="A212"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235"/>
      <c r="C212" s="235"/>
      <c r="D212" s="235"/>
      <c r="E212" s="235"/>
      <c r="F212" s="235"/>
      <c r="G212" s="235"/>
      <c r="H212" s="235"/>
    </row>
    <row r="213" spans="1:8" ht="78.75" customHeight="1" x14ac:dyDescent="0.2">
      <c r="A213" s="235" t="s">
        <v>164</v>
      </c>
      <c r="B213" s="235"/>
      <c r="C213" s="235"/>
      <c r="D213" s="235"/>
      <c r="E213" s="235"/>
      <c r="F213" s="235"/>
      <c r="G213" s="235"/>
      <c r="H213" s="235"/>
    </row>
    <row r="214" spans="1:8" ht="23.25" x14ac:dyDescent="0.2">
      <c r="A214" s="260" t="s">
        <v>165</v>
      </c>
      <c r="B214" s="260"/>
      <c r="C214" s="260"/>
      <c r="D214" s="260"/>
      <c r="E214" s="260"/>
      <c r="F214" s="260"/>
      <c r="G214" s="260"/>
      <c r="H214" s="260"/>
    </row>
    <row r="215" spans="1:8" s="262" customFormat="1" ht="114.75" customHeight="1" x14ac:dyDescent="0.2">
      <c r="A215" s="235" t="s">
        <v>166</v>
      </c>
      <c r="B215" s="235"/>
      <c r="C215" s="235"/>
      <c r="D215" s="235"/>
      <c r="E215" s="235"/>
      <c r="F215" s="235"/>
      <c r="G215" s="235"/>
      <c r="H215" s="235"/>
    </row>
  </sheetData>
  <sheetProtection selectLockedCells="1" selectUnlockedCells="1"/>
  <mergeCells count="356">
    <mergeCell ref="A212:H212"/>
    <mergeCell ref="A213:H213"/>
    <mergeCell ref="A214:H214"/>
    <mergeCell ref="A215:E215"/>
    <mergeCell ref="F215:H215"/>
    <mergeCell ref="A208:B208"/>
    <mergeCell ref="D208:E208"/>
    <mergeCell ref="A209:B209"/>
    <mergeCell ref="D209:E209"/>
    <mergeCell ref="A210:H210"/>
    <mergeCell ref="A211:H21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192:C192"/>
    <mergeCell ref="A193:C193"/>
    <mergeCell ref="A194:C194"/>
    <mergeCell ref="A195:C195"/>
    <mergeCell ref="A196:C196"/>
    <mergeCell ref="A197:C197"/>
    <mergeCell ref="C187:D187"/>
    <mergeCell ref="C188:D188"/>
    <mergeCell ref="C189:D189"/>
    <mergeCell ref="C190:D190"/>
    <mergeCell ref="A191:C191"/>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99"/>
  <sheetViews>
    <sheetView view="pageBreakPreview" zoomScale="40" zoomScaleNormal="60" zoomScaleSheetLayoutView="40" workbookViewId="0">
      <pane ySplit="4" topLeftCell="A157"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90.7109375" style="213" customWidth="1"/>
    <col min="5" max="5" width="8.5703125" style="215" customWidth="1"/>
    <col min="6" max="22" width="9.140625" style="215" hidden="1" customWidth="1"/>
    <col min="23" max="23" width="6.140625" style="215" hidden="1" customWidth="1"/>
    <col min="24" max="24" width="9.140625" style="215" hidden="1" customWidth="1"/>
    <col min="25" max="16384" width="9.140625" style="215"/>
  </cols>
  <sheetData>
    <row r="1" spans="1:4" s="4" customFormat="1" ht="50.1" customHeight="1" x14ac:dyDescent="0.2">
      <c r="A1" s="1"/>
      <c r="B1" s="2"/>
      <c r="C1" s="3" t="s">
        <v>0</v>
      </c>
      <c r="D1" s="232"/>
    </row>
    <row r="2" spans="1:4" s="10" customFormat="1" ht="50.1" customHeight="1" x14ac:dyDescent="0.2">
      <c r="A2" s="5" t="str">
        <f>Абакан_юр!A2</f>
        <v>Введен в действие с "01" августа 2024 г.</v>
      </c>
      <c r="B2" s="6" t="s">
        <v>2</v>
      </c>
      <c r="C2" s="7" t="s">
        <v>736</v>
      </c>
      <c r="D2" s="51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s="334" customFormat="1" ht="24.95" customHeight="1" thickBot="1" x14ac:dyDescent="0.25">
      <c r="A6" s="431"/>
      <c r="B6" s="432"/>
      <c r="C6" s="433"/>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57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8880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57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267">
        <v>240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271"/>
    </row>
    <row r="26" spans="1:4" s="16" customFormat="1" ht="24.95" customHeight="1" thickBot="1" x14ac:dyDescent="0.25">
      <c r="A26" s="81"/>
      <c r="B26" s="48"/>
      <c r="C26" s="49"/>
      <c r="D26" s="57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57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12432</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57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336</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334" customFormat="1" ht="24.95" customHeight="1" thickBot="1" x14ac:dyDescent="0.25">
      <c r="A47" s="431"/>
      <c r="B47" s="432"/>
      <c r="C47" s="433"/>
      <c r="D47" s="571"/>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1">
        <v>9324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44"/>
    </row>
    <row r="53" spans="1:4" s="16" customFormat="1" ht="24.95" customHeight="1" thickBot="1" x14ac:dyDescent="0.25">
      <c r="A53" s="47"/>
      <c r="B53" s="48"/>
      <c r="C53" s="49"/>
      <c r="D53" s="572"/>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54">
        <v>10656</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61"/>
    </row>
    <row r="59" spans="1:4" s="16" customFormat="1" ht="24.95" customHeight="1" thickBot="1" x14ac:dyDescent="0.25">
      <c r="A59" s="81"/>
      <c r="B59" s="82"/>
      <c r="C59" s="83"/>
      <c r="D59" s="573"/>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267">
        <v>240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271"/>
    </row>
    <row r="63" spans="1:4" s="16" customFormat="1" ht="24.95" customHeight="1" thickBot="1" x14ac:dyDescent="0.25">
      <c r="A63" s="81"/>
      <c r="B63" s="129"/>
      <c r="C63" s="130"/>
      <c r="D63" s="575"/>
    </row>
    <row r="64" spans="1:4" s="16" customFormat="1" ht="50.1" customHeight="1" thickBot="1" x14ac:dyDescent="0.25">
      <c r="A64" s="136" t="s">
        <v>38</v>
      </c>
      <c r="B64" s="137"/>
      <c r="C64" s="137"/>
      <c r="D64" s="576" t="str">
        <f>"от "&amp;MIN(D65:D84)&amp;" до "&amp;MAX(D65:D84)</f>
        <v>от 3066 до 61320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577">
        <v>3066</v>
      </c>
    </row>
    <row r="66" spans="1:4" s="16" customFormat="1" ht="37.5" customHeight="1" outlineLevel="1" x14ac:dyDescent="0.2">
      <c r="A66" s="147" t="s">
        <v>40</v>
      </c>
      <c r="B66" s="148"/>
      <c r="C66" s="143"/>
      <c r="D66" s="578">
        <v>6132</v>
      </c>
    </row>
    <row r="67" spans="1:4" s="16" customFormat="1" ht="37.5" customHeight="1" outlineLevel="1" x14ac:dyDescent="0.2">
      <c r="A67" s="147" t="s">
        <v>41</v>
      </c>
      <c r="B67" s="148"/>
      <c r="C67" s="143"/>
      <c r="D67" s="578">
        <v>9198</v>
      </c>
    </row>
    <row r="68" spans="1:4" s="16" customFormat="1" ht="37.5" customHeight="1" outlineLevel="1" x14ac:dyDescent="0.2">
      <c r="A68" s="147" t="s">
        <v>42</v>
      </c>
      <c r="B68" s="148"/>
      <c r="C68" s="143"/>
      <c r="D68" s="578">
        <v>12264</v>
      </c>
    </row>
    <row r="69" spans="1:4" s="16" customFormat="1" ht="37.5" customHeight="1" outlineLevel="1" x14ac:dyDescent="0.2">
      <c r="A69" s="147" t="s">
        <v>43</v>
      </c>
      <c r="B69" s="148"/>
      <c r="C69" s="143"/>
      <c r="D69" s="578">
        <v>15330</v>
      </c>
    </row>
    <row r="70" spans="1:4" s="16" customFormat="1" ht="37.5" customHeight="1" outlineLevel="1" x14ac:dyDescent="0.2">
      <c r="A70" s="147" t="s">
        <v>44</v>
      </c>
      <c r="B70" s="148"/>
      <c r="C70" s="143"/>
      <c r="D70" s="578">
        <v>18396</v>
      </c>
    </row>
    <row r="71" spans="1:4" s="16" customFormat="1" ht="37.5" customHeight="1" outlineLevel="1" x14ac:dyDescent="0.2">
      <c r="A71" s="147" t="s">
        <v>45</v>
      </c>
      <c r="B71" s="148"/>
      <c r="C71" s="143"/>
      <c r="D71" s="578">
        <v>21462</v>
      </c>
    </row>
    <row r="72" spans="1:4" s="16" customFormat="1" ht="37.5" customHeight="1" outlineLevel="1" x14ac:dyDescent="0.2">
      <c r="A72" s="147" t="s">
        <v>46</v>
      </c>
      <c r="B72" s="148"/>
      <c r="C72" s="143"/>
      <c r="D72" s="578">
        <v>24528</v>
      </c>
    </row>
    <row r="73" spans="1:4" s="16" customFormat="1" ht="37.5" customHeight="1" outlineLevel="1" x14ac:dyDescent="0.2">
      <c r="A73" s="147" t="s">
        <v>47</v>
      </c>
      <c r="B73" s="148"/>
      <c r="C73" s="143"/>
      <c r="D73" s="578">
        <v>27594</v>
      </c>
    </row>
    <row r="74" spans="1:4" s="16" customFormat="1" ht="37.5" customHeight="1" outlineLevel="1" x14ac:dyDescent="0.2">
      <c r="A74" s="147" t="s">
        <v>48</v>
      </c>
      <c r="B74" s="148"/>
      <c r="C74" s="143"/>
      <c r="D74" s="578">
        <v>30660</v>
      </c>
    </row>
    <row r="75" spans="1:4" s="16" customFormat="1" ht="37.5" customHeight="1" outlineLevel="1" x14ac:dyDescent="0.2">
      <c r="A75" s="147" t="s">
        <v>49</v>
      </c>
      <c r="B75" s="148"/>
      <c r="C75" s="143"/>
      <c r="D75" s="578">
        <v>33726</v>
      </c>
    </row>
    <row r="76" spans="1:4" s="16" customFormat="1" ht="37.5" customHeight="1" outlineLevel="1" x14ac:dyDescent="0.2">
      <c r="A76" s="147" t="s">
        <v>50</v>
      </c>
      <c r="B76" s="148"/>
      <c r="C76" s="143"/>
      <c r="D76" s="578">
        <v>36792</v>
      </c>
    </row>
    <row r="77" spans="1:4" s="16" customFormat="1" ht="37.5" customHeight="1" outlineLevel="1" x14ac:dyDescent="0.2">
      <c r="A77" s="147" t="s">
        <v>51</v>
      </c>
      <c r="B77" s="148"/>
      <c r="C77" s="143"/>
      <c r="D77" s="578">
        <v>39858</v>
      </c>
    </row>
    <row r="78" spans="1:4" s="16" customFormat="1" ht="37.5" customHeight="1" outlineLevel="1" x14ac:dyDescent="0.2">
      <c r="A78" s="147" t="s">
        <v>52</v>
      </c>
      <c r="B78" s="148"/>
      <c r="C78" s="143"/>
      <c r="D78" s="578">
        <v>42924</v>
      </c>
    </row>
    <row r="79" spans="1:4" s="16" customFormat="1" ht="37.5" customHeight="1" outlineLevel="1" x14ac:dyDescent="0.2">
      <c r="A79" s="147" t="s">
        <v>53</v>
      </c>
      <c r="B79" s="148"/>
      <c r="C79" s="143"/>
      <c r="D79" s="578">
        <v>45990</v>
      </c>
    </row>
    <row r="80" spans="1:4" s="16" customFormat="1" ht="37.5" customHeight="1" outlineLevel="1" x14ac:dyDescent="0.2">
      <c r="A80" s="147" t="s">
        <v>54</v>
      </c>
      <c r="B80" s="148"/>
      <c r="C80" s="143"/>
      <c r="D80" s="578">
        <v>49056</v>
      </c>
    </row>
    <row r="81" spans="1:4" s="16" customFormat="1" ht="37.5" customHeight="1" outlineLevel="1" x14ac:dyDescent="0.2">
      <c r="A81" s="147" t="s">
        <v>55</v>
      </c>
      <c r="B81" s="148"/>
      <c r="C81" s="143"/>
      <c r="D81" s="578">
        <v>52122</v>
      </c>
    </row>
    <row r="82" spans="1:4" s="16" customFormat="1" ht="37.5" customHeight="1" outlineLevel="1" x14ac:dyDescent="0.2">
      <c r="A82" s="147" t="s">
        <v>56</v>
      </c>
      <c r="B82" s="148"/>
      <c r="C82" s="143"/>
      <c r="D82" s="578">
        <v>55188</v>
      </c>
    </row>
    <row r="83" spans="1:4" s="16" customFormat="1" ht="37.5" customHeight="1" outlineLevel="1" x14ac:dyDescent="0.2">
      <c r="A83" s="147" t="s">
        <v>57</v>
      </c>
      <c r="B83" s="148"/>
      <c r="C83" s="143"/>
      <c r="D83" s="578">
        <v>58254</v>
      </c>
    </row>
    <row r="84" spans="1:4" s="16" customFormat="1" ht="37.5" customHeight="1" outlineLevel="1" thickBot="1" x14ac:dyDescent="0.25">
      <c r="A84" s="147" t="s">
        <v>58</v>
      </c>
      <c r="B84" s="148"/>
      <c r="C84" s="143"/>
      <c r="D84" s="578">
        <v>61320</v>
      </c>
    </row>
    <row r="85" spans="1:4" s="16" customFormat="1" ht="50.1" customHeight="1" thickBot="1" x14ac:dyDescent="0.25">
      <c r="A85" s="441" t="s">
        <v>59</v>
      </c>
      <c r="B85" s="442"/>
      <c r="C85" s="442"/>
      <c r="D85" s="579" t="str">
        <f>"от "&amp;MIN(D86:D95)&amp;" до "&amp;MAX(D86:D95)</f>
        <v>от 300 до 6138</v>
      </c>
    </row>
    <row r="86" spans="1:4" s="16" customFormat="1" ht="156.75" customHeight="1" x14ac:dyDescent="0.2">
      <c r="A86" s="446" t="s">
        <v>60</v>
      </c>
      <c r="B86" s="447" t="s">
        <v>13</v>
      </c>
      <c r="C86" s="4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581">
        <v>708</v>
      </c>
    </row>
    <row r="87" spans="1:4" s="16" customFormat="1" ht="37.5" customHeight="1" x14ac:dyDescent="0.2">
      <c r="A87" s="449" t="s">
        <v>61</v>
      </c>
      <c r="B87" s="195"/>
      <c r="C87" s="45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501">
        <v>414</v>
      </c>
    </row>
    <row r="88" spans="1:4" s="16" customFormat="1" ht="37.5" customHeight="1" x14ac:dyDescent="0.2">
      <c r="A88" s="449" t="s">
        <v>62</v>
      </c>
      <c r="B88" s="195"/>
      <c r="C88" s="450"/>
      <c r="D88" s="501">
        <v>6138</v>
      </c>
    </row>
    <row r="89" spans="1:4" s="16" customFormat="1" ht="37.5" customHeight="1" x14ac:dyDescent="0.2">
      <c r="A89" s="449" t="s">
        <v>63</v>
      </c>
      <c r="B89" s="195"/>
      <c r="C89" s="450"/>
      <c r="D89" s="501">
        <v>1242</v>
      </c>
    </row>
    <row r="90" spans="1:4" s="16" customFormat="1" ht="37.5" customHeight="1" x14ac:dyDescent="0.2">
      <c r="A90" s="449" t="s">
        <v>64</v>
      </c>
      <c r="B90" s="195"/>
      <c r="C90" s="450"/>
      <c r="D90" s="501">
        <v>3720</v>
      </c>
    </row>
    <row r="91" spans="1:4" s="16" customFormat="1" ht="37.5" customHeight="1" x14ac:dyDescent="0.2">
      <c r="A91" s="449" t="s">
        <v>65</v>
      </c>
      <c r="B91" s="195"/>
      <c r="C91" s="450"/>
      <c r="D91" s="501">
        <v>300</v>
      </c>
    </row>
    <row r="92" spans="1:4" s="16" customFormat="1" ht="37.5" customHeight="1" x14ac:dyDescent="0.2">
      <c r="A92" s="449" t="s">
        <v>66</v>
      </c>
      <c r="B92" s="195"/>
      <c r="C92" s="450"/>
      <c r="D92" s="501">
        <v>300</v>
      </c>
    </row>
    <row r="93" spans="1:4" s="16" customFormat="1" ht="37.5" customHeight="1" x14ac:dyDescent="0.2">
      <c r="A93" s="449" t="s">
        <v>67</v>
      </c>
      <c r="B93" s="195"/>
      <c r="C93" s="450"/>
      <c r="D93" s="501">
        <v>600</v>
      </c>
    </row>
    <row r="94" spans="1:4" s="16" customFormat="1" ht="37.5" customHeight="1" x14ac:dyDescent="0.2">
      <c r="A94" s="449" t="s">
        <v>68</v>
      </c>
      <c r="B94" s="195"/>
      <c r="C94" s="450"/>
      <c r="D94" s="501">
        <v>900</v>
      </c>
    </row>
    <row r="95" spans="1:4" s="16" customFormat="1" ht="37.5" customHeight="1" x14ac:dyDescent="0.2">
      <c r="A95" s="449" t="s">
        <v>69</v>
      </c>
      <c r="B95" s="195"/>
      <c r="C95" s="450"/>
      <c r="D95" s="501">
        <v>4308</v>
      </c>
    </row>
    <row r="96" spans="1:4"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582">
        <v>30</v>
      </c>
    </row>
    <row r="97" spans="1:4" s="28" customFormat="1" ht="50.1" customHeight="1" thickBot="1" x14ac:dyDescent="0.25">
      <c r="A97" s="451" t="s">
        <v>72</v>
      </c>
      <c r="B97" s="452"/>
      <c r="C97" s="211"/>
      <c r="D97" s="583" t="str">
        <f>"от "&amp;MIN(D99,D119:D135)&amp;" до "&amp;MAX(D99,D119:D135)</f>
        <v>от 504 до 14184</v>
      </c>
    </row>
    <row r="98" spans="1:4" s="16" customFormat="1" ht="24.95" customHeight="1" thickBot="1" x14ac:dyDescent="0.25">
      <c r="A98" s="286"/>
      <c r="B98" s="287"/>
      <c r="C98" s="130"/>
      <c r="D98" s="553"/>
    </row>
    <row r="99" spans="1:4" s="16" customFormat="1" ht="63"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584">
        <v>9456</v>
      </c>
    </row>
    <row r="100" spans="1:4" s="16" customFormat="1" ht="63" customHeight="1" thickBot="1" x14ac:dyDescent="0.25">
      <c r="A100" s="184" t="s">
        <v>74</v>
      </c>
      <c r="B100" s="185"/>
      <c r="C100" s="186"/>
      <c r="D100" s="698" t="s">
        <v>75</v>
      </c>
    </row>
    <row r="101" spans="1:4" s="16" customFormat="1" ht="63" customHeight="1" x14ac:dyDescent="0.2">
      <c r="A101" s="190" t="s">
        <v>76</v>
      </c>
      <c r="B101" s="191"/>
      <c r="C101" s="186"/>
      <c r="D101" s="578">
        <f>D99/4</f>
        <v>2364</v>
      </c>
    </row>
    <row r="102" spans="1:4" s="16" customFormat="1" ht="63" customHeight="1" x14ac:dyDescent="0.2">
      <c r="A102" s="190" t="s">
        <v>77</v>
      </c>
      <c r="B102" s="191"/>
      <c r="C102" s="186"/>
      <c r="D102" s="578">
        <f>D99/5</f>
        <v>1891.2</v>
      </c>
    </row>
    <row r="103" spans="1:4" s="16" customFormat="1" ht="63" customHeight="1" x14ac:dyDescent="0.2">
      <c r="A103" s="190" t="s">
        <v>78</v>
      </c>
      <c r="B103" s="191"/>
      <c r="C103" s="186"/>
      <c r="D103" s="578">
        <f>D99/6</f>
        <v>1576</v>
      </c>
    </row>
    <row r="104" spans="1:4" s="16" customFormat="1" ht="63" customHeight="1" x14ac:dyDescent="0.2">
      <c r="A104" s="190" t="s">
        <v>79</v>
      </c>
      <c r="B104" s="191"/>
      <c r="C104" s="186"/>
      <c r="D104" s="578">
        <f>D99/7</f>
        <v>1350.8571428571429</v>
      </c>
    </row>
    <row r="105" spans="1:4" s="16" customFormat="1" ht="63" customHeight="1" x14ac:dyDescent="0.2">
      <c r="A105" s="190" t="s">
        <v>80</v>
      </c>
      <c r="B105" s="191"/>
      <c r="C105" s="186"/>
      <c r="D105" s="578">
        <f>D99/8</f>
        <v>1182</v>
      </c>
    </row>
    <row r="106" spans="1:4" s="16" customFormat="1" ht="63" customHeight="1" x14ac:dyDescent="0.2">
      <c r="A106" s="190" t="s">
        <v>81</v>
      </c>
      <c r="B106" s="191"/>
      <c r="C106" s="186"/>
      <c r="D106" s="578">
        <f>D99/9</f>
        <v>1050.6666666666667</v>
      </c>
    </row>
    <row r="107" spans="1:4" s="16" customFormat="1" ht="63" customHeight="1" thickBot="1" x14ac:dyDescent="0.25">
      <c r="A107" s="190" t="s">
        <v>82</v>
      </c>
      <c r="B107" s="191"/>
      <c r="C107" s="186"/>
      <c r="D107" s="578">
        <f>D99/10</f>
        <v>945.6</v>
      </c>
    </row>
    <row r="108" spans="1:4" s="16" customFormat="1" ht="63" customHeight="1" thickBot="1" x14ac:dyDescent="0.25">
      <c r="A108" s="179" t="s">
        <v>83</v>
      </c>
      <c r="B108" s="180"/>
      <c r="C108" s="186"/>
      <c r="D108" s="584">
        <v>14184</v>
      </c>
    </row>
    <row r="109" spans="1:4" s="16" customFormat="1" ht="63" customHeight="1" thickBot="1" x14ac:dyDescent="0.25">
      <c r="A109" s="184" t="s">
        <v>74</v>
      </c>
      <c r="B109" s="185"/>
      <c r="C109" s="186"/>
      <c r="D109" s="698" t="s">
        <v>75</v>
      </c>
    </row>
    <row r="110" spans="1:4" s="16" customFormat="1" ht="63" customHeight="1" x14ac:dyDescent="0.2">
      <c r="A110" s="190" t="s">
        <v>76</v>
      </c>
      <c r="B110" s="191"/>
      <c r="C110" s="186"/>
      <c r="D110" s="594">
        <v>3546</v>
      </c>
    </row>
    <row r="111" spans="1:4" s="16" customFormat="1" ht="63" customHeight="1" x14ac:dyDescent="0.2">
      <c r="A111" s="190" t="s">
        <v>77</v>
      </c>
      <c r="B111" s="191"/>
      <c r="C111" s="186"/>
      <c r="D111" s="594">
        <v>2836.7999999999997</v>
      </c>
    </row>
    <row r="112" spans="1:4" s="16" customFormat="1" ht="63" customHeight="1" x14ac:dyDescent="0.2">
      <c r="A112" s="190" t="s">
        <v>78</v>
      </c>
      <c r="B112" s="191"/>
      <c r="C112" s="186"/>
      <c r="D112" s="594">
        <v>2364</v>
      </c>
    </row>
    <row r="113" spans="1:4" s="16" customFormat="1" ht="63" customHeight="1" x14ac:dyDescent="0.2">
      <c r="A113" s="190" t="s">
        <v>79</v>
      </c>
      <c r="B113" s="191"/>
      <c r="C113" s="186"/>
      <c r="D113" s="594">
        <v>2026.2857142857142</v>
      </c>
    </row>
    <row r="114" spans="1:4" s="16" customFormat="1" ht="63" customHeight="1" x14ac:dyDescent="0.2">
      <c r="A114" s="190" t="s">
        <v>80</v>
      </c>
      <c r="B114" s="191"/>
      <c r="C114" s="186"/>
      <c r="D114" s="594">
        <v>1773</v>
      </c>
    </row>
    <row r="115" spans="1:4" s="16" customFormat="1" ht="63" customHeight="1" x14ac:dyDescent="0.2">
      <c r="A115" s="190" t="s">
        <v>81</v>
      </c>
      <c r="B115" s="191"/>
      <c r="C115" s="186"/>
      <c r="D115" s="594">
        <v>1575.9999999999998</v>
      </c>
    </row>
    <row r="116" spans="1:4" s="16" customFormat="1" ht="63" customHeight="1" thickBot="1" x14ac:dyDescent="0.25">
      <c r="A116" s="190" t="s">
        <v>82</v>
      </c>
      <c r="B116" s="191"/>
      <c r="C116" s="194"/>
      <c r="D116" s="594">
        <v>1418.3999999999999</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590">
        <v>10974</v>
      </c>
    </row>
    <row r="118" spans="1:4" s="16" customFormat="1" ht="24.95" customHeight="1" thickBot="1" x14ac:dyDescent="0.25">
      <c r="A118" s="286"/>
      <c r="B118" s="287"/>
      <c r="C118" s="125"/>
      <c r="D118" s="552"/>
    </row>
    <row r="119" spans="1:4" s="16" customFormat="1" ht="50.1" customHeight="1" x14ac:dyDescent="0.2">
      <c r="A119" s="160" t="s">
        <v>85</v>
      </c>
      <c r="B119" s="161"/>
      <c r="C119" s="294" t="str">
        <f>"Интернет-площадка 2gis.ru на основе Cправочника организаций "&amp;$C$2&amp;""</f>
        <v>Интернет-площадка 2gis.ru на основе Cправочника организаций "2ГИС.ШЕРЕГЕШ"</v>
      </c>
      <c r="D119" s="699">
        <v>4020</v>
      </c>
    </row>
    <row r="120" spans="1:4" s="16" customFormat="1" ht="50.1" customHeight="1" x14ac:dyDescent="0.2">
      <c r="A120" s="160" t="s">
        <v>86</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699">
        <v>2478</v>
      </c>
    </row>
    <row r="121" spans="1:4" s="16" customFormat="1" ht="50.1" customHeight="1" x14ac:dyDescent="0.2">
      <c r="A121" s="160" t="s">
        <v>87</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699">
        <v>3540</v>
      </c>
    </row>
    <row r="122" spans="1:4"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"2ГИС.ШЕРЕГЕШ"</v>
      </c>
      <c r="D122" s="699">
        <v>4020</v>
      </c>
    </row>
    <row r="123" spans="1:4"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"2ГИС.ШЕРЕГЕШ"</v>
      </c>
      <c r="D123" s="699">
        <v>4824</v>
      </c>
    </row>
    <row r="124" spans="1:4" s="16" customFormat="1" ht="50.1" customHeight="1" x14ac:dyDescent="0.2">
      <c r="A124" s="160" t="s">
        <v>90</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699">
        <v>3480</v>
      </c>
    </row>
    <row r="125" spans="1:4" s="16" customFormat="1" ht="50.1" customHeight="1" x14ac:dyDescent="0.2">
      <c r="A125" s="160" t="s">
        <v>91</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699">
        <v>3012</v>
      </c>
    </row>
    <row r="126" spans="1:4" s="16" customFormat="1" ht="50.1" customHeight="1" x14ac:dyDescent="0.2">
      <c r="A126" s="160" t="s">
        <v>92</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699">
        <v>8028</v>
      </c>
    </row>
    <row r="127" spans="1:4" s="16" customFormat="1" ht="50.1" customHeight="1" x14ac:dyDescent="0.2">
      <c r="A127" s="160" t="s">
        <v>93</v>
      </c>
      <c r="B127" s="161"/>
      <c r="C127" s="203" t="str">
        <f>C120</f>
        <v>Электронный справочник на основе Справочника организаций"2ГИС.ШЕРЕГЕШ" (версия для ПК)</v>
      </c>
      <c r="D127" s="699">
        <v>8160</v>
      </c>
    </row>
    <row r="128" spans="1:4" s="16" customFormat="1" ht="50.1" customHeight="1" x14ac:dyDescent="0.2">
      <c r="A128" s="160" t="s">
        <v>94</v>
      </c>
      <c r="B128" s="161"/>
      <c r="C128" s="203" t="s">
        <v>95</v>
      </c>
      <c r="D128" s="699">
        <v>504</v>
      </c>
    </row>
    <row r="129" spans="1:4" s="16" customFormat="1" ht="70.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699">
        <v>1770</v>
      </c>
    </row>
    <row r="130" spans="1:4" s="16" customFormat="1" ht="70.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699">
        <v>1416</v>
      </c>
    </row>
    <row r="131" spans="1:4" s="16" customFormat="1" ht="70.5" customHeight="1" x14ac:dyDescent="0.2">
      <c r="A131" s="160" t="s">
        <v>98</v>
      </c>
      <c r="B131" s="161"/>
      <c r="C131"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699">
        <v>1416</v>
      </c>
    </row>
    <row r="132" spans="1:4" s="16" customFormat="1" ht="70.5" customHeight="1" x14ac:dyDescent="0.2">
      <c r="A132" s="160" t="s">
        <v>99</v>
      </c>
      <c r="B132" s="161"/>
      <c r="C132"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699">
        <v>708</v>
      </c>
    </row>
    <row r="133" spans="1:4" s="16" customFormat="1" ht="70.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699">
        <v>14184</v>
      </c>
    </row>
    <row r="134" spans="1:4" s="16" customFormat="1" ht="70.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699">
        <v>8160</v>
      </c>
    </row>
    <row r="135" spans="1:4" s="16" customFormat="1" ht="50.1" customHeight="1" thickBot="1" x14ac:dyDescent="0.25">
      <c r="A135" s="160" t="s">
        <v>102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699">
        <v>1890</v>
      </c>
    </row>
    <row r="136" spans="1:4"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699">
        <v>708</v>
      </c>
    </row>
    <row r="137" spans="1:4"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7" s="699">
        <v>50010</v>
      </c>
    </row>
    <row r="138" spans="1:4"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8" s="699">
        <v>8160</v>
      </c>
    </row>
    <row r="139" spans="1:4"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699">
        <v>1005</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0" s="699">
        <v>2004</v>
      </c>
    </row>
    <row r="141" spans="1:4" s="16" customFormat="1" ht="50.1" customHeight="1" x14ac:dyDescent="0.2">
      <c r="A141" s="154" t="s">
        <v>107</v>
      </c>
      <c r="B141" s="204"/>
      <c r="C141" s="203" t="str">
        <f>"Интернет-площадка 2gis.ru на основе Cправочника организаций "&amp;$C$2&amp;""</f>
        <v>Интернет-площадка 2gis.ru на основе Cправочника организаций "2ГИС.ШЕРЕГЕШ"</v>
      </c>
      <c r="D141" s="699">
        <v>5640</v>
      </c>
    </row>
    <row r="142" spans="1:4" s="16" customFormat="1" ht="50.1" customHeight="1" x14ac:dyDescent="0.2">
      <c r="A142" s="160" t="s">
        <v>108</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699">
        <v>3480</v>
      </c>
    </row>
    <row r="143" spans="1:4" s="16" customFormat="1" ht="50.1" customHeight="1" x14ac:dyDescent="0.2">
      <c r="A143" s="160" t="s">
        <v>109</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699">
        <v>5040</v>
      </c>
    </row>
    <row r="144" spans="1:4"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"2ГИС.ШЕРЕГЕШ"</v>
      </c>
      <c r="D144" s="699">
        <v>5640</v>
      </c>
    </row>
    <row r="145" spans="1:4"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"2ГИС.ШЕРЕГЕШ"</v>
      </c>
      <c r="D145" s="699">
        <v>6768</v>
      </c>
    </row>
    <row r="146" spans="1:4" s="16" customFormat="1" ht="50.1" customHeight="1" x14ac:dyDescent="0.2">
      <c r="A146" s="160" t="s">
        <v>112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699">
        <v>4920</v>
      </c>
    </row>
    <row r="147" spans="1:4" s="16" customFormat="1" ht="50.1" customHeight="1" x14ac:dyDescent="0.2">
      <c r="A147" s="160" t="s">
        <v>113</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699">
        <v>4320</v>
      </c>
    </row>
    <row r="148" spans="1:4" s="16" customFormat="1" ht="50.1" customHeight="1" x14ac:dyDescent="0.2">
      <c r="A148" s="154" t="s">
        <v>114</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699">
        <v>11280</v>
      </c>
    </row>
    <row r="149" spans="1:4" s="16" customFormat="1" ht="50.1" customHeight="1" x14ac:dyDescent="0.2">
      <c r="A149" s="160" t="s">
        <v>115</v>
      </c>
      <c r="B149" s="161"/>
      <c r="C149" s="203" t="s">
        <v>95</v>
      </c>
      <c r="D149" s="699">
        <v>720</v>
      </c>
    </row>
    <row r="150" spans="1:4" s="16" customFormat="1" ht="67.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699">
        <v>19920</v>
      </c>
    </row>
    <row r="151" spans="1:4" s="16" customFormat="1" ht="50.1" customHeight="1" thickBot="1" x14ac:dyDescent="0.25">
      <c r="A151" s="154" t="s">
        <v>117</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699">
        <v>2760</v>
      </c>
    </row>
    <row r="152" spans="1:4" s="16" customFormat="1" ht="36" customHeight="1" thickBot="1" x14ac:dyDescent="0.25">
      <c r="A152" s="24" t="s">
        <v>118</v>
      </c>
      <c r="B152" s="25"/>
      <c r="C152" s="24"/>
      <c r="D152" s="593"/>
    </row>
    <row r="153" spans="1:4"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578">
        <v>5004</v>
      </c>
    </row>
    <row r="154" spans="1:4" s="16" customFormat="1" ht="50.1" customHeight="1" x14ac:dyDescent="0.2">
      <c r="A154" s="160" t="s">
        <v>120</v>
      </c>
      <c r="B154" s="161"/>
      <c r="C154" s="209"/>
      <c r="D154" s="578">
        <v>5004</v>
      </c>
    </row>
    <row r="155" spans="1:4" s="16" customFormat="1" ht="50.1" customHeight="1" x14ac:dyDescent="0.2">
      <c r="A155" s="207" t="s">
        <v>121</v>
      </c>
      <c r="B155" s="208"/>
      <c r="C155" s="209"/>
      <c r="D155" s="798">
        <v>1500</v>
      </c>
    </row>
    <row r="156" spans="1:4" s="16" customFormat="1" ht="50.1" customHeight="1" x14ac:dyDescent="0.2">
      <c r="A156" s="207" t="s">
        <v>122</v>
      </c>
      <c r="B156" s="208"/>
      <c r="C156" s="209"/>
      <c r="D156" s="798">
        <v>150</v>
      </c>
    </row>
    <row r="157" spans="1:4" s="16" customFormat="1" ht="50.1" customHeight="1" thickBot="1" x14ac:dyDescent="0.25">
      <c r="A157" s="207" t="s">
        <v>123</v>
      </c>
      <c r="B157" s="208"/>
      <c r="C157" s="210"/>
      <c r="D157" s="676">
        <v>510</v>
      </c>
    </row>
    <row r="158" spans="1:4" s="16" customFormat="1" ht="50.1" customHeight="1" thickBot="1" x14ac:dyDescent="0.25">
      <c r="A158" s="24" t="s">
        <v>124</v>
      </c>
      <c r="B158" s="25"/>
      <c r="C158" s="26"/>
      <c r="D158" s="27"/>
    </row>
    <row r="159" spans="1:4" s="16" customFormat="1" ht="50.1" customHeight="1" x14ac:dyDescent="0.2">
      <c r="A159" s="160" t="s">
        <v>125</v>
      </c>
      <c r="B159" s="161"/>
      <c r="C159" s="203" t="str">
        <f>"Интернет-площадка 2gis.ru на основе Cправочника организаций "&amp;$C$2&amp;""</f>
        <v>Интернет-площадка 2gis.ru на основе Cправочника организаций "2ГИС.ШЕРЕГЕШ"</v>
      </c>
      <c r="D159" s="578">
        <v>2124</v>
      </c>
    </row>
    <row r="160" spans="1:4" s="16" customFormat="1" ht="50.1" customHeight="1" x14ac:dyDescent="0.2">
      <c r="A160" s="160" t="s">
        <v>126</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0" s="592">
        <v>0</v>
      </c>
    </row>
    <row r="161" spans="1:4" s="16" customFormat="1" ht="50.1" customHeight="1" x14ac:dyDescent="0.2">
      <c r="A161" s="160" t="s">
        <v>195</v>
      </c>
      <c r="B161" s="161"/>
      <c r="C161" s="203" t="str">
        <f>"Интернет-площадка 2gis.ru на основе Cправочника организаций "&amp;$C$2&amp;""</f>
        <v>Интернет-площадка 2gis.ru на основе Cправочника организаций "2ГИС.ШЕРЕГЕШ"</v>
      </c>
      <c r="D161" s="578">
        <v>3000</v>
      </c>
    </row>
    <row r="162" spans="1:4" s="16" customFormat="1" ht="50.1" customHeight="1" x14ac:dyDescent="0.2">
      <c r="A162" s="160" t="s">
        <v>128</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2" s="578">
        <v>3000</v>
      </c>
    </row>
    <row r="163" spans="1:4" s="16" customFormat="1" ht="126" customHeight="1" thickBot="1" x14ac:dyDescent="0.25">
      <c r="A163" s="160" t="s">
        <v>129</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3" s="695">
        <v>8880</v>
      </c>
    </row>
    <row r="164" spans="1:4" s="28" customFormat="1" ht="50.1" customHeight="1" thickBot="1" x14ac:dyDescent="0.25">
      <c r="A164" s="286"/>
      <c r="B164" s="287"/>
      <c r="C164" s="130"/>
      <c r="D164" s="553"/>
    </row>
    <row r="165" spans="1:4" s="23" customFormat="1" ht="26.25" x14ac:dyDescent="0.2">
      <c r="A165" s="212"/>
      <c r="B165" s="213"/>
      <c r="C165" s="214"/>
      <c r="D165" s="213"/>
    </row>
    <row r="166" spans="1:4" s="16" customFormat="1" ht="21" x14ac:dyDescent="0.2">
      <c r="A166" s="216"/>
      <c r="B166" s="217" t="s">
        <v>130</v>
      </c>
      <c r="C166" s="218" t="s">
        <v>583</v>
      </c>
      <c r="D166" s="218"/>
    </row>
    <row r="167" spans="1:4" s="16" customFormat="1" ht="21" x14ac:dyDescent="0.2">
      <c r="A167" s="216"/>
      <c r="B167" s="219"/>
      <c r="C167" s="220" t="s">
        <v>584</v>
      </c>
      <c r="D167" s="220"/>
    </row>
    <row r="168" spans="1:4" s="16" customFormat="1" ht="21" x14ac:dyDescent="0.2">
      <c r="A168" s="216"/>
      <c r="B168" s="219"/>
      <c r="C168" s="220" t="s">
        <v>585</v>
      </c>
      <c r="D168" s="220"/>
    </row>
    <row r="169" spans="1:4" s="16" customFormat="1" ht="21" x14ac:dyDescent="0.2">
      <c r="A169" s="212"/>
      <c r="B169" s="213"/>
      <c r="C169" s="220"/>
      <c r="D169" s="220"/>
    </row>
    <row r="170" spans="1:4" s="16" customFormat="1" ht="23.25" x14ac:dyDescent="0.2">
      <c r="A170" s="223" t="str">
        <f>Абакан_юр!A171</f>
        <v>По соглашению сторон в качестве валюты платежа могут выступать украинские гривны, в этом случае курс следующий: 1 руб. = 0,5104 гривен</v>
      </c>
      <c r="B170" s="223"/>
      <c r="C170" s="223"/>
      <c r="D170" s="224"/>
    </row>
    <row r="171" spans="1:4" s="16" customFormat="1" ht="23.25" x14ac:dyDescent="0.2">
      <c r="A171" s="223" t="str">
        <f>Абакан_юр!A172</f>
        <v>По соглашению сторон в качестве валюты платежа могут выступать дирхамы ОАЭ, в этом случае курс следующий: 1 руб. = 0,0436 дирхам</v>
      </c>
      <c r="B171" s="223"/>
      <c r="C171" s="223"/>
      <c r="D171" s="224"/>
    </row>
    <row r="172" spans="1:4" ht="12.6" customHeight="1" x14ac:dyDescent="0.2">
      <c r="A172" s="223" t="str">
        <f>Абакан_юр!A173</f>
        <v>По соглашению сторон в качестве валюты платежа могут выступать доллары США, в этом случае курс следующий: 1 руб. = 0,0118 доллара</v>
      </c>
      <c r="B172" s="223"/>
      <c r="C172" s="223"/>
      <c r="D172" s="224"/>
    </row>
    <row r="173" spans="1:4" s="219" customFormat="1" ht="24.95" customHeight="1" x14ac:dyDescent="0.2">
      <c r="A173" s="223" t="str">
        <f>Абакан_юр!A174</f>
        <v>По соглашению сторон в качестве валюты платежа могут выступать евро, в этом случае курс следующий: 1 руб. = 0,0108 евро</v>
      </c>
      <c r="B173" s="223"/>
      <c r="C173" s="223"/>
      <c r="D173" s="224"/>
    </row>
    <row r="174" spans="1:4" s="219" customFormat="1" ht="24.95" customHeight="1" x14ac:dyDescent="0.2">
      <c r="A174" s="223" t="str">
        <f>Абакан_юр!A175</f>
        <v>По соглашению сторон в качестве валюты платежа могут выступать чешские кроны, в этом случае курс следующий: 1 руб. = 0,2741 крона</v>
      </c>
      <c r="B174" s="223"/>
      <c r="C174" s="223"/>
      <c r="D174" s="224"/>
    </row>
    <row r="175" spans="1:4" s="219" customFormat="1" ht="24.95" customHeight="1" x14ac:dyDescent="0.2">
      <c r="A175" s="223" t="str">
        <f>Абакан_юр!A176</f>
        <v>По соглашению сторон в качестве валюты платежа могут выступать киргизские сомы, в этом случае курс следующий: 1 руб. = 1,0001 сом</v>
      </c>
      <c r="B175" s="223"/>
      <c r="C175" s="223"/>
      <c r="D175" s="224"/>
    </row>
    <row r="176" spans="1:4" s="213" customFormat="1" ht="12" customHeight="1" x14ac:dyDescent="0.2">
      <c r="A176"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6" s="223"/>
      <c r="C176" s="223"/>
      <c r="D176" s="224"/>
    </row>
    <row r="177" spans="1:4" s="227" customFormat="1" ht="24.95" customHeight="1" x14ac:dyDescent="0.2">
      <c r="A177" s="229"/>
      <c r="B177" s="229"/>
      <c r="C177" s="230"/>
      <c r="D177" s="231"/>
    </row>
    <row r="178" spans="1:4" s="227" customFormat="1" ht="24.95" customHeight="1" x14ac:dyDescent="0.2">
      <c r="A178" s="235" t="s">
        <v>142</v>
      </c>
      <c r="B178" s="235"/>
      <c r="C178" s="235"/>
      <c r="D178" s="235"/>
    </row>
    <row r="179" spans="1:4" s="227" customFormat="1" ht="24.95" customHeight="1" x14ac:dyDescent="0.2">
      <c r="A179" s="229"/>
      <c r="B179" s="229"/>
      <c r="C179" s="230"/>
      <c r="D179" s="231"/>
    </row>
    <row r="180" spans="1:4" s="227" customFormat="1" ht="24.95" customHeight="1" thickBot="1" x14ac:dyDescent="0.25">
      <c r="A180" s="236" t="s">
        <v>143</v>
      </c>
      <c r="B180" s="236"/>
      <c r="C180" s="236"/>
      <c r="D180" s="236"/>
    </row>
    <row r="181" spans="1:4" s="227" customFormat="1" ht="24.95" customHeight="1" thickBot="1" x14ac:dyDescent="0.25">
      <c r="A181" s="239" t="s">
        <v>144</v>
      </c>
      <c r="B181" s="240"/>
      <c r="C181" s="240"/>
      <c r="D181" s="241"/>
    </row>
    <row r="182" spans="1:4" s="227" customFormat="1" ht="24.95" customHeight="1" thickBot="1" x14ac:dyDescent="0.25">
      <c r="A182" s="421" t="s">
        <v>145</v>
      </c>
      <c r="B182" s="422"/>
      <c r="C182" s="246" t="s">
        <v>146</v>
      </c>
      <c r="D182" s="424" t="s">
        <v>147</v>
      </c>
    </row>
    <row r="183" spans="1:4" s="227" customFormat="1" ht="24.95" customHeight="1" x14ac:dyDescent="0.2">
      <c r="A183" s="249" t="s">
        <v>148</v>
      </c>
      <c r="B183" s="250"/>
      <c r="C183" s="251" t="s">
        <v>149</v>
      </c>
      <c r="D183" s="427" t="s">
        <v>150</v>
      </c>
    </row>
    <row r="184" spans="1:4" s="234" customFormat="1" ht="12.6" customHeight="1" x14ac:dyDescent="0.2">
      <c r="A184" s="254" t="s">
        <v>151</v>
      </c>
      <c r="B184" s="255"/>
      <c r="C184" s="256" t="s">
        <v>152</v>
      </c>
      <c r="D184" s="429" t="s">
        <v>153</v>
      </c>
    </row>
    <row r="185" spans="1:4" ht="24.95" customHeight="1" thickBot="1" x14ac:dyDescent="0.25">
      <c r="A185" s="316" t="s">
        <v>154</v>
      </c>
      <c r="B185" s="317"/>
      <c r="C185" s="318" t="s">
        <v>155</v>
      </c>
      <c r="D185" s="641" t="s">
        <v>153</v>
      </c>
    </row>
    <row r="186" spans="1:4" s="234" customFormat="1" ht="12" customHeight="1" thickBot="1" x14ac:dyDescent="0.25">
      <c r="A186" s="316" t="s">
        <v>157</v>
      </c>
      <c r="B186" s="317"/>
      <c r="C186" s="613" t="s">
        <v>158</v>
      </c>
      <c r="D186" s="641" t="s">
        <v>153</v>
      </c>
    </row>
    <row r="187" spans="1:4" s="238" customFormat="1" ht="50.1" customHeight="1" thickBot="1" x14ac:dyDescent="0.25">
      <c r="A187" s="316" t="s">
        <v>159</v>
      </c>
      <c r="B187" s="317"/>
      <c r="C187" s="318" t="s">
        <v>160</v>
      </c>
      <c r="D187" s="318" t="s">
        <v>153</v>
      </c>
    </row>
    <row r="188" spans="1:4" s="243" customFormat="1" ht="50.1" customHeight="1" x14ac:dyDescent="0.2">
      <c r="A188" s="799" t="s">
        <v>162</v>
      </c>
      <c r="B188" s="799"/>
      <c r="C188" s="799"/>
      <c r="D188" s="799"/>
    </row>
    <row r="189" spans="1:4" ht="50.1" customHeight="1" x14ac:dyDescent="0.2">
      <c r="A189" s="80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800"/>
      <c r="C189" s="800"/>
      <c r="D189" s="800"/>
    </row>
    <row r="190" spans="1:4" ht="99.95" customHeight="1" x14ac:dyDescent="0.2">
      <c r="A190" s="801" t="s">
        <v>164</v>
      </c>
      <c r="B190" s="801"/>
      <c r="C190" s="801"/>
      <c r="D190" s="801"/>
    </row>
    <row r="191" spans="1:4" ht="75" customHeight="1" x14ac:dyDescent="0.2">
      <c r="A191" s="260" t="s">
        <v>165</v>
      </c>
      <c r="B191" s="260"/>
      <c r="C191" s="260"/>
      <c r="D191" s="260"/>
    </row>
    <row r="192" spans="1:4" ht="126.75" customHeight="1" x14ac:dyDescent="0.2">
      <c r="A192" s="235" t="s">
        <v>166</v>
      </c>
      <c r="B192" s="235"/>
      <c r="C192" s="235"/>
      <c r="D192" s="235"/>
    </row>
    <row r="193" spans="1:4" s="213" customFormat="1" ht="102.75" customHeight="1" x14ac:dyDescent="0.2">
      <c r="A193" s="212"/>
      <c r="C193" s="214"/>
    </row>
    <row r="194" spans="1:4" s="234" customFormat="1" ht="222.75" customHeight="1" x14ac:dyDescent="0.2">
      <c r="A194" s="212"/>
      <c r="B194" s="213"/>
      <c r="C194" s="214"/>
      <c r="D194" s="213"/>
    </row>
    <row r="195" spans="1:4" s="234" customFormat="1" ht="42" customHeight="1" x14ac:dyDescent="0.2">
      <c r="A195" s="212"/>
      <c r="B195" s="213"/>
      <c r="C195" s="214"/>
      <c r="D195" s="213"/>
    </row>
    <row r="196" spans="1:4" ht="205.5" customHeight="1" x14ac:dyDescent="0.2"/>
    <row r="197" spans="1:4" s="16" customFormat="1" ht="67.5" customHeight="1" x14ac:dyDescent="0.2">
      <c r="A197" s="212"/>
      <c r="B197" s="213"/>
      <c r="C197" s="214"/>
      <c r="D197" s="213"/>
    </row>
    <row r="198" spans="1:4" ht="45" customHeight="1" x14ac:dyDescent="0.2"/>
    <row r="199" spans="1:4" s="262" customFormat="1" ht="114.75" customHeight="1" x14ac:dyDescent="0.2">
      <c r="A199" s="212"/>
      <c r="B199" s="213"/>
      <c r="C199" s="214"/>
      <c r="D199" s="213"/>
    </row>
  </sheetData>
  <sheetProtection selectLockedCells="1" selectUnlockedCells="1"/>
  <mergeCells count="173">
    <mergeCell ref="A191:D191"/>
    <mergeCell ref="A192:D192"/>
    <mergeCell ref="A185:B185"/>
    <mergeCell ref="A186:B186"/>
    <mergeCell ref="A187:B187"/>
    <mergeCell ref="A188:D188"/>
    <mergeCell ref="A189:D189"/>
    <mergeCell ref="A190:D190"/>
    <mergeCell ref="A178:D178"/>
    <mergeCell ref="A180:D180"/>
    <mergeCell ref="A181:D181"/>
    <mergeCell ref="A182:B182"/>
    <mergeCell ref="A183:B183"/>
    <mergeCell ref="A184:B184"/>
    <mergeCell ref="A171:C171"/>
    <mergeCell ref="A172:C172"/>
    <mergeCell ref="A173:C173"/>
    <mergeCell ref="A174:C174"/>
    <mergeCell ref="A175:C175"/>
    <mergeCell ref="A176:C176"/>
    <mergeCell ref="A164:B164"/>
    <mergeCell ref="C166:D166"/>
    <mergeCell ref="C167:D167"/>
    <mergeCell ref="C168:D168"/>
    <mergeCell ref="C169:D169"/>
    <mergeCell ref="A170:C170"/>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97:B97"/>
    <mergeCell ref="A98:B98"/>
    <mergeCell ref="A99:B99"/>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2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267">
        <v>216</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1">
        <f>F48*1.2</f>
        <v>13118.4</v>
      </c>
      <c r="E48" s="32">
        <f>F48*1.1</f>
        <v>12025.2</v>
      </c>
      <c r="F48" s="32">
        <v>10932</v>
      </c>
      <c r="G48" s="32">
        <f>F48*0.75</f>
        <v>8199</v>
      </c>
      <c r="H48" s="33">
        <f>F48*0.5</f>
        <v>5466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54">
        <f>F54*1.2</f>
        <v>14414.4</v>
      </c>
      <c r="E54" s="32">
        <f>F54*1.1</f>
        <v>13213.2</v>
      </c>
      <c r="F54" s="32">
        <v>12012</v>
      </c>
      <c r="G54" s="32">
        <f>F54*0.75</f>
        <v>9009</v>
      </c>
      <c r="H54" s="33">
        <f>F54*0.5</f>
        <v>6006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267">
        <v>216</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441" t="s">
        <v>59</v>
      </c>
      <c r="B85" s="442"/>
      <c r="C85" s="442"/>
      <c r="D85" s="443" t="str">
        <f>"от "&amp;MIN(D86:D95)&amp;" до "&amp;MAX(D86:D95)</f>
        <v>от 300 до 6726</v>
      </c>
      <c r="E85" s="444"/>
      <c r="F85" s="444"/>
      <c r="G85" s="444"/>
      <c r="H85" s="445"/>
    </row>
    <row r="86" spans="1:8" ht="151.5" x14ac:dyDescent="0.2">
      <c r="A86" s="446" t="s">
        <v>60</v>
      </c>
      <c r="B86" s="447" t="s">
        <v>13</v>
      </c>
      <c r="C86" s="4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2">
        <v>1188</v>
      </c>
      <c r="E86" s="32"/>
      <c r="F86" s="32"/>
      <c r="G86" s="32"/>
      <c r="H86" s="33"/>
    </row>
    <row r="87" spans="1:8" ht="37.5" customHeight="1" x14ac:dyDescent="0.2">
      <c r="A87" s="449" t="s">
        <v>61</v>
      </c>
      <c r="B87" s="195"/>
      <c r="C87" s="450"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7">
        <v>474</v>
      </c>
      <c r="E87" s="37"/>
      <c r="F87" s="37"/>
      <c r="G87" s="37"/>
      <c r="H87" s="38"/>
    </row>
    <row r="88" spans="1:8" ht="37.5" customHeight="1" x14ac:dyDescent="0.2">
      <c r="A88" s="449" t="s">
        <v>62</v>
      </c>
      <c r="B88" s="195"/>
      <c r="C88" s="450"/>
      <c r="D88" s="37">
        <v>6726</v>
      </c>
      <c r="E88" s="37"/>
      <c r="F88" s="37"/>
      <c r="G88" s="37"/>
      <c r="H88" s="38"/>
    </row>
    <row r="89" spans="1:8" ht="37.5" customHeight="1" x14ac:dyDescent="0.2">
      <c r="A89" s="449" t="s">
        <v>63</v>
      </c>
      <c r="B89" s="195"/>
      <c r="C89" s="450"/>
      <c r="D89" s="37">
        <v>1356</v>
      </c>
      <c r="E89" s="37"/>
      <c r="F89" s="37"/>
      <c r="G89" s="37"/>
      <c r="H89" s="38"/>
    </row>
    <row r="90" spans="1:8" ht="37.5" customHeight="1" x14ac:dyDescent="0.2">
      <c r="A90" s="449" t="s">
        <v>64</v>
      </c>
      <c r="B90" s="195"/>
      <c r="C90" s="450"/>
      <c r="D90" s="37">
        <v>2730</v>
      </c>
      <c r="E90" s="37"/>
      <c r="F90" s="37"/>
      <c r="G90" s="37"/>
      <c r="H90" s="38"/>
    </row>
    <row r="91" spans="1:8" ht="37.5" customHeight="1" x14ac:dyDescent="0.2">
      <c r="A91" s="449" t="s">
        <v>65</v>
      </c>
      <c r="B91" s="195"/>
      <c r="C91" s="450"/>
      <c r="D91" s="37">
        <v>300</v>
      </c>
      <c r="E91" s="37"/>
      <c r="F91" s="37"/>
      <c r="G91" s="37"/>
      <c r="H91" s="38"/>
    </row>
    <row r="92" spans="1:8" ht="37.5" customHeight="1" x14ac:dyDescent="0.2">
      <c r="A92" s="449" t="s">
        <v>66</v>
      </c>
      <c r="B92" s="195"/>
      <c r="C92" s="450"/>
      <c r="D92" s="37">
        <v>300</v>
      </c>
      <c r="E92" s="37"/>
      <c r="F92" s="37"/>
      <c r="G92" s="37"/>
      <c r="H92" s="38"/>
    </row>
    <row r="93" spans="1:8" ht="37.5" customHeight="1" x14ac:dyDescent="0.2">
      <c r="A93" s="449" t="s">
        <v>67</v>
      </c>
      <c r="B93" s="195"/>
      <c r="C93" s="450"/>
      <c r="D93" s="37">
        <v>600</v>
      </c>
      <c r="E93" s="37"/>
      <c r="F93" s="37"/>
      <c r="G93" s="37"/>
      <c r="H93" s="38"/>
    </row>
    <row r="94" spans="1:8" ht="37.5" customHeight="1" x14ac:dyDescent="0.2">
      <c r="A94" s="449" t="s">
        <v>68</v>
      </c>
      <c r="B94" s="195"/>
      <c r="C94" s="450"/>
      <c r="D94" s="37">
        <v>900</v>
      </c>
      <c r="E94" s="37"/>
      <c r="F94" s="37"/>
      <c r="G94" s="37"/>
      <c r="H94" s="38"/>
    </row>
    <row r="95" spans="1:8" ht="37.5" customHeight="1" x14ac:dyDescent="0.2">
      <c r="A95" s="449" t="s">
        <v>69</v>
      </c>
      <c r="B95" s="195"/>
      <c r="C95" s="450"/>
      <c r="D95" s="37">
        <v>4722</v>
      </c>
      <c r="E95" s="37"/>
      <c r="F95" s="37"/>
      <c r="G95" s="37"/>
      <c r="H95" s="38"/>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45">
        <v>30</v>
      </c>
      <c r="E96" s="45"/>
      <c r="F96" s="45"/>
      <c r="G96" s="45"/>
      <c r="H96" s="46"/>
    </row>
    <row r="97" spans="1:8" ht="50.1" customHeight="1" thickBot="1" x14ac:dyDescent="0.25">
      <c r="A97" s="451" t="s">
        <v>72</v>
      </c>
      <c r="B97" s="452"/>
      <c r="C97" s="211"/>
      <c r="D97" s="453" t="e">
        <f>"от "&amp;MIN(D99,D119:H120,#REF!,D121:H135)&amp;" до "&amp;MAX(D99,D119:H120,#REF!,D121:H135)</f>
        <v>#REF!</v>
      </c>
      <c r="E97" s="453"/>
      <c r="F97" s="453"/>
      <c r="G97" s="453"/>
      <c r="H97" s="454"/>
    </row>
    <row r="98" spans="1:8" ht="21.75" thickBot="1" x14ac:dyDescent="0.25">
      <c r="A98" s="286"/>
      <c r="B98" s="287"/>
      <c r="C98" s="130"/>
      <c r="D98" s="288"/>
      <c r="E98" s="288"/>
      <c r="F98" s="288"/>
      <c r="G98" s="288"/>
      <c r="H98" s="289"/>
    </row>
    <row r="99" spans="1:8" ht="68.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182">
        <v>4500</v>
      </c>
      <c r="E99" s="182"/>
      <c r="F99" s="182"/>
      <c r="G99" s="182"/>
      <c r="H99" s="183"/>
    </row>
    <row r="100" spans="1:8" ht="68.25" customHeight="1" thickBot="1" x14ac:dyDescent="0.25">
      <c r="A100" s="184" t="s">
        <v>74</v>
      </c>
      <c r="B100" s="185"/>
      <c r="C100" s="186"/>
      <c r="D100" s="187" t="s">
        <v>75</v>
      </c>
      <c r="E100" s="188"/>
      <c r="F100" s="188"/>
      <c r="G100" s="188"/>
      <c r="H100" s="189"/>
    </row>
    <row r="101" spans="1:8" ht="68.25" customHeight="1" x14ac:dyDescent="0.2">
      <c r="A101" s="190" t="s">
        <v>76</v>
      </c>
      <c r="B101" s="191"/>
      <c r="C101" s="186"/>
      <c r="D101" s="157">
        <f>D99/4</f>
        <v>1125</v>
      </c>
      <c r="E101" s="157"/>
      <c r="F101" s="157"/>
      <c r="G101" s="157"/>
      <c r="H101" s="158"/>
    </row>
    <row r="102" spans="1:8" ht="68.25" customHeight="1" x14ac:dyDescent="0.2">
      <c r="A102" s="190" t="s">
        <v>77</v>
      </c>
      <c r="B102" s="191"/>
      <c r="C102" s="186"/>
      <c r="D102" s="157">
        <f>D99/5</f>
        <v>900</v>
      </c>
      <c r="E102" s="157"/>
      <c r="F102" s="157"/>
      <c r="G102" s="157"/>
      <c r="H102" s="158"/>
    </row>
    <row r="103" spans="1:8" ht="68.25" customHeight="1" x14ac:dyDescent="0.2">
      <c r="A103" s="190" t="s">
        <v>78</v>
      </c>
      <c r="B103" s="191"/>
      <c r="C103" s="186"/>
      <c r="D103" s="157">
        <f>D99/6</f>
        <v>750</v>
      </c>
      <c r="E103" s="157"/>
      <c r="F103" s="157"/>
      <c r="G103" s="157"/>
      <c r="H103" s="158"/>
    </row>
    <row r="104" spans="1:8" ht="68.25" customHeight="1" x14ac:dyDescent="0.2">
      <c r="A104" s="190" t="s">
        <v>79</v>
      </c>
      <c r="B104" s="191"/>
      <c r="C104" s="186"/>
      <c r="D104" s="157">
        <f>D99/7</f>
        <v>642.85714285714289</v>
      </c>
      <c r="E104" s="157"/>
      <c r="F104" s="157"/>
      <c r="G104" s="157"/>
      <c r="H104" s="158"/>
    </row>
    <row r="105" spans="1:8" ht="68.25" customHeight="1" x14ac:dyDescent="0.2">
      <c r="A105" s="190" t="s">
        <v>80</v>
      </c>
      <c r="B105" s="191"/>
      <c r="C105" s="186"/>
      <c r="D105" s="157">
        <f>D99/8</f>
        <v>562.5</v>
      </c>
      <c r="E105" s="157"/>
      <c r="F105" s="157"/>
      <c r="G105" s="157"/>
      <c r="H105" s="158"/>
    </row>
    <row r="106" spans="1:8" ht="68.25" customHeight="1" x14ac:dyDescent="0.2">
      <c r="A106" s="190" t="s">
        <v>81</v>
      </c>
      <c r="B106" s="191"/>
      <c r="C106" s="186"/>
      <c r="D106" s="157">
        <f>D99/9</f>
        <v>500</v>
      </c>
      <c r="E106" s="157"/>
      <c r="F106" s="157"/>
      <c r="G106" s="157"/>
      <c r="H106" s="158"/>
    </row>
    <row r="107" spans="1:8" ht="68.25" customHeight="1" x14ac:dyDescent="0.2">
      <c r="A107" s="190" t="s">
        <v>82</v>
      </c>
      <c r="B107" s="191"/>
      <c r="C107" s="186"/>
      <c r="D107" s="157">
        <f>D99/10</f>
        <v>450</v>
      </c>
      <c r="E107" s="157"/>
      <c r="F107" s="157"/>
      <c r="G107" s="157"/>
      <c r="H107" s="158"/>
    </row>
    <row r="108" spans="1:8" ht="68.25" customHeight="1" thickBot="1" x14ac:dyDescent="0.25">
      <c r="A108" s="179" t="s">
        <v>83</v>
      </c>
      <c r="B108" s="180"/>
      <c r="C108" s="186"/>
      <c r="D108" s="182">
        <v>6744</v>
      </c>
      <c r="E108" s="182"/>
      <c r="F108" s="182"/>
      <c r="G108" s="182"/>
      <c r="H108" s="183"/>
    </row>
    <row r="109" spans="1:8" ht="68.25" customHeight="1" thickBot="1" x14ac:dyDescent="0.25">
      <c r="A109" s="184" t="s">
        <v>74</v>
      </c>
      <c r="B109" s="185"/>
      <c r="C109" s="186"/>
      <c r="D109" s="187" t="s">
        <v>75</v>
      </c>
      <c r="E109" s="188"/>
      <c r="F109" s="188"/>
      <c r="G109" s="188"/>
      <c r="H109" s="189"/>
    </row>
    <row r="110" spans="1:8" ht="68.25" customHeight="1" x14ac:dyDescent="0.2">
      <c r="A110" s="190" t="s">
        <v>76</v>
      </c>
      <c r="B110" s="191"/>
      <c r="C110" s="186"/>
      <c r="D110" s="157">
        <v>1686</v>
      </c>
      <c r="E110" s="157"/>
      <c r="F110" s="157"/>
      <c r="G110" s="157"/>
      <c r="H110" s="158"/>
    </row>
    <row r="111" spans="1:8" ht="68.25" customHeight="1" x14ac:dyDescent="0.2">
      <c r="A111" s="190" t="s">
        <v>77</v>
      </c>
      <c r="B111" s="191"/>
      <c r="C111" s="186"/>
      <c r="D111" s="157">
        <v>1348.8</v>
      </c>
      <c r="E111" s="157"/>
      <c r="F111" s="157"/>
      <c r="G111" s="157"/>
      <c r="H111" s="158"/>
    </row>
    <row r="112" spans="1:8" ht="68.25" customHeight="1" x14ac:dyDescent="0.2">
      <c r="A112" s="190" t="s">
        <v>78</v>
      </c>
      <c r="B112" s="191"/>
      <c r="C112" s="186"/>
      <c r="D112" s="157">
        <v>1124</v>
      </c>
      <c r="E112" s="157"/>
      <c r="F112" s="157"/>
      <c r="G112" s="157"/>
      <c r="H112" s="158"/>
    </row>
    <row r="113" spans="1:8" ht="68.25" customHeight="1" x14ac:dyDescent="0.2">
      <c r="A113" s="190" t="s">
        <v>79</v>
      </c>
      <c r="B113" s="191"/>
      <c r="C113" s="186"/>
      <c r="D113" s="157">
        <v>963.42857142857144</v>
      </c>
      <c r="E113" s="157"/>
      <c r="F113" s="157"/>
      <c r="G113" s="157"/>
      <c r="H113" s="158"/>
    </row>
    <row r="114" spans="1:8" ht="68.25" customHeight="1" x14ac:dyDescent="0.2">
      <c r="A114" s="190" t="s">
        <v>80</v>
      </c>
      <c r="B114" s="191"/>
      <c r="C114" s="186"/>
      <c r="D114" s="157">
        <v>843</v>
      </c>
      <c r="E114" s="157"/>
      <c r="F114" s="157"/>
      <c r="G114" s="157"/>
      <c r="H114" s="158"/>
    </row>
    <row r="115" spans="1:8" ht="68.25" customHeight="1" x14ac:dyDescent="0.2">
      <c r="A115" s="190" t="s">
        <v>81</v>
      </c>
      <c r="B115" s="191"/>
      <c r="C115" s="186"/>
      <c r="D115" s="157">
        <v>749.33333333333337</v>
      </c>
      <c r="E115" s="157"/>
      <c r="F115" s="157"/>
      <c r="G115" s="157"/>
      <c r="H115" s="158"/>
    </row>
    <row r="116" spans="1:8" ht="68.25" customHeight="1" thickBot="1" x14ac:dyDescent="0.25">
      <c r="A116" s="190" t="s">
        <v>82</v>
      </c>
      <c r="B116" s="191"/>
      <c r="C116" s="194"/>
      <c r="D116" s="157">
        <v>674.4</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44">
        <v>13110</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"2ГИС.ЮЖНО-САХАЛИНСК"</v>
      </c>
      <c r="D119" s="31">
        <v>4020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121">
        <v>7020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6">
        <v>9972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"2ГИС.ЮЖНО-САХАЛИНСК"</v>
      </c>
      <c r="D122" s="36">
        <v>12000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"2ГИС.ЮЖНО-САХАЛИНСК"</v>
      </c>
      <c r="D123" s="36">
        <v>14400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6">
        <v>6018</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6">
        <v>9972</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6">
        <v>12510</v>
      </c>
      <c r="E126" s="37"/>
      <c r="F126" s="37"/>
      <c r="G126" s="37"/>
      <c r="H126" s="38"/>
    </row>
    <row r="127" spans="1:8" ht="50.1" customHeight="1" x14ac:dyDescent="0.2">
      <c r="A127" s="160" t="s">
        <v>93</v>
      </c>
      <c r="B127" s="161"/>
      <c r="C127" s="202" t="e">
        <f>#REF!</f>
        <v>#REF!</v>
      </c>
      <c r="D127" s="36">
        <v>19920</v>
      </c>
      <c r="E127" s="37"/>
      <c r="F127" s="37"/>
      <c r="G127" s="37"/>
      <c r="H127" s="38"/>
    </row>
    <row r="128" spans="1:8" ht="50.1" customHeight="1" x14ac:dyDescent="0.2">
      <c r="A128" s="160" t="s">
        <v>94</v>
      </c>
      <c r="B128" s="161"/>
      <c r="C128" s="202" t="s">
        <v>95</v>
      </c>
      <c r="D128" s="36">
        <v>504</v>
      </c>
      <c r="E128" s="37"/>
      <c r="F128" s="37"/>
      <c r="G128" s="37"/>
      <c r="H128" s="38"/>
    </row>
    <row r="129" spans="1:8" ht="68.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6">
        <v>3600</v>
      </c>
      <c r="E129" s="37"/>
      <c r="F129" s="37"/>
      <c r="G129" s="37"/>
      <c r="H129" s="38"/>
    </row>
    <row r="130" spans="1:8" ht="68.2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6">
        <v>3000</v>
      </c>
      <c r="E130" s="37"/>
      <c r="F130" s="37"/>
      <c r="G130" s="37"/>
      <c r="H130" s="38"/>
    </row>
    <row r="131" spans="1:8" ht="68.25" customHeight="1" x14ac:dyDescent="0.2">
      <c r="A131" s="160" t="s">
        <v>98</v>
      </c>
      <c r="B131" s="161"/>
      <c r="C131"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6">
        <v>3300</v>
      </c>
      <c r="E131" s="37"/>
      <c r="F131" s="37"/>
      <c r="G131" s="37"/>
      <c r="H131" s="38"/>
    </row>
    <row r="132" spans="1:8" ht="68.25" customHeight="1" x14ac:dyDescent="0.2">
      <c r="A132" s="160" t="s">
        <v>99</v>
      </c>
      <c r="B132" s="161"/>
      <c r="C132"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6">
        <v>2100</v>
      </c>
      <c r="E132" s="37"/>
      <c r="F132" s="37"/>
      <c r="G132" s="37"/>
      <c r="H132" s="38"/>
    </row>
    <row r="133" spans="1:8" ht="68.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6">
        <v>18480</v>
      </c>
      <c r="E133" s="37"/>
      <c r="F133" s="37"/>
      <c r="G133" s="37"/>
      <c r="H133" s="38"/>
    </row>
    <row r="134" spans="1:8" ht="68.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6">
        <v>10008</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6">
        <v>12510</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6">
        <v>900</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8" s="36">
        <v>10005</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6">
        <v>3510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0" s="36">
        <v>10002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"2ГИС.ЮЖНО-САХАЛИНСК"</v>
      </c>
      <c r="D141" s="36">
        <v>5640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6">
        <v>9840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"2ГИС.ЮЖНО-САХАЛИНСК" (версия для ПК)</v>
      </c>
      <c r="D143" s="36">
        <v>14040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"2ГИС.ЮЖНО-САХАЛИНСК"</v>
      </c>
      <c r="D144" s="36">
        <v>16800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"2ГИС.ЮЖНО-САХАЛИНСК"</v>
      </c>
      <c r="D145" s="36">
        <v>20160</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"2ГИС.ЮЖНО-САХАЛИНСК" (версия для ПК)</v>
      </c>
      <c r="D146" s="36">
        <v>8520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"2ГИС.ЮЖНО-САХАЛИНСК" (версия для ПК)</v>
      </c>
      <c r="D147" s="36">
        <v>14040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"2ГИС.ЮЖНО-САХАЛИНСК" (версия для ПК)</v>
      </c>
      <c r="D148" s="36">
        <v>17520</v>
      </c>
      <c r="E148" s="37"/>
      <c r="F148" s="37"/>
      <c r="G148" s="37"/>
      <c r="H148" s="38"/>
    </row>
    <row r="149" spans="1:8" ht="50.1" customHeight="1" x14ac:dyDescent="0.2">
      <c r="A149" s="160" t="s">
        <v>115</v>
      </c>
      <c r="B149" s="161"/>
      <c r="C149" s="202" t="s">
        <v>95</v>
      </c>
      <c r="D149" s="36">
        <v>720</v>
      </c>
      <c r="E149" s="37"/>
      <c r="F149" s="37"/>
      <c r="G149" s="37"/>
      <c r="H149" s="38"/>
    </row>
    <row r="150" spans="1:8" ht="75.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6">
        <v>25920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"2ГИС.ЮЖНО-САХАЛИНСК" (версия для ПК)</v>
      </c>
      <c r="D151" s="44">
        <v>17520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6">
        <v>10008</v>
      </c>
      <c r="E153" s="37"/>
      <c r="F153" s="37"/>
      <c r="G153" s="37"/>
      <c r="H153" s="38"/>
    </row>
    <row r="154" spans="1:8" s="16" customFormat="1" ht="50.1" customHeight="1" x14ac:dyDescent="0.2">
      <c r="A154" s="160" t="s">
        <v>120</v>
      </c>
      <c r="B154" s="161"/>
      <c r="C154" s="209"/>
      <c r="D154" s="36">
        <v>10200</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1686</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"2ГИС.ЮЖНО-САХАЛИНСК"</v>
      </c>
      <c r="D159" s="36">
        <v>3000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0" s="36">
        <v>4488</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"2ГИС.ЮЖНО-САХАЛИНСК"</v>
      </c>
      <c r="D161" s="36">
        <v>4200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2" s="36">
        <v>6360</v>
      </c>
      <c r="E162" s="37"/>
      <c r="F162" s="37"/>
      <c r="G162" s="37"/>
      <c r="H162" s="38"/>
    </row>
    <row r="163" spans="1:8" s="16" customFormat="1" ht="126" customHeight="1" thickBot="1" x14ac:dyDescent="0.25">
      <c r="A163" s="160" t="s">
        <v>129</v>
      </c>
      <c r="B163" s="161"/>
      <c r="C163" s="455" t="str">
        <f>C159</f>
        <v>Интернет-площадка 2gis.ru на основе Cправочника организаций "2ГИС.ЮЖНО-САХАЛИНСК"</v>
      </c>
      <c r="D163" s="36">
        <v>9756</v>
      </c>
      <c r="E163" s="37">
        <f>F163*1.1</f>
        <v>3300.0000000000005</v>
      </c>
      <c r="F163" s="37">
        <v>3000</v>
      </c>
      <c r="G163" s="37">
        <f>F163*0.75</f>
        <v>2250</v>
      </c>
      <c r="H163" s="38">
        <f>F163*0.5</f>
        <v>1500</v>
      </c>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6" s="31">
        <v>16110</v>
      </c>
      <c r="E166" s="32"/>
      <c r="F166" s="32"/>
      <c r="G166" s="32"/>
      <c r="H166" s="33"/>
    </row>
    <row r="167" spans="1:8" s="16" customFormat="1" ht="83.25" customHeight="1" thickBot="1" x14ac:dyDescent="0.25">
      <c r="A167" s="160" t="s">
        <v>198</v>
      </c>
      <c r="B167" s="161"/>
      <c r="C167" s="209"/>
      <c r="D167" s="36">
        <v>16110</v>
      </c>
      <c r="E167" s="37"/>
      <c r="F167" s="37"/>
      <c r="G167" s="37"/>
      <c r="H167" s="38"/>
    </row>
    <row r="168" spans="1:8" ht="21.75" thickBot="1" x14ac:dyDescent="0.25">
      <c r="A168" s="286"/>
      <c r="B168" s="287"/>
      <c r="C168" s="130"/>
      <c r="D168" s="288"/>
      <c r="E168" s="288"/>
      <c r="F168" s="288"/>
      <c r="G168" s="288"/>
      <c r="H168" s="289"/>
    </row>
    <row r="170" spans="1:8" ht="21" x14ac:dyDescent="0.2">
      <c r="A170" s="216"/>
      <c r="B170" s="217" t="s">
        <v>130</v>
      </c>
      <c r="C170" s="218" t="s">
        <v>738</v>
      </c>
      <c r="D170" s="218"/>
      <c r="E170" s="219"/>
      <c r="F170" s="219"/>
      <c r="G170" s="219"/>
      <c r="H170" s="219"/>
    </row>
    <row r="171" spans="1:8" ht="21" x14ac:dyDescent="0.2">
      <c r="A171" s="216"/>
      <c r="B171" s="219"/>
      <c r="C171" s="220" t="s">
        <v>739</v>
      </c>
      <c r="D171" s="220"/>
      <c r="E171" s="219"/>
      <c r="F171" s="219"/>
      <c r="G171" s="219"/>
      <c r="H171" s="219"/>
    </row>
    <row r="172" spans="1:8" ht="21" x14ac:dyDescent="0.2">
      <c r="A172" s="216"/>
      <c r="B172" s="219"/>
      <c r="C172" s="419" t="s">
        <v>740</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97.5" customHeight="1" thickBot="1" x14ac:dyDescent="0.25">
      <c r="A187" s="421" t="s">
        <v>145</v>
      </c>
      <c r="B187" s="422"/>
      <c r="C187" s="246" t="s">
        <v>146</v>
      </c>
      <c r="D187" s="435" t="s">
        <v>147</v>
      </c>
      <c r="E187" s="436"/>
      <c r="F187" s="248"/>
      <c r="G187" s="248"/>
      <c r="H187" s="248"/>
    </row>
    <row r="188" spans="1:8" ht="114" customHeight="1" x14ac:dyDescent="0.2">
      <c r="A188" s="249" t="s">
        <v>148</v>
      </c>
      <c r="B188" s="250"/>
      <c r="C188" s="251" t="s">
        <v>149</v>
      </c>
      <c r="D188" s="252" t="s">
        <v>150</v>
      </c>
      <c r="E188" s="253"/>
      <c r="F188" s="248"/>
      <c r="G188" s="248"/>
      <c r="H188" s="248"/>
    </row>
    <row r="189" spans="1:8" ht="103.5" customHeight="1" x14ac:dyDescent="0.2">
      <c r="A189" s="254" t="s">
        <v>151</v>
      </c>
      <c r="B189" s="255"/>
      <c r="C189" s="256" t="s">
        <v>152</v>
      </c>
      <c r="D189" s="257" t="s">
        <v>153</v>
      </c>
      <c r="E189" s="258"/>
      <c r="F189" s="248"/>
      <c r="G189" s="248"/>
      <c r="H189" s="248"/>
    </row>
    <row r="190" spans="1:8" ht="111" customHeight="1" thickBot="1" x14ac:dyDescent="0.25">
      <c r="A190" s="316" t="s">
        <v>154</v>
      </c>
      <c r="B190" s="317"/>
      <c r="C190" s="318" t="s">
        <v>155</v>
      </c>
      <c r="D190" s="319" t="s">
        <v>153</v>
      </c>
      <c r="E190" s="320"/>
      <c r="F190" s="248"/>
      <c r="G190" s="248"/>
      <c r="H190" s="248"/>
    </row>
    <row r="191" spans="1:8" s="213" customFormat="1" ht="102.75" customHeight="1" thickBot="1" x14ac:dyDescent="0.25">
      <c r="A191" s="316" t="s">
        <v>157</v>
      </c>
      <c r="B191" s="317"/>
      <c r="C191" s="613" t="s">
        <v>158</v>
      </c>
      <c r="D191" s="319" t="s">
        <v>153</v>
      </c>
      <c r="E191" s="320"/>
      <c r="F191" s="242"/>
      <c r="G191" s="242"/>
      <c r="H191" s="242"/>
    </row>
    <row r="192" spans="1:8" s="234" customFormat="1" ht="222.75" customHeight="1" thickBot="1" x14ac:dyDescent="0.25">
      <c r="A192" s="316" t="s">
        <v>159</v>
      </c>
      <c r="B192" s="317"/>
      <c r="C192" s="318" t="s">
        <v>160</v>
      </c>
      <c r="D192" s="319" t="s">
        <v>153</v>
      </c>
      <c r="E192" s="320"/>
      <c r="F192" s="232"/>
      <c r="G192" s="233"/>
      <c r="H192" s="233"/>
    </row>
    <row r="193" spans="1:8" ht="23.25" x14ac:dyDescent="0.2">
      <c r="A193" s="260" t="s">
        <v>161</v>
      </c>
      <c r="B193" s="260"/>
      <c r="C193" s="260"/>
      <c r="D193" s="260"/>
      <c r="E193" s="260"/>
      <c r="F193" s="260"/>
      <c r="G193" s="260"/>
      <c r="H193" s="260"/>
    </row>
    <row r="194" spans="1:8" ht="23.25" x14ac:dyDescent="0.2">
      <c r="A194" s="260" t="s">
        <v>162</v>
      </c>
      <c r="B194" s="260"/>
      <c r="C194" s="260"/>
      <c r="D194" s="260"/>
      <c r="E194" s="260"/>
      <c r="F194" s="260"/>
      <c r="G194" s="260"/>
      <c r="H194" s="260"/>
    </row>
    <row r="195" spans="1:8" ht="192"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81" customHeight="1" x14ac:dyDescent="0.2">
      <c r="A196" s="235" t="s">
        <v>164</v>
      </c>
      <c r="B196" s="235"/>
      <c r="C196" s="235"/>
      <c r="D196" s="235"/>
      <c r="E196" s="235"/>
      <c r="F196" s="235"/>
      <c r="G196" s="235"/>
      <c r="H196" s="235"/>
    </row>
    <row r="197" spans="1:8" ht="23.25" x14ac:dyDescent="0.2">
      <c r="A197" s="260" t="s">
        <v>165</v>
      </c>
      <c r="B197" s="260"/>
      <c r="C197" s="260"/>
      <c r="D197" s="260"/>
      <c r="E197" s="260"/>
      <c r="F197" s="260"/>
      <c r="G197" s="260"/>
      <c r="H197" s="260"/>
    </row>
    <row r="199" spans="1:8" s="262" customFormat="1" ht="114.75" customHeight="1" x14ac:dyDescent="0.2">
      <c r="A199" s="235" t="s">
        <v>166</v>
      </c>
      <c r="B199" s="235"/>
      <c r="C199" s="235"/>
      <c r="D199" s="235"/>
      <c r="E199" s="235"/>
      <c r="F199" s="235"/>
      <c r="G199" s="235"/>
      <c r="H199" s="235"/>
    </row>
  </sheetData>
  <sheetProtection selectLockedCells="1" selectUnlockedCells="1"/>
  <mergeCells count="32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195"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9" width="10.140625" style="215" customWidth="1"/>
    <col min="10"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13680</v>
      </c>
      <c r="E12" s="32">
        <f>F12*1.1</f>
        <v>12540.000000000002</v>
      </c>
      <c r="F12" s="32">
        <v>11400</v>
      </c>
      <c r="G12" s="32">
        <f>F12*0.75</f>
        <v>8550</v>
      </c>
      <c r="H12" s="33">
        <f>F12*0.5</f>
        <v>5700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267">
        <v>570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19152</v>
      </c>
      <c r="E32" s="32">
        <f>F32*1.1</f>
        <v>17556</v>
      </c>
      <c r="F32" s="32">
        <v>15960</v>
      </c>
      <c r="G32" s="32">
        <f>F32*0.75</f>
        <v>11970</v>
      </c>
      <c r="H32" s="33">
        <f>F32*0.5</f>
        <v>7980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804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275">
        <f>F48*1.2</f>
        <v>6768</v>
      </c>
      <c r="E48" s="275">
        <f>F48*1.1</f>
        <v>6204.0000000000009</v>
      </c>
      <c r="F48" s="275">
        <v>5640</v>
      </c>
      <c r="G48" s="275">
        <f>F48*0.75</f>
        <v>4230</v>
      </c>
      <c r="H48" s="275">
        <f>F48*0.5</f>
        <v>2820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1">
        <f>F55*1.2</f>
        <v>14155.199999999999</v>
      </c>
      <c r="E55" s="32">
        <f>F55*1.1</f>
        <v>12975.6</v>
      </c>
      <c r="F55" s="32">
        <v>11796</v>
      </c>
      <c r="G55" s="32">
        <f>F55*0.75</f>
        <v>8847</v>
      </c>
      <c r="H55" s="33">
        <f>F55*0.5</f>
        <v>5898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54">
        <f>F61*1.2</f>
        <v>16416</v>
      </c>
      <c r="E61" s="32">
        <f>F61*1.1</f>
        <v>15048.000000000002</v>
      </c>
      <c r="F61" s="32">
        <v>13680</v>
      </c>
      <c r="G61" s="32">
        <f>F61*0.75</f>
        <v>10260</v>
      </c>
      <c r="H61" s="33">
        <f>F61*0.5</f>
        <v>6840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267">
        <v>570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2820 до 163560</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365">
        <v>2820</v>
      </c>
      <c r="E72" s="145"/>
      <c r="F72" s="145"/>
      <c r="G72" s="145"/>
      <c r="H72" s="146"/>
    </row>
    <row r="73" spans="1:8" ht="37.5" customHeight="1" x14ac:dyDescent="0.2">
      <c r="A73" s="147" t="s">
        <v>40</v>
      </c>
      <c r="B73" s="366"/>
      <c r="C73" s="350"/>
      <c r="D73" s="56">
        <v>5640</v>
      </c>
      <c r="E73" s="37"/>
      <c r="F73" s="37"/>
      <c r="G73" s="37"/>
      <c r="H73" s="38"/>
    </row>
    <row r="74" spans="1:8" ht="37.5" customHeight="1" x14ac:dyDescent="0.2">
      <c r="A74" s="147" t="s">
        <v>41</v>
      </c>
      <c r="B74" s="366"/>
      <c r="C74" s="350"/>
      <c r="D74" s="56">
        <v>11280</v>
      </c>
      <c r="E74" s="37"/>
      <c r="F74" s="37"/>
      <c r="G74" s="37"/>
      <c r="H74" s="38"/>
    </row>
    <row r="75" spans="1:8" ht="37.5" customHeight="1" x14ac:dyDescent="0.2">
      <c r="A75" s="147" t="s">
        <v>42</v>
      </c>
      <c r="B75" s="366"/>
      <c r="C75" s="350"/>
      <c r="D75" s="56">
        <v>16920</v>
      </c>
      <c r="E75" s="37"/>
      <c r="F75" s="37"/>
      <c r="G75" s="37"/>
      <c r="H75" s="38"/>
    </row>
    <row r="76" spans="1:8" ht="37.5" customHeight="1" x14ac:dyDescent="0.2">
      <c r="A76" s="147" t="s">
        <v>43</v>
      </c>
      <c r="B76" s="366"/>
      <c r="C76" s="350"/>
      <c r="D76" s="56">
        <v>22560</v>
      </c>
      <c r="E76" s="37"/>
      <c r="F76" s="37"/>
      <c r="G76" s="37"/>
      <c r="H76" s="38"/>
    </row>
    <row r="77" spans="1:8" ht="37.5" customHeight="1" x14ac:dyDescent="0.2">
      <c r="A77" s="147" t="s">
        <v>44</v>
      </c>
      <c r="B77" s="366"/>
      <c r="C77" s="350"/>
      <c r="D77" s="56">
        <v>28200</v>
      </c>
      <c r="E77" s="37"/>
      <c r="F77" s="37"/>
      <c r="G77" s="37"/>
      <c r="H77" s="38"/>
    </row>
    <row r="78" spans="1:8" ht="37.5" customHeight="1" x14ac:dyDescent="0.2">
      <c r="A78" s="147" t="s">
        <v>45</v>
      </c>
      <c r="B78" s="366"/>
      <c r="C78" s="350"/>
      <c r="D78" s="56">
        <v>33840</v>
      </c>
      <c r="E78" s="37"/>
      <c r="F78" s="37"/>
      <c r="G78" s="37"/>
      <c r="H78" s="38"/>
    </row>
    <row r="79" spans="1:8" ht="37.5" customHeight="1" x14ac:dyDescent="0.2">
      <c r="A79" s="147" t="s">
        <v>46</v>
      </c>
      <c r="B79" s="366"/>
      <c r="C79" s="350"/>
      <c r="D79" s="56">
        <v>39480</v>
      </c>
      <c r="E79" s="37"/>
      <c r="F79" s="37"/>
      <c r="G79" s="37"/>
      <c r="H79" s="38"/>
    </row>
    <row r="80" spans="1:8" ht="37.5" customHeight="1" x14ac:dyDescent="0.2">
      <c r="A80" s="147" t="s">
        <v>47</v>
      </c>
      <c r="B80" s="366"/>
      <c r="C80" s="350"/>
      <c r="D80" s="56">
        <v>45120</v>
      </c>
      <c r="E80" s="37"/>
      <c r="F80" s="37"/>
      <c r="G80" s="37"/>
      <c r="H80" s="38"/>
    </row>
    <row r="81" spans="1:8" ht="37.5" customHeight="1" x14ac:dyDescent="0.2">
      <c r="A81" s="147" t="s">
        <v>48</v>
      </c>
      <c r="B81" s="366"/>
      <c r="C81" s="350"/>
      <c r="D81" s="56">
        <v>50760</v>
      </c>
      <c r="E81" s="37"/>
      <c r="F81" s="37"/>
      <c r="G81" s="37"/>
      <c r="H81" s="38"/>
    </row>
    <row r="82" spans="1:8" ht="37.5" customHeight="1" x14ac:dyDescent="0.2">
      <c r="A82" s="147" t="s">
        <v>49</v>
      </c>
      <c r="B82" s="366"/>
      <c r="C82" s="350"/>
      <c r="D82" s="56">
        <v>56400</v>
      </c>
      <c r="E82" s="37"/>
      <c r="F82" s="37"/>
      <c r="G82" s="37"/>
      <c r="H82" s="38"/>
    </row>
    <row r="83" spans="1:8" ht="37.5" customHeight="1" x14ac:dyDescent="0.2">
      <c r="A83" s="147" t="s">
        <v>50</v>
      </c>
      <c r="B83" s="366"/>
      <c r="C83" s="350"/>
      <c r="D83" s="56">
        <v>62040</v>
      </c>
      <c r="E83" s="37"/>
      <c r="F83" s="37"/>
      <c r="G83" s="37"/>
      <c r="H83" s="38"/>
    </row>
    <row r="84" spans="1:8" ht="37.5" customHeight="1" x14ac:dyDescent="0.2">
      <c r="A84" s="147" t="s">
        <v>51</v>
      </c>
      <c r="B84" s="366"/>
      <c r="C84" s="350"/>
      <c r="D84" s="56">
        <v>67680</v>
      </c>
      <c r="E84" s="37"/>
      <c r="F84" s="37"/>
      <c r="G84" s="37"/>
      <c r="H84" s="38"/>
    </row>
    <row r="85" spans="1:8" ht="37.5" customHeight="1" x14ac:dyDescent="0.2">
      <c r="A85" s="147" t="s">
        <v>52</v>
      </c>
      <c r="B85" s="366"/>
      <c r="C85" s="350"/>
      <c r="D85" s="56">
        <v>73320</v>
      </c>
      <c r="E85" s="37"/>
      <c r="F85" s="37"/>
      <c r="G85" s="37"/>
      <c r="H85" s="38"/>
    </row>
    <row r="86" spans="1:8" ht="37.5" customHeight="1" x14ac:dyDescent="0.2">
      <c r="A86" s="147" t="s">
        <v>53</v>
      </c>
      <c r="B86" s="366"/>
      <c r="C86" s="350"/>
      <c r="D86" s="56">
        <v>78960</v>
      </c>
      <c r="E86" s="37"/>
      <c r="F86" s="37"/>
      <c r="G86" s="37"/>
      <c r="H86" s="38"/>
    </row>
    <row r="87" spans="1:8" ht="37.5" customHeight="1" x14ac:dyDescent="0.2">
      <c r="A87" s="147" t="s">
        <v>54</v>
      </c>
      <c r="B87" s="366"/>
      <c r="C87" s="350"/>
      <c r="D87" s="56">
        <v>84600</v>
      </c>
      <c r="E87" s="37"/>
      <c r="F87" s="37"/>
      <c r="G87" s="37"/>
      <c r="H87" s="38"/>
    </row>
    <row r="88" spans="1:8" ht="37.5" customHeight="1" x14ac:dyDescent="0.2">
      <c r="A88" s="147" t="s">
        <v>55</v>
      </c>
      <c r="B88" s="366"/>
      <c r="C88" s="350"/>
      <c r="D88" s="56">
        <v>90240</v>
      </c>
      <c r="E88" s="37"/>
      <c r="F88" s="37"/>
      <c r="G88" s="37"/>
      <c r="H88" s="38"/>
    </row>
    <row r="89" spans="1:8" ht="37.5" customHeight="1" x14ac:dyDescent="0.2">
      <c r="A89" s="147" t="s">
        <v>56</v>
      </c>
      <c r="B89" s="366"/>
      <c r="C89" s="350"/>
      <c r="D89" s="56">
        <v>95880</v>
      </c>
      <c r="E89" s="37"/>
      <c r="F89" s="37"/>
      <c r="G89" s="37"/>
      <c r="H89" s="38"/>
    </row>
    <row r="90" spans="1:8" ht="37.5" customHeight="1" x14ac:dyDescent="0.2">
      <c r="A90" s="147" t="s">
        <v>57</v>
      </c>
      <c r="B90" s="366"/>
      <c r="C90" s="350"/>
      <c r="D90" s="56">
        <v>101520</v>
      </c>
      <c r="E90" s="37"/>
      <c r="F90" s="37"/>
      <c r="G90" s="37"/>
      <c r="H90" s="38"/>
    </row>
    <row r="91" spans="1:8" ht="37.5" customHeight="1" x14ac:dyDescent="0.2">
      <c r="A91" s="147" t="s">
        <v>58</v>
      </c>
      <c r="B91" s="366"/>
      <c r="C91" s="350"/>
      <c r="D91" s="56">
        <v>107160</v>
      </c>
      <c r="E91" s="37"/>
      <c r="F91" s="37"/>
      <c r="G91" s="37"/>
      <c r="H91" s="38"/>
    </row>
    <row r="92" spans="1:8" ht="37.5" customHeight="1" x14ac:dyDescent="0.2">
      <c r="A92" s="147" t="s">
        <v>178</v>
      </c>
      <c r="B92" s="366"/>
      <c r="C92" s="350"/>
      <c r="D92" s="56">
        <v>112800</v>
      </c>
      <c r="E92" s="37"/>
      <c r="F92" s="37"/>
      <c r="G92" s="37"/>
      <c r="H92" s="38"/>
    </row>
    <row r="93" spans="1:8" ht="37.5" customHeight="1" x14ac:dyDescent="0.2">
      <c r="A93" s="147" t="s">
        <v>179</v>
      </c>
      <c r="B93" s="366"/>
      <c r="C93" s="350"/>
      <c r="D93" s="56">
        <v>118440</v>
      </c>
      <c r="E93" s="37"/>
      <c r="F93" s="37"/>
      <c r="G93" s="37"/>
      <c r="H93" s="38"/>
    </row>
    <row r="94" spans="1:8" ht="37.5" customHeight="1" x14ac:dyDescent="0.2">
      <c r="A94" s="147" t="s">
        <v>180</v>
      </c>
      <c r="B94" s="366"/>
      <c r="C94" s="350"/>
      <c r="D94" s="56">
        <v>124080</v>
      </c>
      <c r="E94" s="37"/>
      <c r="F94" s="37"/>
      <c r="G94" s="37"/>
      <c r="H94" s="38"/>
    </row>
    <row r="95" spans="1:8" ht="37.5" customHeight="1" x14ac:dyDescent="0.2">
      <c r="A95" s="147" t="s">
        <v>181</v>
      </c>
      <c r="B95" s="366"/>
      <c r="C95" s="350"/>
      <c r="D95" s="56">
        <v>129720</v>
      </c>
      <c r="E95" s="37"/>
      <c r="F95" s="37"/>
      <c r="G95" s="37"/>
      <c r="H95" s="38"/>
    </row>
    <row r="96" spans="1:8" ht="37.5" customHeight="1" x14ac:dyDescent="0.2">
      <c r="A96" s="147" t="s">
        <v>182</v>
      </c>
      <c r="B96" s="366"/>
      <c r="C96" s="350"/>
      <c r="D96" s="56">
        <v>135360</v>
      </c>
      <c r="E96" s="37"/>
      <c r="F96" s="37"/>
      <c r="G96" s="37"/>
      <c r="H96" s="38"/>
    </row>
    <row r="97" spans="1:8" ht="37.5" customHeight="1" x14ac:dyDescent="0.2">
      <c r="A97" s="147" t="s">
        <v>183</v>
      </c>
      <c r="B97" s="366"/>
      <c r="C97" s="350"/>
      <c r="D97" s="56">
        <v>141000</v>
      </c>
      <c r="E97" s="37"/>
      <c r="F97" s="37"/>
      <c r="G97" s="37"/>
      <c r="H97" s="38"/>
    </row>
    <row r="98" spans="1:8" ht="37.5" customHeight="1" x14ac:dyDescent="0.2">
      <c r="A98" s="147" t="s">
        <v>184</v>
      </c>
      <c r="B98" s="366"/>
      <c r="C98" s="350"/>
      <c r="D98" s="56">
        <v>146640</v>
      </c>
      <c r="E98" s="37"/>
      <c r="F98" s="37"/>
      <c r="G98" s="37"/>
      <c r="H98" s="38"/>
    </row>
    <row r="99" spans="1:8" ht="37.5" customHeight="1" x14ac:dyDescent="0.2">
      <c r="A99" s="147" t="s">
        <v>185</v>
      </c>
      <c r="B99" s="366"/>
      <c r="C99" s="350"/>
      <c r="D99" s="56">
        <v>152280</v>
      </c>
      <c r="E99" s="37"/>
      <c r="F99" s="37"/>
      <c r="G99" s="37"/>
      <c r="H99" s="38"/>
    </row>
    <row r="100" spans="1:8" ht="37.5" customHeight="1" x14ac:dyDescent="0.2">
      <c r="A100" s="147" t="s">
        <v>186</v>
      </c>
      <c r="B100" s="366"/>
      <c r="C100" s="350"/>
      <c r="D100" s="56">
        <v>157920</v>
      </c>
      <c r="E100" s="37"/>
      <c r="F100" s="37"/>
      <c r="G100" s="37"/>
      <c r="H100" s="38"/>
    </row>
    <row r="101" spans="1:8" ht="37.5" customHeight="1" x14ac:dyDescent="0.2">
      <c r="A101" s="508" t="s">
        <v>187</v>
      </c>
      <c r="B101" s="509"/>
      <c r="C101" s="350"/>
      <c r="D101" s="56">
        <v>163560</v>
      </c>
      <c r="E101" s="37"/>
      <c r="F101" s="37"/>
      <c r="G101" s="37"/>
      <c r="H101" s="38"/>
    </row>
    <row r="102" spans="1:8" ht="37.5" customHeight="1" x14ac:dyDescent="0.2">
      <c r="A102" s="508" t="s">
        <v>188</v>
      </c>
      <c r="B102" s="509"/>
      <c r="C102" s="350"/>
      <c r="D102" s="56">
        <v>169200</v>
      </c>
      <c r="E102" s="37"/>
      <c r="F102" s="37"/>
      <c r="G102" s="37"/>
      <c r="H102" s="38"/>
    </row>
    <row r="103" spans="1:8" ht="37.5" customHeight="1" x14ac:dyDescent="0.2">
      <c r="A103" s="508" t="s">
        <v>189</v>
      </c>
      <c r="B103" s="509"/>
      <c r="C103" s="350"/>
      <c r="D103" s="56">
        <v>174840</v>
      </c>
      <c r="E103" s="37"/>
      <c r="F103" s="37"/>
      <c r="G103" s="37"/>
      <c r="H103" s="38"/>
    </row>
    <row r="104" spans="1:8" ht="37.5" customHeight="1" x14ac:dyDescent="0.2">
      <c r="A104" s="508" t="s">
        <v>190</v>
      </c>
      <c r="B104" s="509"/>
      <c r="C104" s="350"/>
      <c r="D104" s="56">
        <v>180480</v>
      </c>
      <c r="E104" s="37"/>
      <c r="F104" s="37"/>
      <c r="G104" s="37"/>
      <c r="H104" s="38"/>
    </row>
    <row r="105" spans="1:8" ht="37.5" customHeight="1" x14ac:dyDescent="0.2">
      <c r="A105" s="508" t="s">
        <v>191</v>
      </c>
      <c r="B105" s="509"/>
      <c r="C105" s="350"/>
      <c r="D105" s="56">
        <v>186120</v>
      </c>
      <c r="E105" s="37"/>
      <c r="F105" s="37"/>
      <c r="G105" s="37"/>
      <c r="H105" s="38"/>
    </row>
    <row r="106" spans="1:8" ht="37.5" customHeight="1" x14ac:dyDescent="0.2">
      <c r="A106" s="508" t="s">
        <v>192</v>
      </c>
      <c r="B106" s="509"/>
      <c r="C106" s="350"/>
      <c r="D106" s="56">
        <v>191760</v>
      </c>
      <c r="E106" s="37"/>
      <c r="F106" s="37"/>
      <c r="G106" s="37"/>
      <c r="H106" s="38"/>
    </row>
    <row r="107" spans="1:8" ht="37.5" customHeight="1" x14ac:dyDescent="0.2">
      <c r="A107" s="508" t="s">
        <v>229</v>
      </c>
      <c r="B107" s="509"/>
      <c r="C107" s="350"/>
      <c r="D107" s="56">
        <v>197400</v>
      </c>
      <c r="E107" s="37"/>
      <c r="F107" s="37"/>
      <c r="G107" s="37"/>
      <c r="H107" s="38"/>
    </row>
    <row r="108" spans="1:8" ht="37.5" customHeight="1" x14ac:dyDescent="0.2">
      <c r="A108" s="508" t="s">
        <v>230</v>
      </c>
      <c r="B108" s="509"/>
      <c r="C108" s="350"/>
      <c r="D108" s="56">
        <v>203040</v>
      </c>
      <c r="E108" s="37"/>
      <c r="F108" s="37"/>
      <c r="G108" s="37"/>
      <c r="H108" s="38"/>
    </row>
    <row r="109" spans="1:8" ht="37.5" customHeight="1" x14ac:dyDescent="0.2">
      <c r="A109" s="508" t="s">
        <v>231</v>
      </c>
      <c r="B109" s="509"/>
      <c r="C109" s="350"/>
      <c r="D109" s="56">
        <v>208680</v>
      </c>
      <c r="E109" s="37"/>
      <c r="F109" s="37"/>
      <c r="G109" s="37"/>
      <c r="H109" s="38"/>
    </row>
    <row r="110" spans="1:8" ht="37.5" customHeight="1" x14ac:dyDescent="0.2">
      <c r="A110" s="508" t="s">
        <v>232</v>
      </c>
      <c r="B110" s="509"/>
      <c r="C110" s="350"/>
      <c r="D110" s="56">
        <v>214320</v>
      </c>
      <c r="E110" s="37"/>
      <c r="F110" s="37"/>
      <c r="G110" s="37"/>
      <c r="H110" s="38"/>
    </row>
    <row r="111" spans="1:8" ht="37.5" customHeight="1" x14ac:dyDescent="0.2">
      <c r="A111" s="508" t="s">
        <v>233</v>
      </c>
      <c r="B111" s="509"/>
      <c r="C111" s="350"/>
      <c r="D111" s="56">
        <v>219960</v>
      </c>
      <c r="E111" s="37"/>
      <c r="F111" s="37"/>
      <c r="G111" s="37"/>
      <c r="H111" s="38"/>
    </row>
    <row r="112" spans="1:8" ht="37.5" customHeight="1" x14ac:dyDescent="0.2">
      <c r="A112" s="147" t="s">
        <v>356</v>
      </c>
      <c r="B112" s="366"/>
      <c r="C112" s="350"/>
      <c r="D112" s="56">
        <v>225600</v>
      </c>
      <c r="E112" s="37"/>
      <c r="F112" s="37"/>
      <c r="G112" s="37"/>
      <c r="H112" s="38"/>
    </row>
    <row r="113" spans="1:8" ht="37.5" customHeight="1" x14ac:dyDescent="0.2">
      <c r="A113" s="147" t="s">
        <v>357</v>
      </c>
      <c r="B113" s="366"/>
      <c r="C113" s="350"/>
      <c r="D113" s="56">
        <v>231240</v>
      </c>
      <c r="E113" s="37"/>
      <c r="F113" s="37"/>
      <c r="G113" s="37"/>
      <c r="H113" s="38"/>
    </row>
    <row r="114" spans="1:8" ht="37.5" customHeight="1" x14ac:dyDescent="0.2">
      <c r="A114" s="147" t="s">
        <v>358</v>
      </c>
      <c r="B114" s="366"/>
      <c r="C114" s="350"/>
      <c r="D114" s="56">
        <v>236880</v>
      </c>
      <c r="E114" s="37"/>
      <c r="F114" s="37"/>
      <c r="G114" s="37"/>
      <c r="H114" s="38"/>
    </row>
    <row r="115" spans="1:8" ht="37.5" customHeight="1" x14ac:dyDescent="0.2">
      <c r="A115" s="147" t="s">
        <v>359</v>
      </c>
      <c r="B115" s="366"/>
      <c r="C115" s="350"/>
      <c r="D115" s="56">
        <v>242520</v>
      </c>
      <c r="E115" s="37"/>
      <c r="F115" s="37"/>
      <c r="G115" s="37"/>
      <c r="H115" s="38"/>
    </row>
    <row r="116" spans="1:8" ht="37.5" customHeight="1" x14ac:dyDescent="0.2">
      <c r="A116" s="147" t="s">
        <v>360</v>
      </c>
      <c r="B116" s="366"/>
      <c r="C116" s="350"/>
      <c r="D116" s="56">
        <v>248160</v>
      </c>
      <c r="E116" s="37"/>
      <c r="F116" s="37"/>
      <c r="G116" s="37"/>
      <c r="H116" s="38"/>
    </row>
    <row r="117" spans="1:8" ht="37.5" customHeight="1" x14ac:dyDescent="0.2">
      <c r="A117" s="147" t="s">
        <v>361</v>
      </c>
      <c r="B117" s="366"/>
      <c r="C117" s="350"/>
      <c r="D117" s="56">
        <v>253800</v>
      </c>
      <c r="E117" s="37"/>
      <c r="F117" s="37"/>
      <c r="G117" s="37"/>
      <c r="H117" s="38"/>
    </row>
    <row r="118" spans="1:8" ht="37.5" customHeight="1" x14ac:dyDescent="0.2">
      <c r="A118" s="147" t="s">
        <v>362</v>
      </c>
      <c r="B118" s="366"/>
      <c r="C118" s="350"/>
      <c r="D118" s="56">
        <v>259440</v>
      </c>
      <c r="E118" s="37"/>
      <c r="F118" s="37"/>
      <c r="G118" s="37"/>
      <c r="H118" s="38"/>
    </row>
    <row r="119" spans="1:8" ht="37.5" customHeight="1" x14ac:dyDescent="0.2">
      <c r="A119" s="147" t="s">
        <v>363</v>
      </c>
      <c r="B119" s="366"/>
      <c r="C119" s="350"/>
      <c r="D119" s="56">
        <v>265080</v>
      </c>
      <c r="E119" s="37"/>
      <c r="F119" s="37"/>
      <c r="G119" s="37"/>
      <c r="H119" s="38"/>
    </row>
    <row r="120" spans="1:8" ht="37.5" customHeight="1" x14ac:dyDescent="0.2">
      <c r="A120" s="147" t="s">
        <v>364</v>
      </c>
      <c r="B120" s="366"/>
      <c r="C120" s="350"/>
      <c r="D120" s="56">
        <v>270720</v>
      </c>
      <c r="E120" s="37"/>
      <c r="F120" s="37"/>
      <c r="G120" s="37"/>
      <c r="H120" s="38"/>
    </row>
    <row r="121" spans="1:8" ht="37.5" customHeight="1" thickBot="1" x14ac:dyDescent="0.25">
      <c r="A121" s="147" t="s">
        <v>365</v>
      </c>
      <c r="B121" s="366"/>
      <c r="C121" s="367"/>
      <c r="D121" s="56">
        <v>276360</v>
      </c>
      <c r="E121" s="37"/>
      <c r="F121" s="37"/>
      <c r="G121" s="37"/>
      <c r="H121" s="38"/>
    </row>
    <row r="122" spans="1:8" ht="50.1" customHeight="1" thickBot="1" x14ac:dyDescent="0.25">
      <c r="A122" s="136" t="s">
        <v>59</v>
      </c>
      <c r="B122" s="137"/>
      <c r="C122" s="137"/>
      <c r="D122" s="138" t="str">
        <f>"от "&amp;MIN(D123:D133)&amp;" до "&amp;MAX(D123:D133)</f>
        <v>от 105 до 6432</v>
      </c>
      <c r="E122" s="139"/>
      <c r="F122" s="139"/>
      <c r="G122" s="139"/>
      <c r="H122" s="140"/>
    </row>
    <row r="123" spans="1:8" ht="151.5" x14ac:dyDescent="0.2">
      <c r="A123" s="517" t="s">
        <v>616</v>
      </c>
      <c r="B123" s="150" t="s">
        <v>194</v>
      </c>
      <c r="C12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152">
        <v>1788</v>
      </c>
      <c r="E123" s="152"/>
      <c r="F123" s="152"/>
      <c r="G123" s="152"/>
      <c r="H123" s="153"/>
    </row>
    <row r="124" spans="1:8" ht="151.5" x14ac:dyDescent="0.2">
      <c r="A124" s="149" t="s">
        <v>60</v>
      </c>
      <c r="B124" s="150" t="s">
        <v>13</v>
      </c>
      <c r="C124" s="35"/>
      <c r="D124" s="152">
        <v>1788</v>
      </c>
      <c r="E124" s="152"/>
      <c r="F124" s="152"/>
      <c r="G124" s="152"/>
      <c r="H124" s="153"/>
    </row>
    <row r="125" spans="1:8" ht="37.5" customHeight="1" x14ac:dyDescent="0.2">
      <c r="A125" s="154" t="s">
        <v>61</v>
      </c>
      <c r="B125" s="155"/>
      <c r="C125" s="15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157">
        <v>105</v>
      </c>
      <c r="E125" s="157"/>
      <c r="F125" s="157"/>
      <c r="G125" s="157"/>
      <c r="H125" s="158"/>
    </row>
    <row r="126" spans="1:8" ht="37.5" customHeight="1" x14ac:dyDescent="0.2">
      <c r="A126" s="154" t="s">
        <v>62</v>
      </c>
      <c r="B126" s="155"/>
      <c r="C126" s="159"/>
      <c r="D126" s="157">
        <v>6252</v>
      </c>
      <c r="E126" s="157"/>
      <c r="F126" s="157"/>
      <c r="G126" s="157"/>
      <c r="H126" s="158"/>
    </row>
    <row r="127" spans="1:8" ht="37.5" customHeight="1" x14ac:dyDescent="0.2">
      <c r="A127" s="154" t="s">
        <v>63</v>
      </c>
      <c r="B127" s="155"/>
      <c r="C127" s="159"/>
      <c r="D127" s="157">
        <v>1242</v>
      </c>
      <c r="E127" s="157"/>
      <c r="F127" s="157"/>
      <c r="G127" s="157"/>
      <c r="H127" s="158"/>
    </row>
    <row r="128" spans="1:8" ht="37.5" customHeight="1" x14ac:dyDescent="0.2">
      <c r="A128" s="160" t="s">
        <v>64</v>
      </c>
      <c r="B128" s="161"/>
      <c r="C128" s="159"/>
      <c r="D128" s="157">
        <v>3780</v>
      </c>
      <c r="E128" s="157"/>
      <c r="F128" s="157"/>
      <c r="G128" s="157"/>
      <c r="H128" s="158"/>
    </row>
    <row r="129" spans="1:8" ht="37.5" customHeight="1" x14ac:dyDescent="0.2">
      <c r="A129" s="154" t="s">
        <v>65</v>
      </c>
      <c r="B129" s="155"/>
      <c r="C129" s="159"/>
      <c r="D129" s="157">
        <v>240</v>
      </c>
      <c r="E129" s="157"/>
      <c r="F129" s="157"/>
      <c r="G129" s="157"/>
      <c r="H129" s="158"/>
    </row>
    <row r="130" spans="1:8" ht="37.5" customHeight="1" x14ac:dyDescent="0.2">
      <c r="A130" s="154" t="s">
        <v>66</v>
      </c>
      <c r="B130" s="155"/>
      <c r="C130" s="159"/>
      <c r="D130" s="157">
        <v>240</v>
      </c>
      <c r="E130" s="157"/>
      <c r="F130" s="157"/>
      <c r="G130" s="157"/>
      <c r="H130" s="158"/>
    </row>
    <row r="131" spans="1:8" ht="37.5" customHeight="1" x14ac:dyDescent="0.2">
      <c r="A131" s="154" t="s">
        <v>67</v>
      </c>
      <c r="B131" s="155"/>
      <c r="C131" s="159"/>
      <c r="D131" s="157">
        <v>480</v>
      </c>
      <c r="E131" s="157"/>
      <c r="F131" s="157"/>
      <c r="G131" s="157"/>
      <c r="H131" s="158"/>
    </row>
    <row r="132" spans="1:8" ht="37.5" customHeight="1" x14ac:dyDescent="0.2">
      <c r="A132" s="154" t="s">
        <v>68</v>
      </c>
      <c r="B132" s="155"/>
      <c r="C132" s="159"/>
      <c r="D132" s="157">
        <v>720</v>
      </c>
      <c r="E132" s="157"/>
      <c r="F132" s="157"/>
      <c r="G132" s="157"/>
      <c r="H132" s="158"/>
    </row>
    <row r="133" spans="1:8" ht="37.5" customHeight="1" thickBot="1" x14ac:dyDescent="0.25">
      <c r="A133" s="162" t="s">
        <v>69</v>
      </c>
      <c r="B133" s="163"/>
      <c r="C133" s="164"/>
      <c r="D133" s="165">
        <v>6432</v>
      </c>
      <c r="E133" s="165"/>
      <c r="F133" s="165"/>
      <c r="G133" s="165"/>
      <c r="H133" s="166"/>
    </row>
    <row r="134" spans="1:8" s="16" customFormat="1" ht="117.75" customHeight="1" thickBot="1" x14ac:dyDescent="0.25">
      <c r="A134" s="283" t="s">
        <v>71</v>
      </c>
      <c r="B134" s="284"/>
      <c r="C13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45">
        <f>75*1.2</f>
        <v>90</v>
      </c>
      <c r="E134" s="45"/>
      <c r="F134" s="45"/>
      <c r="G134" s="45"/>
      <c r="H134" s="46"/>
    </row>
    <row r="135" spans="1:8" ht="50.1" customHeight="1" thickBot="1" x14ac:dyDescent="0.25">
      <c r="A135" s="24" t="s">
        <v>72</v>
      </c>
      <c r="B135" s="25"/>
      <c r="C135" s="26"/>
      <c r="D135" s="173" t="e">
        <f>"от "&amp;MIN(D137,D157:H158,#REF!,D159:H173)&amp;" до "&amp;MAX(D137,D157:H158,#REF!,D159:H173)</f>
        <v>#REF!</v>
      </c>
      <c r="E135" s="173"/>
      <c r="F135" s="173"/>
      <c r="G135" s="173"/>
      <c r="H135" s="174"/>
    </row>
    <row r="136" spans="1:8" ht="21.75" thickBot="1" x14ac:dyDescent="0.25">
      <c r="A136" s="286"/>
      <c r="B136" s="287"/>
      <c r="C136" s="130"/>
      <c r="D136" s="288"/>
      <c r="E136" s="288"/>
      <c r="F136" s="288"/>
      <c r="G136" s="288"/>
      <c r="H136" s="289"/>
    </row>
    <row r="137" spans="1:8" ht="66.75" customHeight="1" thickBot="1" x14ac:dyDescent="0.25">
      <c r="A137" s="179" t="s">
        <v>73</v>
      </c>
      <c r="B137" s="180"/>
      <c r="C13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182">
        <v>8280</v>
      </c>
      <c r="E137" s="182"/>
      <c r="F137" s="182"/>
      <c r="G137" s="182"/>
      <c r="H137" s="183"/>
    </row>
    <row r="138" spans="1:8" ht="66.75" customHeight="1" thickBot="1" x14ac:dyDescent="0.25">
      <c r="A138" s="184" t="s">
        <v>74</v>
      </c>
      <c r="B138" s="185"/>
      <c r="C138" s="186"/>
      <c r="D138" s="187" t="s">
        <v>75</v>
      </c>
      <c r="E138" s="188"/>
      <c r="F138" s="188"/>
      <c r="G138" s="188"/>
      <c r="H138" s="189"/>
    </row>
    <row r="139" spans="1:8" ht="66.75" customHeight="1" x14ac:dyDescent="0.2">
      <c r="A139" s="190" t="s">
        <v>76</v>
      </c>
      <c r="B139" s="191"/>
      <c r="C139" s="186"/>
      <c r="D139" s="157">
        <f>D137/4</f>
        <v>2070</v>
      </c>
      <c r="E139" s="157"/>
      <c r="F139" s="157"/>
      <c r="G139" s="157"/>
      <c r="H139" s="158"/>
    </row>
    <row r="140" spans="1:8" ht="66.75" customHeight="1" x14ac:dyDescent="0.2">
      <c r="A140" s="190" t="s">
        <v>77</v>
      </c>
      <c r="B140" s="191"/>
      <c r="C140" s="186"/>
      <c r="D140" s="157">
        <f>D137/5</f>
        <v>1656</v>
      </c>
      <c r="E140" s="157"/>
      <c r="F140" s="157"/>
      <c r="G140" s="157"/>
      <c r="H140" s="158"/>
    </row>
    <row r="141" spans="1:8" ht="66.75" customHeight="1" x14ac:dyDescent="0.2">
      <c r="A141" s="190" t="s">
        <v>78</v>
      </c>
      <c r="B141" s="191"/>
      <c r="C141" s="186"/>
      <c r="D141" s="157">
        <f>D137/6</f>
        <v>1380</v>
      </c>
      <c r="E141" s="157"/>
      <c r="F141" s="157"/>
      <c r="G141" s="157"/>
      <c r="H141" s="158"/>
    </row>
    <row r="142" spans="1:8" ht="66.75" customHeight="1" x14ac:dyDescent="0.2">
      <c r="A142" s="190" t="s">
        <v>79</v>
      </c>
      <c r="B142" s="191"/>
      <c r="C142" s="186"/>
      <c r="D142" s="157">
        <f>D137/7</f>
        <v>1182.8571428571429</v>
      </c>
      <c r="E142" s="157"/>
      <c r="F142" s="157"/>
      <c r="G142" s="157"/>
      <c r="H142" s="158"/>
    </row>
    <row r="143" spans="1:8" ht="66.75" customHeight="1" x14ac:dyDescent="0.2">
      <c r="A143" s="190" t="s">
        <v>80</v>
      </c>
      <c r="B143" s="191"/>
      <c r="C143" s="186"/>
      <c r="D143" s="157">
        <f>D137/8</f>
        <v>1035</v>
      </c>
      <c r="E143" s="157"/>
      <c r="F143" s="157"/>
      <c r="G143" s="157"/>
      <c r="H143" s="158"/>
    </row>
    <row r="144" spans="1:8" ht="66.75" customHeight="1" x14ac:dyDescent="0.2">
      <c r="A144" s="190" t="s">
        <v>81</v>
      </c>
      <c r="B144" s="191"/>
      <c r="C144" s="186"/>
      <c r="D144" s="157">
        <f>D137/9</f>
        <v>920</v>
      </c>
      <c r="E144" s="157"/>
      <c r="F144" s="157"/>
      <c r="G144" s="157"/>
      <c r="H144" s="158"/>
    </row>
    <row r="145" spans="1:8" ht="66.75" customHeight="1" x14ac:dyDescent="0.2">
      <c r="A145" s="190" t="s">
        <v>82</v>
      </c>
      <c r="B145" s="191"/>
      <c r="C145" s="186"/>
      <c r="D145" s="157">
        <f>D137/10</f>
        <v>828</v>
      </c>
      <c r="E145" s="157"/>
      <c r="F145" s="157"/>
      <c r="G145" s="157"/>
      <c r="H145" s="158"/>
    </row>
    <row r="146" spans="1:8" ht="66.75" customHeight="1" thickBot="1" x14ac:dyDescent="0.25">
      <c r="A146" s="179" t="s">
        <v>83</v>
      </c>
      <c r="B146" s="180"/>
      <c r="C146" s="186"/>
      <c r="D146" s="182">
        <v>13800</v>
      </c>
      <c r="E146" s="182"/>
      <c r="F146" s="182"/>
      <c r="G146" s="182"/>
      <c r="H146" s="183"/>
    </row>
    <row r="147" spans="1:8" ht="66.75" customHeight="1" thickBot="1" x14ac:dyDescent="0.25">
      <c r="A147" s="184" t="s">
        <v>74</v>
      </c>
      <c r="B147" s="185"/>
      <c r="C147" s="186"/>
      <c r="D147" s="187" t="s">
        <v>75</v>
      </c>
      <c r="E147" s="188"/>
      <c r="F147" s="188"/>
      <c r="G147" s="188"/>
      <c r="H147" s="189"/>
    </row>
    <row r="148" spans="1:8" ht="66.75" customHeight="1" x14ac:dyDescent="0.2">
      <c r="A148" s="190" t="s">
        <v>76</v>
      </c>
      <c r="B148" s="191"/>
      <c r="C148" s="186"/>
      <c r="D148" s="157">
        <v>3450</v>
      </c>
      <c r="E148" s="157"/>
      <c r="F148" s="157"/>
      <c r="G148" s="157"/>
      <c r="H148" s="158"/>
    </row>
    <row r="149" spans="1:8" ht="66.75" customHeight="1" x14ac:dyDescent="0.2">
      <c r="A149" s="190" t="s">
        <v>77</v>
      </c>
      <c r="B149" s="191"/>
      <c r="C149" s="186"/>
      <c r="D149" s="157">
        <v>2760</v>
      </c>
      <c r="E149" s="157"/>
      <c r="F149" s="157"/>
      <c r="G149" s="157"/>
      <c r="H149" s="158"/>
    </row>
    <row r="150" spans="1:8" ht="66.75" customHeight="1" x14ac:dyDescent="0.2">
      <c r="A150" s="190" t="s">
        <v>78</v>
      </c>
      <c r="B150" s="191"/>
      <c r="C150" s="186"/>
      <c r="D150" s="157">
        <v>2300</v>
      </c>
      <c r="E150" s="157"/>
      <c r="F150" s="157"/>
      <c r="G150" s="157"/>
      <c r="H150" s="158"/>
    </row>
    <row r="151" spans="1:8" ht="66.75" customHeight="1" x14ac:dyDescent="0.2">
      <c r="A151" s="190" t="s">
        <v>79</v>
      </c>
      <c r="B151" s="191"/>
      <c r="C151" s="186"/>
      <c r="D151" s="157">
        <v>1971.4285714285713</v>
      </c>
      <c r="E151" s="157"/>
      <c r="F151" s="157"/>
      <c r="G151" s="157"/>
      <c r="H151" s="158"/>
    </row>
    <row r="152" spans="1:8" ht="66.75" customHeight="1" x14ac:dyDescent="0.2">
      <c r="A152" s="190" t="s">
        <v>80</v>
      </c>
      <c r="B152" s="191"/>
      <c r="C152" s="186"/>
      <c r="D152" s="157">
        <v>1725</v>
      </c>
      <c r="E152" s="157"/>
      <c r="F152" s="157"/>
      <c r="G152" s="157"/>
      <c r="H152" s="158"/>
    </row>
    <row r="153" spans="1:8" ht="66.75" customHeight="1" x14ac:dyDescent="0.2">
      <c r="A153" s="190" t="s">
        <v>81</v>
      </c>
      <c r="B153" s="191"/>
      <c r="C153" s="186"/>
      <c r="D153" s="157">
        <v>1533.3333333333333</v>
      </c>
      <c r="E153" s="157"/>
      <c r="F153" s="157"/>
      <c r="G153" s="157"/>
      <c r="H153" s="158"/>
    </row>
    <row r="154" spans="1:8" ht="66.75" customHeight="1" thickBot="1" x14ac:dyDescent="0.25">
      <c r="A154" s="190" t="s">
        <v>82</v>
      </c>
      <c r="B154" s="191"/>
      <c r="C154" s="194"/>
      <c r="D154" s="157">
        <v>1380</v>
      </c>
      <c r="E154" s="157"/>
      <c r="F154" s="157"/>
      <c r="G154" s="157"/>
      <c r="H154" s="158"/>
    </row>
    <row r="155" spans="1:8" s="16" customFormat="1" ht="62.45" customHeight="1" thickBot="1" x14ac:dyDescent="0.25">
      <c r="A155" s="195" t="s">
        <v>84</v>
      </c>
      <c r="B155" s="196"/>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44">
        <v>20004</v>
      </c>
      <c r="E155" s="45"/>
      <c r="F155" s="45"/>
      <c r="G155" s="45"/>
      <c r="H155" s="46"/>
    </row>
    <row r="156" spans="1:8" ht="21.75" thickBot="1" x14ac:dyDescent="0.25">
      <c r="A156" s="286"/>
      <c r="B156" s="287"/>
      <c r="C156" s="125"/>
      <c r="D156" s="288"/>
      <c r="E156" s="288"/>
      <c r="F156" s="288"/>
      <c r="G156" s="288"/>
      <c r="H156" s="289"/>
    </row>
    <row r="157" spans="1:8" ht="50.1" customHeight="1" x14ac:dyDescent="0.2">
      <c r="A157" s="160" t="s">
        <v>85</v>
      </c>
      <c r="B157" s="161"/>
      <c r="C157" s="201" t="str">
        <f>"Интернет-площадка 2gis.ru на основе Cправочника организаций "&amp;$C$2&amp;""</f>
        <v>Интернет-площадка 2gis.ru на основе Cправочника организаций "2ГИС.ЯКУТСК"</v>
      </c>
      <c r="D157" s="31">
        <v>5016</v>
      </c>
      <c r="E157" s="32"/>
      <c r="F157" s="32"/>
      <c r="G157" s="32"/>
      <c r="H157" s="33"/>
    </row>
    <row r="158" spans="1:8" ht="50.1" customHeight="1" x14ac:dyDescent="0.2">
      <c r="A158" s="160" t="s">
        <v>86</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121">
        <v>2364</v>
      </c>
      <c r="E158" s="122"/>
      <c r="F158" s="122"/>
      <c r="G158" s="122"/>
      <c r="H158" s="123"/>
    </row>
    <row r="159" spans="1:8" ht="50.1" customHeight="1" x14ac:dyDescent="0.2">
      <c r="A159" s="160" t="s">
        <v>87</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6">
        <v>2952</v>
      </c>
      <c r="E159" s="37"/>
      <c r="F159" s="37"/>
      <c r="G159" s="37"/>
      <c r="H159" s="38"/>
    </row>
    <row r="160" spans="1:8" ht="50.1" customHeight="1" x14ac:dyDescent="0.2">
      <c r="A160" s="160" t="s">
        <v>88</v>
      </c>
      <c r="B160" s="161"/>
      <c r="C160" s="202" t="str">
        <f>"Интернет-площадка 2gis.ru на основе Cправочника организаций "&amp;$C$2&amp;""</f>
        <v>Интернет-площадка 2gis.ru на основе Cправочника организаций "2ГИС.ЯКУТСК"</v>
      </c>
      <c r="D160" s="36">
        <v>9000</v>
      </c>
      <c r="E160" s="37"/>
      <c r="F160" s="37"/>
      <c r="G160" s="37"/>
      <c r="H160" s="38"/>
    </row>
    <row r="161" spans="1:8" ht="50.1" customHeight="1" x14ac:dyDescent="0.2">
      <c r="A161" s="160" t="s">
        <v>89</v>
      </c>
      <c r="B161" s="161"/>
      <c r="C161" s="202" t="str">
        <f>"Интернет-площадка 2gis.ru на основе Cправочника организаций "&amp;$C$2&amp;""</f>
        <v>Интернет-площадка 2gis.ru на основе Cправочника организаций "2ГИС.ЯКУТСК"</v>
      </c>
      <c r="D161" s="36">
        <v>10800</v>
      </c>
      <c r="E161" s="37"/>
      <c r="F161" s="37"/>
      <c r="G161" s="37"/>
      <c r="H161" s="38"/>
    </row>
    <row r="162" spans="1:8" ht="50.1" customHeight="1" x14ac:dyDescent="0.2">
      <c r="A162" s="160" t="s">
        <v>90</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6">
        <v>1770</v>
      </c>
      <c r="E162" s="37"/>
      <c r="F162" s="37"/>
      <c r="G162" s="37"/>
      <c r="H162" s="38"/>
    </row>
    <row r="163" spans="1:8" ht="50.1" customHeight="1" x14ac:dyDescent="0.2">
      <c r="A163" s="160" t="s">
        <v>91</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6">
        <v>3540</v>
      </c>
      <c r="E163" s="37"/>
      <c r="F163" s="37"/>
      <c r="G163" s="37"/>
      <c r="H163" s="38"/>
    </row>
    <row r="164" spans="1:8" ht="50.1" customHeight="1" x14ac:dyDescent="0.2">
      <c r="A164" s="160" t="s">
        <v>92</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6">
        <v>4140</v>
      </c>
      <c r="E164" s="37"/>
      <c r="F164" s="37"/>
      <c r="G164" s="37"/>
      <c r="H164" s="38"/>
    </row>
    <row r="165" spans="1:8" ht="50.1" customHeight="1" x14ac:dyDescent="0.2">
      <c r="A165" s="160" t="s">
        <v>93</v>
      </c>
      <c r="B165" s="161"/>
      <c r="C165" s="202" t="e">
        <f>#REF!</f>
        <v>#REF!</v>
      </c>
      <c r="D165" s="36">
        <v>24000</v>
      </c>
      <c r="E165" s="37"/>
      <c r="F165" s="37"/>
      <c r="G165" s="37"/>
      <c r="H165" s="38"/>
    </row>
    <row r="166" spans="1:8" ht="50.1" customHeight="1" x14ac:dyDescent="0.2">
      <c r="A166" s="160" t="s">
        <v>94</v>
      </c>
      <c r="B166" s="161"/>
      <c r="C166" s="202" t="s">
        <v>95</v>
      </c>
      <c r="D166" s="36">
        <v>1500</v>
      </c>
      <c r="E166" s="37"/>
      <c r="F166" s="37"/>
      <c r="G166" s="37"/>
      <c r="H166" s="38"/>
    </row>
    <row r="167" spans="1:8" ht="68.25" customHeight="1" x14ac:dyDescent="0.2">
      <c r="A167" s="160" t="s">
        <v>96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6">
        <v>10050</v>
      </c>
      <c r="E167" s="37"/>
      <c r="F167" s="37"/>
      <c r="G167" s="37"/>
      <c r="H167" s="38"/>
    </row>
    <row r="168" spans="1:8" ht="68.25" customHeight="1" x14ac:dyDescent="0.2">
      <c r="A168" s="160" t="s">
        <v>97</v>
      </c>
      <c r="B168" s="161"/>
      <c r="C168" s="202"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6">
        <v>8040</v>
      </c>
      <c r="E168" s="37"/>
      <c r="F168" s="37"/>
      <c r="G168" s="37"/>
      <c r="H168" s="38"/>
    </row>
    <row r="169" spans="1:8" ht="68.25" customHeight="1" x14ac:dyDescent="0.2">
      <c r="A169" s="160" t="s">
        <v>98</v>
      </c>
      <c r="B169" s="161"/>
      <c r="C169"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6">
        <v>8370</v>
      </c>
      <c r="E169" s="37"/>
      <c r="F169" s="37"/>
      <c r="G169" s="37"/>
      <c r="H169" s="38"/>
    </row>
    <row r="170" spans="1:8" ht="68.25" customHeight="1" x14ac:dyDescent="0.2">
      <c r="A170" s="160" t="s">
        <v>99</v>
      </c>
      <c r="B170" s="161"/>
      <c r="C170"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6">
        <v>4020</v>
      </c>
      <c r="E170" s="37"/>
      <c r="F170" s="37"/>
      <c r="G170" s="37"/>
      <c r="H170" s="38"/>
    </row>
    <row r="171" spans="1:8" ht="68.25" customHeight="1" x14ac:dyDescent="0.2">
      <c r="A171" s="160" t="s">
        <v>100</v>
      </c>
      <c r="B171" s="161" t="s">
        <v>100</v>
      </c>
      <c r="C17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6">
        <v>30774</v>
      </c>
      <c r="E171" s="37"/>
      <c r="F171" s="37"/>
      <c r="G171" s="37"/>
      <c r="H171" s="38"/>
    </row>
    <row r="172" spans="1:8" ht="68.25" customHeight="1" x14ac:dyDescent="0.2">
      <c r="A172" s="160" t="s">
        <v>101</v>
      </c>
      <c r="B172" s="161" t="s">
        <v>101</v>
      </c>
      <c r="C17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6">
        <v>15000</v>
      </c>
      <c r="E172" s="37"/>
      <c r="F172" s="37"/>
      <c r="G172" s="37"/>
      <c r="H172" s="38"/>
    </row>
    <row r="173" spans="1:8" ht="50.1" customHeight="1" thickBot="1" x14ac:dyDescent="0.25">
      <c r="A173" s="160" t="s">
        <v>102</v>
      </c>
      <c r="B173" s="161"/>
      <c r="C173"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73" s="36">
        <v>3540</v>
      </c>
      <c r="E173" s="37"/>
      <c r="F173" s="37"/>
      <c r="G173" s="37"/>
      <c r="H173" s="38"/>
    </row>
    <row r="174" spans="1:8" s="16" customFormat="1" ht="102" customHeight="1" thickBot="1" x14ac:dyDescent="0.25">
      <c r="A174" s="160" t="s">
        <v>16</v>
      </c>
      <c r="B174" s="161"/>
      <c r="C17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6">
        <v>1200</v>
      </c>
      <c r="E174" s="37"/>
      <c r="F174" s="37"/>
      <c r="G174" s="37"/>
      <c r="H174" s="38"/>
    </row>
    <row r="175" spans="1:8" s="16" customFormat="1" ht="102" customHeight="1" thickBot="1" x14ac:dyDescent="0.25">
      <c r="A175" s="160" t="s">
        <v>103</v>
      </c>
      <c r="B175" s="161"/>
      <c r="C17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5" s="36">
        <v>100002</v>
      </c>
      <c r="E175" s="37"/>
      <c r="F175" s="37"/>
      <c r="G175" s="37"/>
      <c r="H175" s="38"/>
    </row>
    <row r="176" spans="1:8" s="16" customFormat="1" ht="126" customHeight="1" x14ac:dyDescent="0.2">
      <c r="A176" s="160" t="s">
        <v>104</v>
      </c>
      <c r="B176" s="161"/>
      <c r="C17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6" s="36">
        <v>20010</v>
      </c>
      <c r="E176" s="37"/>
      <c r="F176" s="37"/>
      <c r="G176" s="37"/>
      <c r="H176" s="38"/>
    </row>
    <row r="177" spans="1:8" s="16" customFormat="1" ht="96" customHeight="1" x14ac:dyDescent="0.2">
      <c r="A177" s="154" t="s">
        <v>105</v>
      </c>
      <c r="B177" s="204"/>
      <c r="C17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6">
        <v>3600</v>
      </c>
      <c r="E177" s="37"/>
      <c r="F177" s="37"/>
      <c r="G177" s="37"/>
      <c r="H177" s="38"/>
    </row>
    <row r="178" spans="1:8" s="16" customFormat="1" ht="96" customHeight="1" x14ac:dyDescent="0.2">
      <c r="A178" s="154" t="s">
        <v>106</v>
      </c>
      <c r="B178" s="204"/>
      <c r="C17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8" s="36">
        <v>12000</v>
      </c>
      <c r="E178" s="37"/>
      <c r="F178" s="37"/>
      <c r="G178" s="37"/>
      <c r="H178" s="38"/>
    </row>
    <row r="179" spans="1:8" ht="50.1" customHeight="1" x14ac:dyDescent="0.2">
      <c r="A179" s="160" t="s">
        <v>107</v>
      </c>
      <c r="B179" s="161"/>
      <c r="C179" s="202" t="str">
        <f>"Интернет-площадка 2gis.ru на основе Cправочника организаций "&amp;$C$2&amp;""</f>
        <v>Интернет-площадка 2gis.ru на основе Cправочника организаций "2ГИС.ЯКУТСК"</v>
      </c>
      <c r="D179" s="36">
        <v>7080</v>
      </c>
      <c r="E179" s="37"/>
      <c r="F179" s="37"/>
      <c r="G179" s="37"/>
      <c r="H179" s="38"/>
    </row>
    <row r="180" spans="1:8" ht="50.1" customHeight="1" x14ac:dyDescent="0.2">
      <c r="A180" s="160" t="s">
        <v>108</v>
      </c>
      <c r="B180" s="161"/>
      <c r="C180" s="202"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6">
        <v>3360</v>
      </c>
      <c r="E180" s="37"/>
      <c r="F180" s="37"/>
      <c r="G180" s="37"/>
      <c r="H180" s="38"/>
    </row>
    <row r="181" spans="1:8" ht="50.1" customHeight="1" x14ac:dyDescent="0.2">
      <c r="A181" s="160" t="s">
        <v>109</v>
      </c>
      <c r="B181" s="161"/>
      <c r="C181" s="202" t="str">
        <f t="shared" si="1"/>
        <v>Электронный справочник на основе Справочника организаций "2ГИС.ЯКУТСК" (версия для ПК)</v>
      </c>
      <c r="D181" s="36">
        <v>4200</v>
      </c>
      <c r="E181" s="37"/>
      <c r="F181" s="37"/>
      <c r="G181" s="37"/>
      <c r="H181" s="38"/>
    </row>
    <row r="182" spans="1:8" ht="50.1" customHeight="1" x14ac:dyDescent="0.2">
      <c r="A182" s="160" t="s">
        <v>110</v>
      </c>
      <c r="B182" s="161"/>
      <c r="C182" s="202" t="str">
        <f>"Интернет-площадка 2gis.ru на основе Cправочника организаций "&amp;$C$2&amp;""</f>
        <v>Интернет-площадка 2gis.ru на основе Cправочника организаций "2ГИС.ЯКУТСК"</v>
      </c>
      <c r="D182" s="36">
        <v>12600</v>
      </c>
      <c r="E182" s="37"/>
      <c r="F182" s="37"/>
      <c r="G182" s="37"/>
      <c r="H182" s="38"/>
    </row>
    <row r="183" spans="1:8" ht="50.1" customHeight="1" x14ac:dyDescent="0.2">
      <c r="A183" s="160" t="s">
        <v>111</v>
      </c>
      <c r="B183" s="161"/>
      <c r="C183" s="202" t="str">
        <f>"Интернет-площадка 2gis.ru на основе Cправочника организаций "&amp;$C$2&amp;""</f>
        <v>Интернет-площадка 2gis.ru на основе Cправочника организаций "2ГИС.ЯКУТСК"</v>
      </c>
      <c r="D183" s="36">
        <v>15120</v>
      </c>
      <c r="E183" s="37"/>
      <c r="F183" s="37"/>
      <c r="G183" s="37"/>
      <c r="H183" s="38"/>
    </row>
    <row r="184" spans="1:8" ht="50.1" customHeight="1" x14ac:dyDescent="0.2">
      <c r="A184" s="160" t="s">
        <v>112</v>
      </c>
      <c r="B184" s="161"/>
      <c r="C184" s="202" t="str">
        <f t="shared" si="1"/>
        <v>Электронный справочник на основе Справочника организаций "2ГИС.ЯКУТСК" (версия для ПК)</v>
      </c>
      <c r="D184" s="36">
        <v>2520</v>
      </c>
      <c r="E184" s="37"/>
      <c r="F184" s="37"/>
      <c r="G184" s="37"/>
      <c r="H184" s="38"/>
    </row>
    <row r="185" spans="1:8" ht="50.1" customHeight="1" x14ac:dyDescent="0.2">
      <c r="A185" s="160" t="s">
        <v>113</v>
      </c>
      <c r="B185" s="161"/>
      <c r="C185" s="202" t="str">
        <f t="shared" si="1"/>
        <v>Электронный справочник на основе Справочника организаций "2ГИС.ЯКУТСК" (версия для ПК)</v>
      </c>
      <c r="D185" s="36">
        <v>5040</v>
      </c>
      <c r="E185" s="37"/>
      <c r="F185" s="37"/>
      <c r="G185" s="37"/>
      <c r="H185" s="38"/>
    </row>
    <row r="186" spans="1:8" ht="50.1" customHeight="1" x14ac:dyDescent="0.2">
      <c r="A186" s="160" t="s">
        <v>114</v>
      </c>
      <c r="B186" s="161"/>
      <c r="C186" s="202" t="str">
        <f t="shared" si="1"/>
        <v>Электронный справочник на основе Справочника организаций "2ГИС.ЯКУТСК" (версия для ПК)</v>
      </c>
      <c r="D186" s="36">
        <v>5880</v>
      </c>
      <c r="E186" s="37"/>
      <c r="F186" s="37"/>
      <c r="G186" s="37"/>
      <c r="H186" s="38"/>
    </row>
    <row r="187" spans="1:8" ht="50.1" customHeight="1" x14ac:dyDescent="0.2">
      <c r="A187" s="160" t="s">
        <v>115</v>
      </c>
      <c r="B187" s="161"/>
      <c r="C187" s="202" t="s">
        <v>95</v>
      </c>
      <c r="D187" s="36">
        <v>2160</v>
      </c>
      <c r="E187" s="37"/>
      <c r="F187" s="37"/>
      <c r="G187" s="37"/>
      <c r="H187" s="38"/>
    </row>
    <row r="188" spans="1:8" ht="69.75" customHeight="1" x14ac:dyDescent="0.2">
      <c r="A188" s="160" t="s">
        <v>116</v>
      </c>
      <c r="B188" s="161"/>
      <c r="C18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6">
        <v>43200</v>
      </c>
      <c r="E188" s="37"/>
      <c r="F188" s="37"/>
      <c r="G188" s="37"/>
      <c r="H188" s="38"/>
    </row>
    <row r="189" spans="1:8" ht="50.1" customHeight="1" thickBot="1" x14ac:dyDescent="0.25">
      <c r="A189" s="160" t="s">
        <v>117</v>
      </c>
      <c r="B189" s="161"/>
      <c r="C189" s="202" t="str">
        <f t="shared" si="1"/>
        <v>Электронный справочник на основе Справочника организаций "2ГИС.ЯКУТСК" (версия для ПК)</v>
      </c>
      <c r="D189" s="44">
        <v>5040</v>
      </c>
      <c r="E189" s="45"/>
      <c r="F189" s="45"/>
      <c r="G189" s="45"/>
      <c r="H189" s="46"/>
    </row>
    <row r="190" spans="1:8" s="28" customFormat="1" ht="50.1" customHeight="1" thickBot="1" x14ac:dyDescent="0.25">
      <c r="A190" s="24" t="s">
        <v>118</v>
      </c>
      <c r="B190" s="25"/>
      <c r="C190" s="26"/>
      <c r="D190" s="173"/>
      <c r="E190" s="173"/>
      <c r="F190" s="173"/>
      <c r="G190" s="173"/>
      <c r="H190" s="174"/>
    </row>
    <row r="191" spans="1:8" s="16" customFormat="1" ht="50.1" customHeight="1" x14ac:dyDescent="0.2">
      <c r="A191" s="160" t="s">
        <v>119</v>
      </c>
      <c r="B191" s="161"/>
      <c r="C19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6">
        <v>10008</v>
      </c>
      <c r="E191" s="37"/>
      <c r="F191" s="37"/>
      <c r="G191" s="37"/>
      <c r="H191" s="38"/>
    </row>
    <row r="192" spans="1:8" s="16" customFormat="1" ht="50.1" customHeight="1" x14ac:dyDescent="0.2">
      <c r="A192" s="160" t="s">
        <v>120</v>
      </c>
      <c r="B192" s="161"/>
      <c r="C192" s="209"/>
      <c r="D192" s="36">
        <v>10008</v>
      </c>
      <c r="E192" s="37"/>
      <c r="F192" s="37"/>
      <c r="G192" s="37"/>
      <c r="H192" s="38"/>
    </row>
    <row r="193" spans="1:8" s="16" customFormat="1" ht="50.1" customHeight="1" x14ac:dyDescent="0.2">
      <c r="A193" s="207" t="s">
        <v>121</v>
      </c>
      <c r="B193" s="208"/>
      <c r="C193" s="209"/>
      <c r="D193" s="293">
        <v>3000</v>
      </c>
      <c r="E193" s="157"/>
      <c r="F193" s="157"/>
      <c r="G193" s="157"/>
      <c r="H193" s="157"/>
    </row>
    <row r="194" spans="1:8" s="16" customFormat="1" ht="50.1" customHeight="1" x14ac:dyDescent="0.2">
      <c r="A194" s="207" t="s">
        <v>122</v>
      </c>
      <c r="B194" s="208"/>
      <c r="C194" s="209"/>
      <c r="D194" s="293">
        <v>300</v>
      </c>
      <c r="E194" s="157"/>
      <c r="F194" s="157"/>
      <c r="G194" s="157"/>
      <c r="H194" s="157"/>
    </row>
    <row r="195" spans="1:8" s="16" customFormat="1" ht="50.1" customHeight="1" thickBot="1" x14ac:dyDescent="0.25">
      <c r="A195" s="207" t="s">
        <v>123</v>
      </c>
      <c r="B195" s="208"/>
      <c r="C195" s="210"/>
      <c r="D195" s="78">
        <v>1050</v>
      </c>
      <c r="E195" s="79"/>
      <c r="F195" s="79"/>
      <c r="G195" s="79"/>
      <c r="H195" s="79"/>
    </row>
    <row r="196" spans="1:8" s="16" customFormat="1" ht="50.1" customHeight="1" thickBot="1" x14ac:dyDescent="0.25">
      <c r="A196" s="24" t="s">
        <v>124</v>
      </c>
      <c r="B196" s="25"/>
      <c r="C196" s="26"/>
      <c r="D196" s="173"/>
      <c r="E196" s="173"/>
      <c r="F196" s="173"/>
      <c r="G196" s="173"/>
      <c r="H196" s="174"/>
    </row>
    <row r="197" spans="1:8" ht="50.1" customHeight="1" x14ac:dyDescent="0.2">
      <c r="A197" s="160" t="s">
        <v>125</v>
      </c>
      <c r="B197" s="161"/>
      <c r="C197" s="202" t="str">
        <f>"Интернет-площадка 2gis.ru на основе Cправочника организаций "&amp;$C$2&amp;""</f>
        <v>Интернет-площадка 2gis.ru на основе Cправочника организаций "2ГИС.ЯКУТСК"</v>
      </c>
      <c r="D197" s="36">
        <v>1770</v>
      </c>
      <c r="E197" s="37"/>
      <c r="F197" s="37"/>
      <c r="G197" s="37"/>
      <c r="H197" s="38"/>
    </row>
    <row r="198" spans="1:8" ht="50.1" customHeight="1" x14ac:dyDescent="0.2">
      <c r="A198" s="160" t="s">
        <v>126</v>
      </c>
      <c r="B198" s="161"/>
      <c r="C198"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8" s="36">
        <v>1770</v>
      </c>
      <c r="E198" s="37"/>
      <c r="F198" s="37"/>
      <c r="G198" s="37"/>
      <c r="H198" s="38"/>
    </row>
    <row r="199" spans="1:8" ht="50.1" customHeight="1" x14ac:dyDescent="0.2">
      <c r="A199" s="160" t="s">
        <v>195</v>
      </c>
      <c r="B199" s="161"/>
      <c r="C199" s="202" t="str">
        <f>"Интернет-площадка 2gis.ru на основе Cправочника организаций "&amp;$C$2&amp;""</f>
        <v>Интернет-площадка 2gis.ru на основе Cправочника организаций "2ГИС.ЯКУТСК"</v>
      </c>
      <c r="D199" s="36">
        <v>2520</v>
      </c>
      <c r="E199" s="37"/>
      <c r="F199" s="37"/>
      <c r="G199" s="37"/>
      <c r="H199" s="38"/>
    </row>
    <row r="200" spans="1:8" ht="50.1" customHeight="1" x14ac:dyDescent="0.2">
      <c r="A200" s="160" t="s">
        <v>128</v>
      </c>
      <c r="B200" s="161"/>
      <c r="C200"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0" s="36">
        <v>2520</v>
      </c>
      <c r="E200" s="37"/>
      <c r="F200" s="37"/>
      <c r="G200" s="37"/>
      <c r="H200" s="38"/>
    </row>
    <row r="201" spans="1:8" s="16" customFormat="1" ht="126" customHeight="1" thickBot="1" x14ac:dyDescent="0.25">
      <c r="A201" s="160" t="s">
        <v>129</v>
      </c>
      <c r="B201" s="161"/>
      <c r="C201" s="455" t="str">
        <f>C197</f>
        <v>Интернет-площадка 2gis.ru на основе Cправочника организаций "2ГИС.ЯКУТСК"</v>
      </c>
      <c r="D201" s="499">
        <f>F201*1.2</f>
        <v>3600</v>
      </c>
      <c r="E201" s="500">
        <f>F201*1.1</f>
        <v>3300.0000000000005</v>
      </c>
      <c r="F201" s="500">
        <v>3000</v>
      </c>
      <c r="G201" s="500">
        <f>F201*0.75</f>
        <v>2250</v>
      </c>
      <c r="H201" s="501">
        <f>F201*0.5</f>
        <v>1500</v>
      </c>
    </row>
    <row r="202" spans="1:8" ht="50.1" customHeight="1" thickBot="1" x14ac:dyDescent="0.25">
      <c r="A202" s="24" t="s">
        <v>196</v>
      </c>
      <c r="B202" s="25"/>
      <c r="C202" s="26"/>
      <c r="D202" s="173"/>
      <c r="E202" s="173"/>
      <c r="F202" s="173"/>
      <c r="G202" s="173"/>
      <c r="H202" s="174"/>
    </row>
    <row r="203" spans="1:8" s="23" customFormat="1" ht="30" customHeight="1" thickBot="1" x14ac:dyDescent="0.25">
      <c r="A203" s="297"/>
      <c r="B203" s="298"/>
      <c r="C203" s="456"/>
      <c r="D203" s="298"/>
      <c r="E203" s="298"/>
      <c r="F203" s="298"/>
      <c r="G203" s="298"/>
      <c r="H203" s="299"/>
    </row>
    <row r="204" spans="1:8" s="16" customFormat="1" ht="185.25" customHeight="1" x14ac:dyDescent="0.2">
      <c r="A204" s="160" t="s">
        <v>197</v>
      </c>
      <c r="B204" s="161"/>
      <c r="C20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4" s="31">
        <v>15000</v>
      </c>
      <c r="E204" s="32"/>
      <c r="F204" s="32"/>
      <c r="G204" s="32"/>
      <c r="H204" s="33"/>
    </row>
    <row r="205" spans="1:8" s="16" customFormat="1" ht="83.25" customHeight="1" thickBot="1" x14ac:dyDescent="0.25">
      <c r="A205" s="160" t="s">
        <v>198</v>
      </c>
      <c r="B205" s="161"/>
      <c r="C205" s="209"/>
      <c r="D205" s="36">
        <v>15000</v>
      </c>
      <c r="E205" s="37"/>
      <c r="F205" s="37"/>
      <c r="G205" s="37"/>
      <c r="H205" s="38"/>
    </row>
    <row r="206" spans="1:8" ht="21.75" thickBot="1" x14ac:dyDescent="0.25">
      <c r="A206" s="286"/>
      <c r="B206" s="287"/>
      <c r="C206" s="130"/>
      <c r="D206" s="288"/>
      <c r="E206" s="288"/>
      <c r="F206" s="288"/>
      <c r="G206" s="288"/>
      <c r="H206" s="289"/>
    </row>
    <row r="208" spans="1:8" ht="21" x14ac:dyDescent="0.2">
      <c r="A208" s="216"/>
      <c r="B208" s="217" t="s">
        <v>130</v>
      </c>
      <c r="C208" s="218" t="s">
        <v>738</v>
      </c>
      <c r="D208" s="218"/>
      <c r="E208" s="219"/>
      <c r="F208" s="219"/>
      <c r="G208" s="219"/>
      <c r="H208" s="219"/>
    </row>
    <row r="209" spans="1:8" ht="21" x14ac:dyDescent="0.2">
      <c r="A209" s="216"/>
      <c r="B209" s="219"/>
      <c r="C209" s="220" t="s">
        <v>739</v>
      </c>
      <c r="D209" s="220"/>
      <c r="E209" s="219"/>
      <c r="F209" s="219"/>
      <c r="G209" s="219"/>
      <c r="H209" s="219"/>
    </row>
    <row r="210" spans="1:8" ht="21" x14ac:dyDescent="0.2">
      <c r="A210" s="216"/>
      <c r="B210" s="219"/>
      <c r="C210" s="419" t="s">
        <v>740</v>
      </c>
      <c r="D210" s="220"/>
      <c r="E210" s="219"/>
      <c r="F210" s="219"/>
      <c r="G210" s="219"/>
      <c r="H210" s="219"/>
    </row>
    <row r="211" spans="1:8" ht="21" x14ac:dyDescent="0.2">
      <c r="C211" s="220"/>
      <c r="D211" s="220"/>
      <c r="E211" s="219"/>
      <c r="F211" s="219"/>
      <c r="G211" s="219"/>
      <c r="H211" s="213"/>
    </row>
    <row r="212" spans="1:8" ht="26.25" customHeight="1" x14ac:dyDescent="0.2">
      <c r="A212" s="223" t="str">
        <f>Абакан_юр!A171</f>
        <v>По соглашению сторон в качестве валюты платежа могут выступать украинские гривны, в этом случае курс следующий: 1 руб. = 0,5104 гривен</v>
      </c>
      <c r="B212" s="223"/>
      <c r="C212" s="223"/>
      <c r="D212" s="224"/>
      <c r="E212" s="224"/>
      <c r="F212" s="225"/>
      <c r="G212" s="226"/>
      <c r="H212" s="226"/>
    </row>
    <row r="213" spans="1:8" ht="26.25" customHeight="1" x14ac:dyDescent="0.2">
      <c r="A213" s="223" t="str">
        <f>Абакан_юр!A172</f>
        <v>По соглашению сторон в качестве валюты платежа могут выступать дирхамы ОАЭ, в этом случае курс следующий: 1 руб. = 0,0436 дирхам</v>
      </c>
      <c r="B213" s="223"/>
      <c r="C213" s="223"/>
      <c r="D213" s="224"/>
      <c r="E213" s="224"/>
      <c r="F213" s="225"/>
      <c r="G213" s="228"/>
      <c r="H213" s="228"/>
    </row>
    <row r="214" spans="1:8" ht="26.25" customHeight="1" x14ac:dyDescent="0.2">
      <c r="A214" s="223" t="str">
        <f>Абакан_юр!A173</f>
        <v>По соглашению сторон в качестве валюты платежа могут выступать доллары США, в этом случае курс следующий: 1 руб. = 0,0118 доллара</v>
      </c>
      <c r="B214" s="223"/>
      <c r="C214" s="223"/>
      <c r="D214" s="224"/>
      <c r="E214" s="224"/>
      <c r="F214" s="225"/>
      <c r="G214" s="228"/>
      <c r="H214" s="228"/>
    </row>
    <row r="215" spans="1:8" ht="26.25" customHeight="1" x14ac:dyDescent="0.2">
      <c r="A215" s="223" t="str">
        <f>Абакан_юр!A174</f>
        <v>По соглашению сторон в качестве валюты платежа могут выступать евро, в этом случае курс следующий: 1 руб. = 0,0108 евро</v>
      </c>
      <c r="B215" s="223"/>
      <c r="C215" s="223"/>
      <c r="D215" s="224"/>
      <c r="E215" s="225"/>
      <c r="F215" s="225"/>
      <c r="G215" s="228"/>
      <c r="H215" s="228"/>
    </row>
    <row r="216" spans="1:8" ht="26.25" customHeight="1" x14ac:dyDescent="0.2">
      <c r="A216" s="223" t="str">
        <f>Абакан_юр!A175</f>
        <v>По соглашению сторон в качестве валюты платежа могут выступать чешские кроны, в этом случае курс следующий: 1 руб. = 0,2741 крона</v>
      </c>
      <c r="B216" s="223"/>
      <c r="C216" s="223"/>
      <c r="D216" s="224"/>
      <c r="E216" s="225"/>
      <c r="F216" s="225"/>
      <c r="G216" s="228"/>
      <c r="H216" s="228"/>
    </row>
    <row r="217" spans="1:8" ht="26.25" customHeight="1" x14ac:dyDescent="0.2">
      <c r="A217" s="223" t="str">
        <f>Абакан_юр!A176</f>
        <v>По соглашению сторон в качестве валюты платежа могут выступать киргизские сомы, в этом случае курс следующий: 1 руб. = 1,0001 сом</v>
      </c>
      <c r="B217" s="223"/>
      <c r="C217" s="223"/>
      <c r="D217" s="224"/>
      <c r="E217" s="224"/>
      <c r="F217" s="225"/>
      <c r="G217" s="228"/>
      <c r="H217" s="228"/>
    </row>
    <row r="218" spans="1:8" ht="26.25" customHeight="1" x14ac:dyDescent="0.2">
      <c r="A218" s="223" t="str">
        <f>Абакан_юр!A177</f>
        <v>По соглашению сторон в качестве валюты платежа могут выступать казахстанские тенге, в этом случае курс следующий: 1 руб. = 5,6363 тенге</v>
      </c>
      <c r="B218" s="223"/>
      <c r="C218" s="223"/>
      <c r="D218" s="224"/>
      <c r="E218" s="224"/>
      <c r="F218" s="225"/>
      <c r="G218" s="228"/>
      <c r="H218" s="228"/>
    </row>
    <row r="219" spans="1:8" ht="26.25" x14ac:dyDescent="0.2">
      <c r="A219" s="229"/>
      <c r="B219" s="229"/>
      <c r="C219" s="230"/>
      <c r="D219" s="231"/>
      <c r="E219" s="231"/>
      <c r="F219" s="232"/>
      <c r="G219" s="233"/>
      <c r="H219" s="233"/>
    </row>
    <row r="220" spans="1:8" ht="21" x14ac:dyDescent="0.2">
      <c r="A220" s="235" t="s">
        <v>141</v>
      </c>
      <c r="B220" s="235"/>
      <c r="C220" s="235"/>
      <c r="D220" s="235"/>
      <c r="E220" s="235"/>
      <c r="F220" s="235"/>
      <c r="G220" s="235"/>
      <c r="H220" s="235"/>
    </row>
    <row r="221" spans="1:8" ht="21" x14ac:dyDescent="0.2">
      <c r="A221" s="235" t="s">
        <v>142</v>
      </c>
      <c r="B221" s="235"/>
      <c r="C221" s="235"/>
      <c r="D221" s="235"/>
      <c r="E221" s="235"/>
      <c r="F221" s="235"/>
      <c r="G221" s="235"/>
      <c r="H221" s="235"/>
    </row>
    <row r="222" spans="1:8" ht="26.25" x14ac:dyDescent="0.2">
      <c r="A222" s="229"/>
      <c r="B222" s="229"/>
      <c r="C222" s="230"/>
      <c r="D222" s="231"/>
      <c r="E222" s="231"/>
      <c r="F222" s="232"/>
      <c r="G222" s="233"/>
      <c r="H222" s="233"/>
    </row>
    <row r="223" spans="1:8" ht="50.1" customHeight="1" thickBot="1" x14ac:dyDescent="0.25">
      <c r="A223" s="236" t="s">
        <v>143</v>
      </c>
      <c r="B223" s="236"/>
      <c r="C223" s="236"/>
      <c r="D223" s="236"/>
      <c r="E223" s="236"/>
      <c r="F223" s="237"/>
      <c r="G223" s="227"/>
      <c r="H223" s="238"/>
    </row>
    <row r="224" spans="1:8" ht="50.1" customHeight="1" thickBot="1" x14ac:dyDescent="0.25">
      <c r="A224" s="239" t="s">
        <v>144</v>
      </c>
      <c r="B224" s="240"/>
      <c r="C224" s="240"/>
      <c r="D224" s="240"/>
      <c r="E224" s="241"/>
      <c r="F224" s="242"/>
      <c r="H224" s="243"/>
    </row>
    <row r="225" spans="1:8" ht="79.5" customHeight="1" thickBot="1" x14ac:dyDescent="0.25">
      <c r="A225" s="421" t="s">
        <v>145</v>
      </c>
      <c r="B225" s="422"/>
      <c r="C225" s="246" t="s">
        <v>146</v>
      </c>
      <c r="D225" s="435" t="s">
        <v>147</v>
      </c>
      <c r="E225" s="436"/>
      <c r="F225" s="248"/>
      <c r="G225" s="248"/>
      <c r="H225" s="248"/>
    </row>
    <row r="226" spans="1:8" ht="101.25" customHeight="1" x14ac:dyDescent="0.2">
      <c r="A226" s="249" t="s">
        <v>148</v>
      </c>
      <c r="B226" s="250"/>
      <c r="C226" s="251" t="s">
        <v>149</v>
      </c>
      <c r="D226" s="252" t="s">
        <v>150</v>
      </c>
      <c r="E226" s="253"/>
      <c r="F226" s="248"/>
      <c r="G226" s="248"/>
      <c r="H226" s="248"/>
    </row>
    <row r="227" spans="1:8" ht="75" customHeight="1" x14ac:dyDescent="0.2">
      <c r="A227" s="254" t="s">
        <v>151</v>
      </c>
      <c r="B227" s="255"/>
      <c r="C227" s="256" t="s">
        <v>152</v>
      </c>
      <c r="D227" s="257" t="s">
        <v>153</v>
      </c>
      <c r="E227" s="258"/>
      <c r="F227" s="248"/>
      <c r="G227" s="248"/>
      <c r="H227" s="248"/>
    </row>
    <row r="228" spans="1:8" ht="126" customHeight="1" thickBot="1" x14ac:dyDescent="0.25">
      <c r="A228" s="316" t="s">
        <v>154</v>
      </c>
      <c r="B228" s="317"/>
      <c r="C228" s="318" t="s">
        <v>155</v>
      </c>
      <c r="D228" s="319" t="s">
        <v>153</v>
      </c>
      <c r="E228" s="320"/>
      <c r="F228" s="248"/>
      <c r="G228" s="248"/>
      <c r="H228" s="248"/>
    </row>
    <row r="229" spans="1:8" s="213" customFormat="1" ht="102.75" customHeight="1" thickBot="1" x14ac:dyDescent="0.25">
      <c r="A229" s="316" t="s">
        <v>157</v>
      </c>
      <c r="B229" s="317"/>
      <c r="C229" s="613" t="s">
        <v>158</v>
      </c>
      <c r="D229" s="319" t="s">
        <v>153</v>
      </c>
      <c r="E229" s="320"/>
      <c r="F229" s="242"/>
      <c r="G229" s="242"/>
      <c r="H229" s="242"/>
    </row>
    <row r="230" spans="1:8" s="234" customFormat="1" ht="222.75" customHeight="1" thickBot="1" x14ac:dyDescent="0.25">
      <c r="A230" s="316" t="s">
        <v>159</v>
      </c>
      <c r="B230" s="317"/>
      <c r="C230" s="318" t="s">
        <v>160</v>
      </c>
      <c r="D230" s="319" t="s">
        <v>153</v>
      </c>
      <c r="E230" s="320"/>
      <c r="F230" s="232"/>
      <c r="G230" s="233"/>
      <c r="H230" s="233"/>
    </row>
    <row r="231" spans="1:8" ht="23.25" x14ac:dyDescent="0.2">
      <c r="A231" s="260" t="s">
        <v>161</v>
      </c>
      <c r="B231" s="260"/>
      <c r="C231" s="260"/>
      <c r="D231" s="260"/>
      <c r="E231" s="260"/>
      <c r="F231" s="260"/>
      <c r="G231" s="260"/>
      <c r="H231" s="260"/>
    </row>
    <row r="232" spans="1:8" ht="23.25" x14ac:dyDescent="0.2">
      <c r="A232" s="260" t="s">
        <v>162</v>
      </c>
      <c r="B232" s="260"/>
      <c r="C232" s="260"/>
      <c r="D232" s="260"/>
      <c r="E232" s="260"/>
      <c r="F232" s="260"/>
      <c r="G232" s="260"/>
      <c r="H232" s="260"/>
    </row>
    <row r="233" spans="1:8" ht="195" customHeight="1" x14ac:dyDescent="0.2">
      <c r="A23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235"/>
      <c r="C233" s="235"/>
      <c r="D233" s="235"/>
      <c r="E233" s="235"/>
      <c r="F233" s="235"/>
      <c r="G233" s="235"/>
      <c r="H233" s="235"/>
    </row>
    <row r="234" spans="1:8" ht="77.25" customHeight="1" x14ac:dyDescent="0.2">
      <c r="A234" s="235" t="s">
        <v>164</v>
      </c>
      <c r="B234" s="235"/>
      <c r="C234" s="235"/>
      <c r="D234" s="235"/>
      <c r="E234" s="235"/>
      <c r="F234" s="235"/>
      <c r="G234" s="235"/>
      <c r="H234" s="235"/>
    </row>
    <row r="235" spans="1:8" ht="23.25" x14ac:dyDescent="0.2">
      <c r="A235" s="260" t="s">
        <v>165</v>
      </c>
      <c r="B235" s="260"/>
      <c r="C235" s="260"/>
      <c r="D235" s="260"/>
      <c r="E235" s="260"/>
      <c r="F235" s="260"/>
      <c r="G235" s="260"/>
      <c r="H235" s="260"/>
    </row>
    <row r="236" spans="1:8" s="262" customFormat="1" ht="114.75" customHeight="1" x14ac:dyDescent="0.2">
      <c r="A236" s="235" t="s">
        <v>166</v>
      </c>
      <c r="B236" s="235"/>
      <c r="C236" s="235"/>
      <c r="D236" s="235"/>
      <c r="E236" s="235"/>
      <c r="F236" s="235"/>
      <c r="G236" s="235"/>
      <c r="H236" s="235"/>
    </row>
  </sheetData>
  <sheetProtection selectLockedCells="1" selectUnlockedCells="1"/>
  <mergeCells count="397">
    <mergeCell ref="A231:H231"/>
    <mergeCell ref="A232:H232"/>
    <mergeCell ref="A233:H233"/>
    <mergeCell ref="A234:H234"/>
    <mergeCell ref="A235:H235"/>
    <mergeCell ref="A236:E236"/>
    <mergeCell ref="F236:H236"/>
    <mergeCell ref="A228:B228"/>
    <mergeCell ref="D228:E228"/>
    <mergeCell ref="A229:B229"/>
    <mergeCell ref="D229:E229"/>
    <mergeCell ref="A230:B230"/>
    <mergeCell ref="D230:E230"/>
    <mergeCell ref="A225:B225"/>
    <mergeCell ref="D225:E225"/>
    <mergeCell ref="A226:B226"/>
    <mergeCell ref="D226:E226"/>
    <mergeCell ref="A227:B227"/>
    <mergeCell ref="D227:E227"/>
    <mergeCell ref="A217:C217"/>
    <mergeCell ref="A218:C218"/>
    <mergeCell ref="A220:H220"/>
    <mergeCell ref="A221:H221"/>
    <mergeCell ref="A223:E223"/>
    <mergeCell ref="A224:E224"/>
    <mergeCell ref="A212:C212"/>
    <mergeCell ref="G212:H212"/>
    <mergeCell ref="A213:C213"/>
    <mergeCell ref="A214:C214"/>
    <mergeCell ref="A215:C215"/>
    <mergeCell ref="A216:C216"/>
    <mergeCell ref="A206:B206"/>
    <mergeCell ref="D206:H206"/>
    <mergeCell ref="C208:D208"/>
    <mergeCell ref="C209:D209"/>
    <mergeCell ref="C210:D210"/>
    <mergeCell ref="C211:D211"/>
    <mergeCell ref="A201:B201"/>
    <mergeCell ref="A202:B202"/>
    <mergeCell ref="D202:H202"/>
    <mergeCell ref="A203:C203"/>
    <mergeCell ref="D203:H203"/>
    <mergeCell ref="A204:B204"/>
    <mergeCell ref="C204:C205"/>
    <mergeCell ref="D204:H204"/>
    <mergeCell ref="A205:B205"/>
    <mergeCell ref="D205:H205"/>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195"/>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C137:C154"/>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267">
        <v>210</v>
      </c>
      <c r="E23" s="268"/>
      <c r="F23" s="268"/>
      <c r="G23" s="268"/>
      <c r="H23" s="269"/>
    </row>
    <row r="24" spans="1:8" s="16" customFormat="1" ht="62.2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1">
        <f>F48*1.2</f>
        <v>10908</v>
      </c>
      <c r="E48" s="32">
        <f>F48*1.1</f>
        <v>9999</v>
      </c>
      <c r="F48" s="32">
        <v>9090</v>
      </c>
      <c r="G48" s="32">
        <f>F48*0.75</f>
        <v>6817.5</v>
      </c>
      <c r="H48" s="33">
        <f>F48*0.5</f>
        <v>4545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54">
        <f>F54*1.2</f>
        <v>13111.199999999999</v>
      </c>
      <c r="E54" s="32">
        <f>F54*1.1</f>
        <v>12018.6</v>
      </c>
      <c r="F54" s="32">
        <v>10926</v>
      </c>
      <c r="G54" s="32">
        <f>F54*0.75</f>
        <v>8194.5</v>
      </c>
      <c r="H54" s="33">
        <f>F54*0.5</f>
        <v>5463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267">
        <v>210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1038 до 31140</v>
      </c>
      <c r="E64" s="139"/>
      <c r="F64" s="139"/>
      <c r="G64" s="139"/>
      <c r="H64" s="140"/>
    </row>
    <row r="65" spans="1:8" ht="37.5" customHeight="1" x14ac:dyDescent="0.2">
      <c r="A65" s="141" t="s">
        <v>39</v>
      </c>
      <c r="B65" s="142"/>
      <c r="C65" s="27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144">
        <v>1038</v>
      </c>
      <c r="E65" s="145"/>
      <c r="F65" s="145"/>
      <c r="G65" s="145"/>
      <c r="H65" s="146"/>
    </row>
    <row r="66" spans="1:8" ht="37.5" customHeight="1" x14ac:dyDescent="0.2">
      <c r="A66" s="147" t="s">
        <v>40</v>
      </c>
      <c r="B66" s="148"/>
      <c r="C66" s="143"/>
      <c r="D66" s="36">
        <v>2076</v>
      </c>
      <c r="E66" s="37"/>
      <c r="F66" s="37"/>
      <c r="G66" s="37"/>
      <c r="H66" s="38"/>
    </row>
    <row r="67" spans="1:8" ht="37.5" customHeight="1" x14ac:dyDescent="0.2">
      <c r="A67" s="147" t="s">
        <v>41</v>
      </c>
      <c r="B67" s="148"/>
      <c r="C67" s="143"/>
      <c r="D67" s="36">
        <v>3114</v>
      </c>
      <c r="E67" s="37"/>
      <c r="F67" s="37"/>
      <c r="G67" s="37"/>
      <c r="H67" s="38"/>
    </row>
    <row r="68" spans="1:8" ht="37.5" customHeight="1" x14ac:dyDescent="0.2">
      <c r="A68" s="147" t="s">
        <v>42</v>
      </c>
      <c r="B68" s="148"/>
      <c r="C68" s="143"/>
      <c r="D68" s="36">
        <v>4152</v>
      </c>
      <c r="E68" s="37"/>
      <c r="F68" s="37"/>
      <c r="G68" s="37"/>
      <c r="H68" s="38"/>
    </row>
    <row r="69" spans="1:8" ht="37.5" customHeight="1" x14ac:dyDescent="0.2">
      <c r="A69" s="147" t="s">
        <v>43</v>
      </c>
      <c r="B69" s="148"/>
      <c r="C69" s="143"/>
      <c r="D69" s="36">
        <v>5190</v>
      </c>
      <c r="E69" s="37"/>
      <c r="F69" s="37"/>
      <c r="G69" s="37"/>
      <c r="H69" s="38"/>
    </row>
    <row r="70" spans="1:8" ht="37.5" customHeight="1" x14ac:dyDescent="0.2">
      <c r="A70" s="147" t="s">
        <v>44</v>
      </c>
      <c r="B70" s="148"/>
      <c r="C70" s="143"/>
      <c r="D70" s="36">
        <v>6228</v>
      </c>
      <c r="E70" s="37"/>
      <c r="F70" s="37"/>
      <c r="G70" s="37"/>
      <c r="H70" s="38"/>
    </row>
    <row r="71" spans="1:8" ht="37.5" customHeight="1" x14ac:dyDescent="0.2">
      <c r="A71" s="147" t="s">
        <v>45</v>
      </c>
      <c r="B71" s="148"/>
      <c r="C71" s="143"/>
      <c r="D71" s="36">
        <v>7266</v>
      </c>
      <c r="E71" s="37"/>
      <c r="F71" s="37"/>
      <c r="G71" s="37"/>
      <c r="H71" s="38"/>
    </row>
    <row r="72" spans="1:8" ht="37.5" customHeight="1" x14ac:dyDescent="0.2">
      <c r="A72" s="147" t="s">
        <v>46</v>
      </c>
      <c r="B72" s="148"/>
      <c r="C72" s="143"/>
      <c r="D72" s="36">
        <v>8304</v>
      </c>
      <c r="E72" s="37"/>
      <c r="F72" s="37"/>
      <c r="G72" s="37"/>
      <c r="H72" s="38"/>
    </row>
    <row r="73" spans="1:8" ht="37.5" customHeight="1" x14ac:dyDescent="0.2">
      <c r="A73" s="147" t="s">
        <v>47</v>
      </c>
      <c r="B73" s="148"/>
      <c r="C73" s="143"/>
      <c r="D73" s="36">
        <v>9342</v>
      </c>
      <c r="E73" s="37"/>
      <c r="F73" s="37"/>
      <c r="G73" s="37"/>
      <c r="H73" s="38"/>
    </row>
    <row r="74" spans="1:8" ht="37.5" customHeight="1" x14ac:dyDescent="0.2">
      <c r="A74" s="147" t="s">
        <v>48</v>
      </c>
      <c r="B74" s="148"/>
      <c r="C74" s="143"/>
      <c r="D74" s="36">
        <v>10380</v>
      </c>
      <c r="E74" s="37"/>
      <c r="F74" s="37"/>
      <c r="G74" s="37"/>
      <c r="H74" s="38"/>
    </row>
    <row r="75" spans="1:8" ht="37.5" customHeight="1" x14ac:dyDescent="0.2">
      <c r="A75" s="147" t="s">
        <v>49</v>
      </c>
      <c r="B75" s="148"/>
      <c r="C75" s="143"/>
      <c r="D75" s="36">
        <v>11418</v>
      </c>
      <c r="E75" s="37"/>
      <c r="F75" s="37"/>
      <c r="G75" s="37"/>
      <c r="H75" s="38"/>
    </row>
    <row r="76" spans="1:8" ht="37.5" customHeight="1" x14ac:dyDescent="0.2">
      <c r="A76" s="147" t="s">
        <v>50</v>
      </c>
      <c r="B76" s="148"/>
      <c r="C76" s="143"/>
      <c r="D76" s="36">
        <v>12456</v>
      </c>
      <c r="E76" s="37"/>
      <c r="F76" s="37"/>
      <c r="G76" s="37"/>
      <c r="H76" s="38"/>
    </row>
    <row r="77" spans="1:8" ht="37.5" customHeight="1" x14ac:dyDescent="0.2">
      <c r="A77" s="147" t="s">
        <v>51</v>
      </c>
      <c r="B77" s="148"/>
      <c r="C77" s="143"/>
      <c r="D77" s="36">
        <v>13494</v>
      </c>
      <c r="E77" s="37"/>
      <c r="F77" s="37"/>
      <c r="G77" s="37"/>
      <c r="H77" s="38"/>
    </row>
    <row r="78" spans="1:8" ht="37.5" customHeight="1" x14ac:dyDescent="0.2">
      <c r="A78" s="147" t="s">
        <v>52</v>
      </c>
      <c r="B78" s="148"/>
      <c r="C78" s="143"/>
      <c r="D78" s="36">
        <v>14532</v>
      </c>
      <c r="E78" s="37"/>
      <c r="F78" s="37"/>
      <c r="G78" s="37"/>
      <c r="H78" s="38"/>
    </row>
    <row r="79" spans="1:8" ht="37.5" customHeight="1" x14ac:dyDescent="0.2">
      <c r="A79" s="147" t="s">
        <v>53</v>
      </c>
      <c r="B79" s="148"/>
      <c r="C79" s="143"/>
      <c r="D79" s="36">
        <v>15570</v>
      </c>
      <c r="E79" s="37"/>
      <c r="F79" s="37"/>
      <c r="G79" s="37"/>
      <c r="H79" s="38"/>
    </row>
    <row r="80" spans="1:8" ht="37.5" customHeight="1" x14ac:dyDescent="0.2">
      <c r="A80" s="147" t="s">
        <v>54</v>
      </c>
      <c r="B80" s="148"/>
      <c r="C80" s="143"/>
      <c r="D80" s="36">
        <v>16608</v>
      </c>
      <c r="E80" s="37"/>
      <c r="F80" s="37"/>
      <c r="G80" s="37"/>
      <c r="H80" s="38"/>
    </row>
    <row r="81" spans="1:8" ht="37.5" customHeight="1" x14ac:dyDescent="0.2">
      <c r="A81" s="147" t="s">
        <v>55</v>
      </c>
      <c r="B81" s="148"/>
      <c r="C81" s="143"/>
      <c r="D81" s="36">
        <v>17646</v>
      </c>
      <c r="E81" s="37"/>
      <c r="F81" s="37"/>
      <c r="G81" s="37"/>
      <c r="H81" s="38"/>
    </row>
    <row r="82" spans="1:8" ht="37.5" customHeight="1" x14ac:dyDescent="0.2">
      <c r="A82" s="147" t="s">
        <v>56</v>
      </c>
      <c r="B82" s="148"/>
      <c r="C82" s="143"/>
      <c r="D82" s="36">
        <v>18684</v>
      </c>
      <c r="E82" s="37"/>
      <c r="F82" s="37"/>
      <c r="G82" s="37"/>
      <c r="H82" s="38"/>
    </row>
    <row r="83" spans="1:8" ht="37.5" customHeight="1" x14ac:dyDescent="0.2">
      <c r="A83" s="147" t="s">
        <v>57</v>
      </c>
      <c r="B83" s="148"/>
      <c r="C83" s="143"/>
      <c r="D83" s="36">
        <v>19722</v>
      </c>
      <c r="E83" s="37"/>
      <c r="F83" s="37"/>
      <c r="G83" s="37"/>
      <c r="H83" s="38"/>
    </row>
    <row r="84" spans="1:8" ht="37.5" customHeight="1" x14ac:dyDescent="0.2">
      <c r="A84" s="147" t="s">
        <v>58</v>
      </c>
      <c r="B84" s="148"/>
      <c r="C84" s="143"/>
      <c r="D84" s="36">
        <v>20760</v>
      </c>
      <c r="E84" s="37"/>
      <c r="F84" s="37"/>
      <c r="G84" s="37"/>
      <c r="H84" s="38"/>
    </row>
    <row r="85" spans="1:8" ht="37.5" customHeight="1" x14ac:dyDescent="0.2">
      <c r="A85" s="147" t="s">
        <v>178</v>
      </c>
      <c r="B85" s="148"/>
      <c r="C85" s="143"/>
      <c r="D85" s="36">
        <v>21798</v>
      </c>
      <c r="E85" s="37"/>
      <c r="F85" s="37"/>
      <c r="G85" s="37"/>
      <c r="H85" s="38"/>
    </row>
    <row r="86" spans="1:8" ht="37.5" customHeight="1" x14ac:dyDescent="0.2">
      <c r="A86" s="147" t="s">
        <v>179</v>
      </c>
      <c r="B86" s="148"/>
      <c r="C86" s="143"/>
      <c r="D86" s="36">
        <v>22836</v>
      </c>
      <c r="E86" s="37"/>
      <c r="F86" s="37"/>
      <c r="G86" s="37"/>
      <c r="H86" s="38"/>
    </row>
    <row r="87" spans="1:8" ht="37.5" customHeight="1" x14ac:dyDescent="0.2">
      <c r="A87" s="147" t="s">
        <v>180</v>
      </c>
      <c r="B87" s="148"/>
      <c r="C87" s="143"/>
      <c r="D87" s="36">
        <v>23874</v>
      </c>
      <c r="E87" s="37"/>
      <c r="F87" s="37"/>
      <c r="G87" s="37"/>
      <c r="H87" s="38"/>
    </row>
    <row r="88" spans="1:8" ht="37.5" customHeight="1" x14ac:dyDescent="0.2">
      <c r="A88" s="147" t="s">
        <v>181</v>
      </c>
      <c r="B88" s="148"/>
      <c r="C88" s="143"/>
      <c r="D88" s="36">
        <v>24912</v>
      </c>
      <c r="E88" s="37"/>
      <c r="F88" s="37"/>
      <c r="G88" s="37"/>
      <c r="H88" s="38"/>
    </row>
    <row r="89" spans="1:8" ht="37.5" customHeight="1" x14ac:dyDescent="0.2">
      <c r="A89" s="147" t="s">
        <v>182</v>
      </c>
      <c r="B89" s="148"/>
      <c r="C89" s="143"/>
      <c r="D89" s="36">
        <v>25950</v>
      </c>
      <c r="E89" s="37"/>
      <c r="F89" s="37"/>
      <c r="G89" s="37"/>
      <c r="H89" s="38"/>
    </row>
    <row r="90" spans="1:8" ht="37.5" customHeight="1" x14ac:dyDescent="0.2">
      <c r="A90" s="147" t="s">
        <v>183</v>
      </c>
      <c r="B90" s="148"/>
      <c r="C90" s="143"/>
      <c r="D90" s="36">
        <v>26988</v>
      </c>
      <c r="E90" s="37"/>
      <c r="F90" s="37"/>
      <c r="G90" s="37"/>
      <c r="H90" s="38"/>
    </row>
    <row r="91" spans="1:8" ht="37.5" customHeight="1" x14ac:dyDescent="0.2">
      <c r="A91" s="147" t="s">
        <v>184</v>
      </c>
      <c r="B91" s="148"/>
      <c r="C91" s="143"/>
      <c r="D91" s="36">
        <v>28026</v>
      </c>
      <c r="E91" s="37"/>
      <c r="F91" s="37"/>
      <c r="G91" s="37"/>
      <c r="H91" s="38"/>
    </row>
    <row r="92" spans="1:8" ht="37.5" customHeight="1" x14ac:dyDescent="0.2">
      <c r="A92" s="147" t="s">
        <v>185</v>
      </c>
      <c r="B92" s="148"/>
      <c r="C92" s="143"/>
      <c r="D92" s="36">
        <v>29064</v>
      </c>
      <c r="E92" s="37"/>
      <c r="F92" s="37"/>
      <c r="G92" s="37"/>
      <c r="H92" s="38"/>
    </row>
    <row r="93" spans="1:8" ht="37.5" customHeight="1" x14ac:dyDescent="0.2">
      <c r="A93" s="147" t="s">
        <v>186</v>
      </c>
      <c r="B93" s="148"/>
      <c r="C93" s="143"/>
      <c r="D93" s="36">
        <v>30102</v>
      </c>
      <c r="E93" s="37"/>
      <c r="F93" s="37"/>
      <c r="G93" s="37"/>
      <c r="H93" s="38"/>
    </row>
    <row r="94" spans="1:8" ht="37.5" customHeight="1" thickBot="1" x14ac:dyDescent="0.25">
      <c r="A94" s="147" t="s">
        <v>187</v>
      </c>
      <c r="B94" s="148"/>
      <c r="C94" s="143"/>
      <c r="D94" s="36">
        <v>31140</v>
      </c>
      <c r="E94" s="37"/>
      <c r="F94" s="37"/>
      <c r="G94" s="37"/>
      <c r="H94" s="38"/>
    </row>
    <row r="95" spans="1:8" ht="50.1" customHeight="1" thickBot="1" x14ac:dyDescent="0.25">
      <c r="A95" s="136" t="s">
        <v>59</v>
      </c>
      <c r="B95" s="137"/>
      <c r="C95" s="137"/>
      <c r="D95" s="138" t="str">
        <f>"от "&amp;MIN(D96:D105)&amp;" до "&amp;MAX(D96:D105)</f>
        <v>от 348 до 3576</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144">
        <v>1530</v>
      </c>
      <c r="E96" s="145"/>
      <c r="F96" s="145"/>
      <c r="G96" s="145"/>
      <c r="H96" s="146"/>
    </row>
    <row r="97" spans="1:8" ht="37.5" customHeight="1" x14ac:dyDescent="0.2">
      <c r="A97" s="160" t="s">
        <v>61</v>
      </c>
      <c r="B97" s="281"/>
      <c r="C97" s="156"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56">
        <v>348</v>
      </c>
      <c r="E97" s="37"/>
      <c r="F97" s="37"/>
      <c r="G97" s="37"/>
      <c r="H97" s="38"/>
    </row>
    <row r="98" spans="1:8" ht="37.5" customHeight="1" x14ac:dyDescent="0.2">
      <c r="A98" s="160" t="s">
        <v>62</v>
      </c>
      <c r="B98" s="281"/>
      <c r="C98" s="159"/>
      <c r="D98" s="56">
        <v>3570</v>
      </c>
      <c r="E98" s="37"/>
      <c r="F98" s="37"/>
      <c r="G98" s="37"/>
      <c r="H98" s="38"/>
    </row>
    <row r="99" spans="1:8" ht="37.5" customHeight="1" x14ac:dyDescent="0.2">
      <c r="A99" s="160" t="s">
        <v>63</v>
      </c>
      <c r="B99" s="281"/>
      <c r="C99" s="159"/>
      <c r="D99" s="56">
        <v>1104</v>
      </c>
      <c r="E99" s="37"/>
      <c r="F99" s="37"/>
      <c r="G99" s="37"/>
      <c r="H99" s="38"/>
    </row>
    <row r="100" spans="1:8" ht="37.5" customHeight="1" x14ac:dyDescent="0.2">
      <c r="A100" s="154" t="s">
        <v>64</v>
      </c>
      <c r="B100" s="204"/>
      <c r="C100" s="159"/>
      <c r="D100" s="56">
        <v>2208</v>
      </c>
      <c r="E100" s="37"/>
      <c r="F100" s="37"/>
      <c r="G100" s="37"/>
      <c r="H100" s="38"/>
    </row>
    <row r="101" spans="1:8" ht="37.5" customHeight="1" x14ac:dyDescent="0.2">
      <c r="A101" s="160" t="s">
        <v>65</v>
      </c>
      <c r="B101" s="281"/>
      <c r="C101" s="159"/>
      <c r="D101" s="36">
        <v>432</v>
      </c>
      <c r="E101" s="37"/>
      <c r="F101" s="37"/>
      <c r="G101" s="37"/>
      <c r="H101" s="38"/>
    </row>
    <row r="102" spans="1:8" ht="37.5" customHeight="1" x14ac:dyDescent="0.2">
      <c r="A102" s="160" t="s">
        <v>66</v>
      </c>
      <c r="B102" s="281"/>
      <c r="C102" s="159"/>
      <c r="D102" s="36">
        <v>432</v>
      </c>
      <c r="E102" s="37"/>
      <c r="F102" s="37"/>
      <c r="G102" s="37"/>
      <c r="H102" s="38"/>
    </row>
    <row r="103" spans="1:8" ht="37.5" customHeight="1" x14ac:dyDescent="0.2">
      <c r="A103" s="160" t="s">
        <v>67</v>
      </c>
      <c r="B103" s="281"/>
      <c r="C103" s="159"/>
      <c r="D103" s="36">
        <v>864</v>
      </c>
      <c r="E103" s="37"/>
      <c r="F103" s="37"/>
      <c r="G103" s="37"/>
      <c r="H103" s="38"/>
    </row>
    <row r="104" spans="1:8" ht="37.5" customHeight="1" x14ac:dyDescent="0.2">
      <c r="A104" s="160" t="s">
        <v>68</v>
      </c>
      <c r="B104" s="281"/>
      <c r="C104" s="159"/>
      <c r="D104" s="36">
        <v>1296</v>
      </c>
      <c r="E104" s="37"/>
      <c r="F104" s="37"/>
      <c r="G104" s="37"/>
      <c r="H104" s="38"/>
    </row>
    <row r="105" spans="1:8" ht="37.5" customHeight="1" thickBot="1" x14ac:dyDescent="0.25">
      <c r="A105" s="207" t="s">
        <v>69</v>
      </c>
      <c r="B105" s="282"/>
      <c r="C105" s="164"/>
      <c r="D105" s="36">
        <v>3576</v>
      </c>
      <c r="E105" s="37"/>
      <c r="F105" s="37"/>
      <c r="G105" s="37"/>
      <c r="H105" s="38"/>
    </row>
    <row r="106" spans="1:8" s="16" customFormat="1" ht="117.75" customHeight="1" thickBot="1" x14ac:dyDescent="0.25">
      <c r="A106" s="283" t="s">
        <v>71</v>
      </c>
      <c r="B106" s="284"/>
      <c r="C10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45">
        <v>30</v>
      </c>
      <c r="E106" s="45"/>
      <c r="F106" s="45"/>
      <c r="G106" s="45"/>
      <c r="H106" s="46"/>
    </row>
    <row r="107" spans="1:8" ht="50.1" customHeight="1" thickBot="1" x14ac:dyDescent="0.25">
      <c r="A107" s="24" t="s">
        <v>72</v>
      </c>
      <c r="B107" s="25"/>
      <c r="C107" s="26"/>
      <c r="D107" s="173" t="e">
        <f>"от "&amp;MIN(D109,D129:H130,#REF!,D131:H145)&amp;" до "&amp;MAX(D109,D129:H130,#REF!,D131:H145)</f>
        <v>#REF!</v>
      </c>
      <c r="E107" s="173"/>
      <c r="F107" s="173"/>
      <c r="G107" s="173"/>
      <c r="H107" s="174"/>
    </row>
    <row r="108" spans="1:8" ht="21.75" thickBot="1" x14ac:dyDescent="0.25">
      <c r="A108" s="286"/>
      <c r="B108" s="287"/>
      <c r="C108" s="130"/>
      <c r="D108" s="288"/>
      <c r="E108" s="288"/>
      <c r="F108" s="288"/>
      <c r="G108" s="288"/>
      <c r="H108" s="289"/>
    </row>
    <row r="109" spans="1:8" ht="57.7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182">
        <v>5184</v>
      </c>
      <c r="E109" s="182"/>
      <c r="F109" s="182"/>
      <c r="G109" s="182"/>
      <c r="H109" s="183"/>
    </row>
    <row r="110" spans="1:8" ht="57.75" customHeight="1" thickBot="1" x14ac:dyDescent="0.25">
      <c r="A110" s="184" t="s">
        <v>74</v>
      </c>
      <c r="B110" s="185"/>
      <c r="C110" s="186"/>
      <c r="D110" s="187" t="s">
        <v>75</v>
      </c>
      <c r="E110" s="188"/>
      <c r="F110" s="188"/>
      <c r="G110" s="188"/>
      <c r="H110" s="189"/>
    </row>
    <row r="111" spans="1:8" ht="57.75" customHeight="1" x14ac:dyDescent="0.2">
      <c r="A111" s="190" t="s">
        <v>76</v>
      </c>
      <c r="B111" s="191"/>
      <c r="C111" s="186"/>
      <c r="D111" s="157">
        <f>D109/4</f>
        <v>1296</v>
      </c>
      <c r="E111" s="157"/>
      <c r="F111" s="157"/>
      <c r="G111" s="157"/>
      <c r="H111" s="158"/>
    </row>
    <row r="112" spans="1:8" ht="57.75" customHeight="1" x14ac:dyDescent="0.2">
      <c r="A112" s="190" t="s">
        <v>77</v>
      </c>
      <c r="B112" s="191"/>
      <c r="C112" s="186"/>
      <c r="D112" s="157">
        <f>D109/5</f>
        <v>1036.8</v>
      </c>
      <c r="E112" s="157"/>
      <c r="F112" s="157"/>
      <c r="G112" s="157"/>
      <c r="H112" s="158"/>
    </row>
    <row r="113" spans="1:8" ht="57.75" customHeight="1" x14ac:dyDescent="0.2">
      <c r="A113" s="190" t="s">
        <v>78</v>
      </c>
      <c r="B113" s="191"/>
      <c r="C113" s="186"/>
      <c r="D113" s="157">
        <f>D109/6</f>
        <v>864</v>
      </c>
      <c r="E113" s="157"/>
      <c r="F113" s="157"/>
      <c r="G113" s="157"/>
      <c r="H113" s="158"/>
    </row>
    <row r="114" spans="1:8" ht="57.75" customHeight="1" x14ac:dyDescent="0.2">
      <c r="A114" s="190" t="s">
        <v>79</v>
      </c>
      <c r="B114" s="191"/>
      <c r="C114" s="186"/>
      <c r="D114" s="157">
        <f>D109/7</f>
        <v>740.57142857142856</v>
      </c>
      <c r="E114" s="157"/>
      <c r="F114" s="157"/>
      <c r="G114" s="157"/>
      <c r="H114" s="158"/>
    </row>
    <row r="115" spans="1:8" ht="57.75" customHeight="1" x14ac:dyDescent="0.2">
      <c r="A115" s="190" t="s">
        <v>80</v>
      </c>
      <c r="B115" s="191"/>
      <c r="C115" s="186"/>
      <c r="D115" s="157">
        <f>D109/8</f>
        <v>648</v>
      </c>
      <c r="E115" s="157"/>
      <c r="F115" s="157"/>
      <c r="G115" s="157"/>
      <c r="H115" s="158"/>
    </row>
    <row r="116" spans="1:8" ht="57.75" customHeight="1" x14ac:dyDescent="0.2">
      <c r="A116" s="190" t="s">
        <v>81</v>
      </c>
      <c r="B116" s="191"/>
      <c r="C116" s="186"/>
      <c r="D116" s="157">
        <f>D109/9</f>
        <v>576</v>
      </c>
      <c r="E116" s="157"/>
      <c r="F116" s="157"/>
      <c r="G116" s="157"/>
      <c r="H116" s="158"/>
    </row>
    <row r="117" spans="1:8" ht="57.75" customHeight="1" x14ac:dyDescent="0.2">
      <c r="A117" s="190" t="s">
        <v>82</v>
      </c>
      <c r="B117" s="191"/>
      <c r="C117" s="186"/>
      <c r="D117" s="157">
        <f>D109/10</f>
        <v>518.4</v>
      </c>
      <c r="E117" s="157"/>
      <c r="F117" s="157"/>
      <c r="G117" s="157"/>
      <c r="H117" s="158"/>
    </row>
    <row r="118" spans="1:8" ht="57.75" customHeight="1" thickBot="1" x14ac:dyDescent="0.25">
      <c r="A118" s="179" t="s">
        <v>83</v>
      </c>
      <c r="B118" s="180"/>
      <c r="C118" s="186"/>
      <c r="D118" s="182">
        <v>7776</v>
      </c>
      <c r="E118" s="182"/>
      <c r="F118" s="182"/>
      <c r="G118" s="182"/>
      <c r="H118" s="183"/>
    </row>
    <row r="119" spans="1:8" ht="57.75" customHeight="1" thickBot="1" x14ac:dyDescent="0.25">
      <c r="A119" s="184" t="s">
        <v>74</v>
      </c>
      <c r="B119" s="185"/>
      <c r="C119" s="186"/>
      <c r="D119" s="187" t="s">
        <v>75</v>
      </c>
      <c r="E119" s="188"/>
      <c r="F119" s="188"/>
      <c r="G119" s="188"/>
      <c r="H119" s="189"/>
    </row>
    <row r="120" spans="1:8" ht="57.75" customHeight="1" x14ac:dyDescent="0.2">
      <c r="A120" s="190" t="s">
        <v>76</v>
      </c>
      <c r="B120" s="191"/>
      <c r="C120" s="186"/>
      <c r="D120" s="157">
        <v>1944</v>
      </c>
      <c r="E120" s="157"/>
      <c r="F120" s="157"/>
      <c r="G120" s="157"/>
      <c r="H120" s="158"/>
    </row>
    <row r="121" spans="1:8" ht="57.75" customHeight="1" x14ac:dyDescent="0.2">
      <c r="A121" s="190" t="s">
        <v>77</v>
      </c>
      <c r="B121" s="191"/>
      <c r="C121" s="186"/>
      <c r="D121" s="157">
        <v>1555.2</v>
      </c>
      <c r="E121" s="157"/>
      <c r="F121" s="157"/>
      <c r="G121" s="157"/>
      <c r="H121" s="158"/>
    </row>
    <row r="122" spans="1:8" ht="57.75" customHeight="1" x14ac:dyDescent="0.2">
      <c r="A122" s="190" t="s">
        <v>78</v>
      </c>
      <c r="B122" s="191"/>
      <c r="C122" s="186"/>
      <c r="D122" s="157">
        <v>1296</v>
      </c>
      <c r="E122" s="157"/>
      <c r="F122" s="157"/>
      <c r="G122" s="157"/>
      <c r="H122" s="158"/>
    </row>
    <row r="123" spans="1:8" ht="57.75" customHeight="1" x14ac:dyDescent="0.2">
      <c r="A123" s="190" t="s">
        <v>79</v>
      </c>
      <c r="B123" s="191"/>
      <c r="C123" s="186"/>
      <c r="D123" s="157">
        <v>1110.8571428571427</v>
      </c>
      <c r="E123" s="157"/>
      <c r="F123" s="157"/>
      <c r="G123" s="157"/>
      <c r="H123" s="158"/>
    </row>
    <row r="124" spans="1:8" ht="57.75" customHeight="1" x14ac:dyDescent="0.2">
      <c r="A124" s="190" t="s">
        <v>80</v>
      </c>
      <c r="B124" s="191"/>
      <c r="C124" s="186"/>
      <c r="D124" s="157">
        <v>972</v>
      </c>
      <c r="E124" s="157"/>
      <c r="F124" s="157"/>
      <c r="G124" s="157"/>
      <c r="H124" s="158"/>
    </row>
    <row r="125" spans="1:8" ht="57.75" customHeight="1" x14ac:dyDescent="0.2">
      <c r="A125" s="190" t="s">
        <v>81</v>
      </c>
      <c r="B125" s="191"/>
      <c r="C125" s="186"/>
      <c r="D125" s="157">
        <v>864</v>
      </c>
      <c r="E125" s="157"/>
      <c r="F125" s="157"/>
      <c r="G125" s="157"/>
      <c r="H125" s="158"/>
    </row>
    <row r="126" spans="1:8" ht="57.75" customHeight="1" thickBot="1" x14ac:dyDescent="0.25">
      <c r="A126" s="190" t="s">
        <v>82</v>
      </c>
      <c r="B126" s="191"/>
      <c r="C126" s="194"/>
      <c r="D126" s="157">
        <v>777.6</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44">
        <v>12012</v>
      </c>
      <c r="E127" s="45"/>
      <c r="F127" s="45"/>
      <c r="G127" s="45"/>
      <c r="H127" s="46"/>
    </row>
    <row r="128" spans="1:8" ht="21.75" thickBot="1" x14ac:dyDescent="0.25">
      <c r="A128" s="286"/>
      <c r="B128" s="287"/>
      <c r="C128" s="125"/>
      <c r="D128" s="288"/>
      <c r="E128" s="288"/>
      <c r="F128" s="288"/>
      <c r="G128" s="288"/>
      <c r="H128" s="289"/>
    </row>
    <row r="129" spans="1:8" ht="50.1" customHeight="1" x14ac:dyDescent="0.2">
      <c r="A129" s="160" t="s">
        <v>85</v>
      </c>
      <c r="B129" s="161"/>
      <c r="C129" s="294" t="str">
        <f>"Интернет-площадка 2gis.ru на основе Cправочника организаций "&amp;$C$2&amp;""</f>
        <v>Интернет-площадка 2gis.ru на основе Cправочника организаций "2ГИС.ЯРОСЛАВЛЬ"</v>
      </c>
      <c r="D129" s="56">
        <v>6540</v>
      </c>
      <c r="E129" s="37"/>
      <c r="F129" s="37"/>
      <c r="G129" s="37"/>
      <c r="H129" s="38"/>
    </row>
    <row r="130" spans="1:8" ht="50.1" customHeight="1" x14ac:dyDescent="0.2">
      <c r="A130" s="160" t="s">
        <v>86</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56">
        <v>5748</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56">
        <v>4758</v>
      </c>
      <c r="E131" s="37"/>
      <c r="F131" s="37"/>
      <c r="G131" s="37"/>
      <c r="H131" s="38"/>
    </row>
    <row r="132" spans="1:8"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"2ГИС.ЯРОСЛАВЛЬ"</v>
      </c>
      <c r="D132" s="56">
        <v>12144</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"2ГИС.ЯРОСЛАВЛЬ"</v>
      </c>
      <c r="D133" s="56">
        <v>14574</v>
      </c>
      <c r="E133" s="37"/>
      <c r="F133" s="37"/>
      <c r="G133" s="37"/>
      <c r="H133" s="38"/>
    </row>
    <row r="134" spans="1:8" ht="50.1" customHeight="1" x14ac:dyDescent="0.2">
      <c r="A134" s="160" t="s">
        <v>90</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56">
        <v>2898</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56">
        <v>2898</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56">
        <v>4320</v>
      </c>
      <c r="E136" s="37"/>
      <c r="F136" s="37"/>
      <c r="G136" s="37"/>
      <c r="H136" s="38"/>
    </row>
    <row r="137" spans="1:8" ht="50.1" customHeight="1" x14ac:dyDescent="0.2">
      <c r="A137" s="160" t="s">
        <v>93</v>
      </c>
      <c r="B137" s="161"/>
      <c r="C137" s="203" t="str">
        <f>C130</f>
        <v>Электронный справочник на основе Справочника организаций"2ГИС.ЯРОСЛАВЛЬ" (версия для ПК)</v>
      </c>
      <c r="D137" s="56">
        <v>5184</v>
      </c>
      <c r="E137" s="37"/>
      <c r="F137" s="37"/>
      <c r="G137" s="37"/>
      <c r="H137" s="38"/>
    </row>
    <row r="138" spans="1:8" ht="50.1" customHeight="1" x14ac:dyDescent="0.2">
      <c r="A138" s="160" t="s">
        <v>94</v>
      </c>
      <c r="B138" s="161"/>
      <c r="C138" s="203" t="s">
        <v>95</v>
      </c>
      <c r="D138" s="56">
        <v>858</v>
      </c>
      <c r="E138" s="37"/>
      <c r="F138" s="37"/>
      <c r="G138" s="37"/>
      <c r="H138" s="38"/>
    </row>
    <row r="139" spans="1:8" ht="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56">
        <v>3054</v>
      </c>
      <c r="E139" s="37"/>
      <c r="F139" s="37"/>
      <c r="G139" s="37"/>
      <c r="H139" s="38"/>
    </row>
    <row r="140" spans="1:8" ht="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56">
        <v>2034</v>
      </c>
      <c r="E140" s="37"/>
      <c r="F140" s="37"/>
      <c r="G140" s="37"/>
      <c r="H140" s="38"/>
    </row>
    <row r="141" spans="1:8" ht="75" customHeight="1" x14ac:dyDescent="0.2">
      <c r="A141" s="160" t="s">
        <v>98</v>
      </c>
      <c r="B141" s="161"/>
      <c r="C141"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56">
        <v>2208</v>
      </c>
      <c r="E141" s="37"/>
      <c r="F141" s="37"/>
      <c r="G141" s="37"/>
      <c r="H141" s="38"/>
    </row>
    <row r="142" spans="1:8" ht="75" customHeight="1" x14ac:dyDescent="0.2">
      <c r="A142" s="160" t="s">
        <v>99</v>
      </c>
      <c r="B142" s="161"/>
      <c r="C142"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56">
        <v>1020</v>
      </c>
      <c r="E142" s="37"/>
      <c r="F142" s="37"/>
      <c r="G142" s="37"/>
      <c r="H142" s="38"/>
    </row>
    <row r="143" spans="1:8" ht="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56">
        <v>13248</v>
      </c>
      <c r="E143" s="37"/>
      <c r="F143" s="37"/>
      <c r="G143" s="37"/>
      <c r="H143" s="38"/>
    </row>
    <row r="144" spans="1:8" ht="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56">
        <v>3504</v>
      </c>
      <c r="E144" s="37"/>
      <c r="F144" s="37"/>
      <c r="G144" s="37"/>
      <c r="H144" s="38"/>
    </row>
    <row r="145" spans="1:8" ht="50.1" customHeight="1" thickBot="1" x14ac:dyDescent="0.25">
      <c r="A145" s="160" t="s">
        <v>102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56">
        <v>2898</v>
      </c>
      <c r="E145" s="37"/>
      <c r="F145" s="37"/>
      <c r="G145" s="37"/>
      <c r="H145" s="38"/>
    </row>
    <row r="146" spans="1:8" s="16" customFormat="1" ht="91.5" customHeight="1" thickBot="1" x14ac:dyDescent="0.25">
      <c r="A146" s="160" t="s">
        <v>16</v>
      </c>
      <c r="B146" s="161"/>
      <c r="C14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56">
        <v>1530</v>
      </c>
      <c r="E146" s="37"/>
      <c r="F146" s="37"/>
      <c r="G146" s="37"/>
      <c r="H146" s="38"/>
    </row>
    <row r="147" spans="1:8" s="16" customFormat="1" ht="91.5" customHeight="1" thickBot="1" x14ac:dyDescent="0.25">
      <c r="A147" s="160" t="s">
        <v>103</v>
      </c>
      <c r="B147" s="161"/>
      <c r="C14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7" s="56">
        <v>50010</v>
      </c>
      <c r="E147" s="37"/>
      <c r="F147" s="37"/>
      <c r="G147" s="37"/>
      <c r="H147" s="38"/>
    </row>
    <row r="148" spans="1:8" s="16" customFormat="1" ht="126" customHeight="1" x14ac:dyDescent="0.2">
      <c r="A148" s="160" t="s">
        <v>104</v>
      </c>
      <c r="B148" s="161"/>
      <c r="C14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8" s="56">
        <v>6504</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56">
        <v>7926</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0" s="56">
        <v>6012</v>
      </c>
      <c r="E150" s="37"/>
      <c r="F150" s="37"/>
      <c r="G150" s="37"/>
      <c r="H150" s="38"/>
    </row>
    <row r="151" spans="1:8"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"2ГИС.ЯРОСЛАВЛЬ"</v>
      </c>
      <c r="D151" s="56">
        <v>9240</v>
      </c>
      <c r="E151" s="37"/>
      <c r="F151" s="37"/>
      <c r="G151" s="37"/>
      <c r="H151" s="38"/>
    </row>
    <row r="152" spans="1:8" ht="50.1" customHeight="1" x14ac:dyDescent="0.2">
      <c r="A152" s="160" t="s">
        <v>108</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56">
        <v>8160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56">
        <v>6720</v>
      </c>
      <c r="E153" s="37"/>
      <c r="F153" s="37"/>
      <c r="G153" s="37"/>
      <c r="H153" s="38"/>
    </row>
    <row r="154" spans="1:8"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"2ГИС.ЯРОСЛАВЛЬ"</v>
      </c>
      <c r="D154" s="56">
        <v>17040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"2ГИС.ЯРОСЛАВЛЬ"</v>
      </c>
      <c r="D155" s="56">
        <v>20448</v>
      </c>
      <c r="E155" s="37"/>
      <c r="F155" s="37"/>
      <c r="G155" s="37"/>
      <c r="H155" s="38"/>
    </row>
    <row r="156" spans="1:8" ht="50.1" customHeight="1" x14ac:dyDescent="0.2">
      <c r="A156" s="160" t="s">
        <v>112</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56">
        <v>4080</v>
      </c>
      <c r="E156" s="37"/>
      <c r="F156" s="37"/>
      <c r="G156" s="37"/>
      <c r="H156" s="38"/>
    </row>
    <row r="157" spans="1:8" ht="50.1" customHeight="1" x14ac:dyDescent="0.2">
      <c r="A157" s="160" t="s">
        <v>113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56">
        <v>4080</v>
      </c>
      <c r="E157" s="37"/>
      <c r="F157" s="37"/>
      <c r="G157" s="37"/>
      <c r="H157" s="38"/>
    </row>
    <row r="158" spans="1:8" ht="50.1" customHeight="1" x14ac:dyDescent="0.2">
      <c r="A158" s="160" t="s">
        <v>114</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56">
        <v>6120</v>
      </c>
      <c r="E158" s="37"/>
      <c r="F158" s="37"/>
      <c r="G158" s="37"/>
      <c r="H158" s="38"/>
    </row>
    <row r="159" spans="1:8" ht="50.1" customHeight="1" x14ac:dyDescent="0.2">
      <c r="A159" s="160" t="s">
        <v>115</v>
      </c>
      <c r="B159" s="161"/>
      <c r="C159" s="203" t="s">
        <v>95</v>
      </c>
      <c r="D159" s="56">
        <v>1320</v>
      </c>
      <c r="E159" s="37"/>
      <c r="F159" s="37"/>
      <c r="G159" s="37"/>
      <c r="H159" s="38"/>
    </row>
    <row r="160" spans="1:8" ht="75"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56">
        <v>18600</v>
      </c>
      <c r="E160" s="37"/>
      <c r="F160" s="37"/>
      <c r="G160" s="37"/>
      <c r="H160" s="38"/>
    </row>
    <row r="161" spans="1:8" ht="50.1" customHeight="1" thickBot="1" x14ac:dyDescent="0.25">
      <c r="A161" s="160" t="s">
        <v>117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56">
        <v>4080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6">
        <v>3600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293">
        <v>1800</v>
      </c>
      <c r="E165" s="157"/>
      <c r="F165" s="157"/>
      <c r="G165" s="157"/>
      <c r="H165" s="157"/>
    </row>
    <row r="166" spans="1:8" s="16" customFormat="1" ht="50.1" customHeight="1" x14ac:dyDescent="0.2">
      <c r="A166" s="207" t="s">
        <v>122</v>
      </c>
      <c r="B166" s="208"/>
      <c r="C166" s="209"/>
      <c r="D166" s="293">
        <v>180</v>
      </c>
      <c r="E166" s="157"/>
      <c r="F166" s="157"/>
      <c r="G166" s="157"/>
      <c r="H166" s="157"/>
    </row>
    <row r="167" spans="1:8" s="16" customFormat="1" ht="50.1" customHeight="1" thickBot="1" x14ac:dyDescent="0.25">
      <c r="A167" s="207" t="s">
        <v>123</v>
      </c>
      <c r="B167" s="208"/>
      <c r="C167" s="210"/>
      <c r="D167" s="78">
        <v>612</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3" t="str">
        <f>"Интернет-площадка 2gis.ru на основе Cправочника организаций "&amp;$C$2&amp;""</f>
        <v>Интернет-площадка 2gis.ru на основе Cправочника организаций "2ГИС.ЯРОСЛАВЛЬ"</v>
      </c>
      <c r="D169" s="36">
        <v>1698</v>
      </c>
      <c r="E169" s="37"/>
      <c r="F169" s="37"/>
      <c r="G169" s="37"/>
      <c r="H169" s="38"/>
    </row>
    <row r="170" spans="1:8" ht="50.1" customHeight="1" x14ac:dyDescent="0.2">
      <c r="A170" s="160" t="s">
        <v>126</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0" s="56">
        <v>1666.8</v>
      </c>
      <c r="E170" s="37"/>
      <c r="F170" s="37"/>
      <c r="G170" s="37"/>
      <c r="H170" s="38"/>
    </row>
    <row r="171" spans="1:8" ht="50.1" customHeight="1" x14ac:dyDescent="0.2">
      <c r="A171" s="160" t="s">
        <v>195</v>
      </c>
      <c r="B171" s="161"/>
      <c r="C171" s="203" t="str">
        <f>"Интернет-площадка 2gis.ru на основе Cправочника организаций "&amp;$C$2&amp;""</f>
        <v>Интернет-площадка 2gis.ru на основе Cправочника организаций "2ГИС.ЯРОСЛАВЛЬ"</v>
      </c>
      <c r="D171" s="36">
        <v>2400</v>
      </c>
      <c r="E171" s="37"/>
      <c r="F171" s="37"/>
      <c r="G171" s="37"/>
      <c r="H171" s="38"/>
    </row>
    <row r="172" spans="1:8" ht="50.1" customHeight="1" x14ac:dyDescent="0.2">
      <c r="A172" s="160" t="s">
        <v>128</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2" s="36">
        <v>2400</v>
      </c>
      <c r="E172" s="37"/>
      <c r="F172" s="37"/>
      <c r="G172" s="37"/>
      <c r="H172" s="38"/>
    </row>
    <row r="173" spans="1:8" s="16" customFormat="1" ht="96" customHeight="1" thickBot="1" x14ac:dyDescent="0.25">
      <c r="A173" s="160" t="s">
        <v>129</v>
      </c>
      <c r="B173" s="161"/>
      <c r="C173" s="481" t="str">
        <f>C169</f>
        <v>Интернет-площадка 2gis.ru на основе Cправочника организаций "2ГИС.ЯРОСЛАВЛЬ"</v>
      </c>
      <c r="D173" s="56">
        <v>4614</v>
      </c>
      <c r="E173" s="37"/>
      <c r="F173" s="37"/>
      <c r="G173" s="37"/>
      <c r="H173" s="38"/>
    </row>
    <row r="174" spans="1:8" ht="50.1" customHeight="1" thickBot="1" x14ac:dyDescent="0.25">
      <c r="A174" s="24" t="s">
        <v>196</v>
      </c>
      <c r="B174" s="25"/>
      <c r="C174" s="26"/>
      <c r="D174" s="173"/>
      <c r="E174" s="173"/>
      <c r="F174" s="173"/>
      <c r="G174" s="173"/>
      <c r="H174" s="174"/>
    </row>
    <row r="175" spans="1:8" s="23" customFormat="1" ht="30" customHeight="1" thickBot="1" x14ac:dyDescent="0.25">
      <c r="A175" s="297"/>
      <c r="B175" s="298"/>
      <c r="C175" s="456"/>
      <c r="D175" s="298"/>
      <c r="E175" s="298"/>
      <c r="F175" s="298"/>
      <c r="G175" s="298"/>
      <c r="H175" s="299"/>
    </row>
    <row r="176" spans="1:8" s="16" customFormat="1" ht="185.25" customHeight="1" x14ac:dyDescent="0.2">
      <c r="A176" s="160" t="s">
        <v>197</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6" s="31">
        <v>8100</v>
      </c>
      <c r="E176" s="32"/>
      <c r="F176" s="32"/>
      <c r="G176" s="32"/>
      <c r="H176" s="33"/>
    </row>
    <row r="177" spans="1:8" s="16" customFormat="1" ht="83.25" customHeight="1" thickBot="1" x14ac:dyDescent="0.25">
      <c r="A177" s="160" t="s">
        <v>198</v>
      </c>
      <c r="B177" s="161"/>
      <c r="C177" s="209"/>
      <c r="D177" s="36">
        <v>8100</v>
      </c>
      <c r="E177" s="37"/>
      <c r="F177" s="37"/>
      <c r="G177" s="37"/>
      <c r="H177" s="38"/>
    </row>
    <row r="178" spans="1:8" ht="21.75" thickBot="1" x14ac:dyDescent="0.25">
      <c r="A178" s="286"/>
      <c r="B178" s="287"/>
      <c r="C178" s="125"/>
      <c r="D178" s="288"/>
      <c r="E178" s="288"/>
      <c r="F178" s="288"/>
      <c r="G178" s="288"/>
      <c r="H178" s="289"/>
    </row>
    <row r="180" spans="1:8" ht="21" x14ac:dyDescent="0.2">
      <c r="A180" s="216"/>
      <c r="B180" s="217" t="s">
        <v>130</v>
      </c>
      <c r="C180" s="218" t="s">
        <v>317</v>
      </c>
      <c r="D180" s="218"/>
      <c r="E180" s="219"/>
      <c r="F180" s="219"/>
      <c r="G180" s="219"/>
      <c r="H180" s="219"/>
    </row>
    <row r="181" spans="1:8" ht="21" x14ac:dyDescent="0.2">
      <c r="A181" s="216"/>
      <c r="B181" s="219"/>
      <c r="C181" s="220" t="s">
        <v>318</v>
      </c>
      <c r="D181" s="220"/>
      <c r="E181" s="219"/>
      <c r="F181" s="219"/>
      <c r="G181" s="219"/>
      <c r="H181" s="219"/>
    </row>
    <row r="182" spans="1:8" ht="21" x14ac:dyDescent="0.2">
      <c r="A182" s="216"/>
      <c r="B182" s="219"/>
      <c r="C182" s="220" t="s">
        <v>319</v>
      </c>
      <c r="D182" s="220"/>
      <c r="E182" s="219"/>
      <c r="F182" s="219"/>
      <c r="G182" s="219"/>
      <c r="H182" s="219"/>
    </row>
    <row r="183" spans="1:8" ht="21" x14ac:dyDescent="0.2">
      <c r="C183" s="220"/>
      <c r="D183" s="220"/>
      <c r="E183" s="219"/>
      <c r="F183" s="219"/>
      <c r="G183" s="219"/>
      <c r="H183" s="213"/>
    </row>
    <row r="184" spans="1:8" ht="26.25" x14ac:dyDescent="0.2">
      <c r="A184" s="223" t="str">
        <f>Абакан_юр!A171</f>
        <v>По соглашению сторон в качестве валюты платежа могут выступать украинские гривны, в этом случае курс следующий: 1 руб. = 0,5104 гривен</v>
      </c>
      <c r="B184" s="223"/>
      <c r="C184" s="223"/>
      <c r="D184" s="224"/>
      <c r="E184" s="224"/>
      <c r="F184" s="225"/>
      <c r="G184" s="226"/>
      <c r="H184" s="226"/>
    </row>
    <row r="185" spans="1:8" ht="26.25" x14ac:dyDescent="0.2">
      <c r="A185" s="223" t="str">
        <f>Абакан_юр!A172</f>
        <v>По соглашению сторон в качестве валюты платежа могут выступать дирхамы ОАЭ, в этом случае курс следующий: 1 руб. = 0,0436 дирхам</v>
      </c>
      <c r="B185" s="223"/>
      <c r="C185" s="223"/>
      <c r="D185" s="224"/>
      <c r="E185" s="224"/>
      <c r="F185" s="225"/>
      <c r="G185" s="228"/>
      <c r="H185" s="228"/>
    </row>
    <row r="186" spans="1:8" ht="26.25" x14ac:dyDescent="0.2">
      <c r="A186" s="223" t="str">
        <f>Абакан_юр!A173</f>
        <v>По соглашению сторон в качестве валюты платежа могут выступать доллары США, в этом случае курс следующий: 1 руб. = 0,0118 доллара</v>
      </c>
      <c r="B186" s="223"/>
      <c r="C186" s="223"/>
      <c r="D186" s="224"/>
      <c r="E186" s="224"/>
      <c r="F186" s="225"/>
      <c r="G186" s="228"/>
      <c r="H186" s="228"/>
    </row>
    <row r="187" spans="1:8" ht="26.25" x14ac:dyDescent="0.2">
      <c r="A187" s="223" t="str">
        <f>Абакан_юр!A174</f>
        <v>По соглашению сторон в качестве валюты платежа могут выступать евро, в этом случае курс следующий: 1 руб. = 0,0108 евро</v>
      </c>
      <c r="B187" s="223"/>
      <c r="C187" s="223"/>
      <c r="D187" s="224"/>
      <c r="E187" s="225"/>
      <c r="F187" s="225"/>
      <c r="G187" s="228"/>
      <c r="H187" s="228"/>
    </row>
    <row r="188" spans="1:8" ht="26.25" x14ac:dyDescent="0.2">
      <c r="A188" s="223" t="str">
        <f>Абакан_юр!A175</f>
        <v>По соглашению сторон в качестве валюты платежа могут выступать чешские кроны, в этом случае курс следующий: 1 руб. = 0,2741 крона</v>
      </c>
      <c r="B188" s="223"/>
      <c r="C188" s="223"/>
      <c r="D188" s="224"/>
      <c r="E188" s="225"/>
      <c r="F188" s="225"/>
      <c r="G188" s="228"/>
      <c r="H188" s="228"/>
    </row>
    <row r="189" spans="1:8" ht="26.25" x14ac:dyDescent="0.2">
      <c r="A189" s="223" t="str">
        <f>Абакан_юр!A176</f>
        <v>По соглашению сторон в качестве валюты платежа могут выступать киргизские сомы, в этом случае курс следующий: 1 руб. = 1,0001 сом</v>
      </c>
      <c r="B189" s="223"/>
      <c r="C189" s="223"/>
      <c r="D189" s="224"/>
      <c r="E189" s="224"/>
      <c r="F189" s="225"/>
      <c r="G189" s="228"/>
      <c r="H189" s="228"/>
    </row>
    <row r="190" spans="1:8" ht="26.25" x14ac:dyDescent="0.2">
      <c r="A19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0" s="223"/>
      <c r="C190" s="223"/>
      <c r="D190" s="224"/>
      <c r="E190" s="224"/>
      <c r="F190" s="225"/>
      <c r="G190" s="228"/>
      <c r="H190" s="228"/>
    </row>
    <row r="191" spans="1:8" ht="26.25" x14ac:dyDescent="0.2">
      <c r="A191" s="229"/>
      <c r="B191" s="229"/>
      <c r="C191" s="230"/>
      <c r="D191" s="231"/>
      <c r="E191" s="231"/>
      <c r="F191" s="232"/>
      <c r="G191" s="233"/>
      <c r="H191" s="233"/>
    </row>
    <row r="192" spans="1:8" ht="21" x14ac:dyDescent="0.2">
      <c r="A192" s="235" t="s">
        <v>141</v>
      </c>
      <c r="B192" s="235"/>
      <c r="C192" s="235"/>
      <c r="D192" s="235"/>
      <c r="E192" s="235"/>
      <c r="F192" s="235"/>
      <c r="G192" s="235"/>
      <c r="H192" s="235"/>
    </row>
    <row r="193" spans="1:8" ht="21" x14ac:dyDescent="0.2">
      <c r="A193" s="235" t="s">
        <v>142</v>
      </c>
      <c r="B193" s="235"/>
      <c r="C193" s="235"/>
      <c r="D193" s="235"/>
      <c r="E193" s="235"/>
      <c r="F193" s="235"/>
      <c r="G193" s="235"/>
      <c r="H193" s="235"/>
    </row>
    <row r="194" spans="1:8" ht="26.25" x14ac:dyDescent="0.2">
      <c r="A194" s="229"/>
      <c r="B194" s="229"/>
      <c r="C194" s="230"/>
      <c r="D194" s="231"/>
      <c r="E194" s="231"/>
      <c r="F194" s="232"/>
      <c r="G194" s="233"/>
      <c r="H194" s="233"/>
    </row>
    <row r="195" spans="1:8" ht="50.1" customHeight="1" thickBot="1" x14ac:dyDescent="0.25">
      <c r="A195" s="236" t="s">
        <v>143</v>
      </c>
      <c r="B195" s="236"/>
      <c r="C195" s="236"/>
      <c r="D195" s="236"/>
      <c r="E195" s="236"/>
      <c r="F195" s="237"/>
      <c r="G195" s="227"/>
      <c r="H195" s="238"/>
    </row>
    <row r="196" spans="1:8" ht="50.1" customHeight="1" thickBot="1" x14ac:dyDescent="0.25">
      <c r="A196" s="306" t="s">
        <v>144</v>
      </c>
      <c r="B196" s="307"/>
      <c r="C196" s="307"/>
      <c r="D196" s="307"/>
      <c r="E196" s="308"/>
      <c r="F196" s="242"/>
      <c r="H196" s="243"/>
    </row>
    <row r="197" spans="1:8" ht="84" customHeight="1" thickBot="1" x14ac:dyDescent="0.25">
      <c r="A197" s="421" t="s">
        <v>145</v>
      </c>
      <c r="B197" s="422"/>
      <c r="C197" s="246" t="s">
        <v>146</v>
      </c>
      <c r="D197" s="435" t="s">
        <v>147</v>
      </c>
      <c r="E197" s="436"/>
      <c r="F197" s="248"/>
      <c r="G197" s="248"/>
      <c r="H197" s="248"/>
    </row>
    <row r="198" spans="1:8" ht="151.5" customHeight="1" x14ac:dyDescent="0.2">
      <c r="A198" s="254" t="s">
        <v>148</v>
      </c>
      <c r="B198" s="255"/>
      <c r="C198" s="256" t="s">
        <v>149</v>
      </c>
      <c r="D198" s="257" t="s">
        <v>150</v>
      </c>
      <c r="E198" s="258"/>
      <c r="F198" s="248"/>
      <c r="G198" s="248"/>
      <c r="H198" s="248"/>
    </row>
    <row r="199" spans="1:8" ht="121.5" customHeight="1" x14ac:dyDescent="0.2">
      <c r="A199" s="254" t="s">
        <v>151</v>
      </c>
      <c r="B199" s="255"/>
      <c r="C199" s="256" t="s">
        <v>152</v>
      </c>
      <c r="D199" s="257" t="s">
        <v>153</v>
      </c>
      <c r="E199" s="258"/>
      <c r="F199" s="248"/>
      <c r="G199" s="248"/>
      <c r="H199" s="248"/>
    </row>
    <row r="200" spans="1:8" ht="126.75" customHeight="1" thickBot="1" x14ac:dyDescent="0.25">
      <c r="A200" s="316" t="s">
        <v>154</v>
      </c>
      <c r="B200" s="317"/>
      <c r="C200" s="318" t="s">
        <v>155</v>
      </c>
      <c r="D200" s="319" t="s">
        <v>153</v>
      </c>
      <c r="E200" s="320"/>
      <c r="F200" s="248"/>
      <c r="G200" s="248"/>
      <c r="H200" s="248"/>
    </row>
    <row r="201" spans="1:8" s="213" customFormat="1" ht="102.75" customHeight="1" thickBot="1" x14ac:dyDescent="0.25">
      <c r="A201" s="316" t="s">
        <v>157</v>
      </c>
      <c r="B201" s="317"/>
      <c r="C201" s="613" t="s">
        <v>158</v>
      </c>
      <c r="D201" s="319" t="s">
        <v>153</v>
      </c>
      <c r="E201" s="320"/>
      <c r="F201" s="242"/>
      <c r="G201" s="242"/>
      <c r="H201" s="242"/>
    </row>
    <row r="202" spans="1:8" s="234" customFormat="1" ht="222.75" customHeight="1" thickBot="1" x14ac:dyDescent="0.25">
      <c r="A202" s="316" t="s">
        <v>159</v>
      </c>
      <c r="B202" s="317"/>
      <c r="C202" s="318" t="s">
        <v>160</v>
      </c>
      <c r="D202" s="319" t="s">
        <v>153</v>
      </c>
      <c r="E202" s="320"/>
      <c r="F202" s="232"/>
      <c r="G202" s="233"/>
      <c r="H202" s="233"/>
    </row>
    <row r="203" spans="1:8" ht="23.25" x14ac:dyDescent="0.2">
      <c r="A203" s="260" t="s">
        <v>161</v>
      </c>
      <c r="B203" s="260"/>
      <c r="C203" s="260"/>
      <c r="D203" s="260"/>
      <c r="E203" s="260"/>
      <c r="F203" s="260"/>
      <c r="G203" s="260"/>
      <c r="H203" s="260"/>
    </row>
    <row r="204" spans="1:8" ht="23.25" x14ac:dyDescent="0.2">
      <c r="A204" s="260" t="s">
        <v>162</v>
      </c>
      <c r="B204" s="260"/>
      <c r="C204" s="260"/>
      <c r="D204" s="260"/>
      <c r="E204" s="260"/>
      <c r="F204" s="260"/>
      <c r="G204" s="260"/>
      <c r="H204" s="260"/>
    </row>
    <row r="205" spans="1:8" ht="192" customHeight="1" x14ac:dyDescent="0.2">
      <c r="A20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1"/>
      <c r="C205" s="321"/>
      <c r="D205" s="321"/>
      <c r="E205" s="321"/>
      <c r="F205" s="321"/>
      <c r="G205" s="321"/>
      <c r="H205" s="321"/>
    </row>
    <row r="206" spans="1:8" ht="75.75" customHeight="1" x14ac:dyDescent="0.2">
      <c r="A206" s="235" t="s">
        <v>164</v>
      </c>
      <c r="B206" s="235"/>
      <c r="C206" s="235"/>
      <c r="D206" s="235"/>
      <c r="E206" s="235"/>
      <c r="F206" s="235"/>
      <c r="G206" s="235"/>
      <c r="H206" s="235"/>
    </row>
    <row r="207" spans="1:8" ht="23.25" x14ac:dyDescent="0.2">
      <c r="A207" s="260" t="s">
        <v>165</v>
      </c>
      <c r="B207" s="260"/>
      <c r="C207" s="260"/>
      <c r="D207" s="260"/>
      <c r="E207" s="260"/>
      <c r="F207" s="260"/>
      <c r="G207" s="260"/>
      <c r="H207" s="260"/>
    </row>
    <row r="209" spans="1:8" s="262" customFormat="1" ht="114.75" customHeight="1" x14ac:dyDescent="0.2">
      <c r="A209" s="235" t="s">
        <v>166</v>
      </c>
      <c r="B209" s="235"/>
      <c r="C209" s="235"/>
      <c r="D209" s="235"/>
      <c r="E209" s="235"/>
      <c r="F209" s="235"/>
      <c r="G209" s="235"/>
      <c r="H209" s="235"/>
    </row>
  </sheetData>
  <sheetProtection selectLockedCells="1" selectUnlockedCells="1"/>
  <mergeCells count="34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410"/>
  <sheetViews>
    <sheetView view="pageBreakPreview" zoomScale="40" zoomScaleSheetLayoutView="40" workbookViewId="0">
      <pane ySplit="3" topLeftCell="A343" activePane="bottomLeft" state="frozen"/>
      <selection activeCell="X176" sqref="X176"/>
      <selection pane="bottomLeft" activeCell="X176" sqref="X176"/>
    </sheetView>
  </sheetViews>
  <sheetFormatPr defaultColWidth="9.140625" defaultRowHeight="12.75" outlineLevelRow="1" x14ac:dyDescent="0.2"/>
  <cols>
    <col min="1" max="1" width="45.7109375" style="806" customWidth="1"/>
    <col min="2" max="2" width="80.7109375" style="215" customWidth="1"/>
    <col min="3" max="3" width="120.7109375" style="214" customWidth="1"/>
    <col min="4"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743</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330"/>
      <c r="B6" s="331"/>
      <c r="C6" s="331"/>
      <c r="D6" s="287" t="s">
        <v>228</v>
      </c>
      <c r="E6" s="287"/>
      <c r="F6" s="287"/>
      <c r="G6" s="287"/>
      <c r="H6" s="459"/>
    </row>
    <row r="7" spans="1:8" s="804" customFormat="1" ht="24.95" customHeight="1" thickBot="1" x14ac:dyDescent="0.25">
      <c r="A7" s="802"/>
      <c r="B7" s="803"/>
      <c r="C7" s="433"/>
      <c r="D7" s="332" t="s">
        <v>168</v>
      </c>
      <c r="E7" s="264" t="s">
        <v>169</v>
      </c>
      <c r="F7" s="332" t="s">
        <v>170</v>
      </c>
      <c r="G7" s="264" t="s">
        <v>171</v>
      </c>
      <c r="H7" s="333"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1">
        <f>F8*1.2</f>
        <v>22291.200000000001</v>
      </c>
      <c r="E8" s="32">
        <f>F8*1.1</f>
        <v>20433.600000000002</v>
      </c>
      <c r="F8" s="32">
        <v>18576</v>
      </c>
      <c r="G8" s="32">
        <f>F8*0.75</f>
        <v>13932</v>
      </c>
      <c r="H8" s="33">
        <f>F8*0.5</f>
        <v>9288</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54">
        <f>F13*1.2</f>
        <v>27410.399999999998</v>
      </c>
      <c r="E13" s="32">
        <f>F13*1.1</f>
        <v>25126.2</v>
      </c>
      <c r="F13" s="32">
        <v>22842</v>
      </c>
      <c r="G13" s="32">
        <f>F13*0.75</f>
        <v>17131.5</v>
      </c>
      <c r="H13" s="33">
        <f>F13*0.5</f>
        <v>11421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61"/>
      <c r="E17" s="45"/>
      <c r="F17" s="45"/>
      <c r="G17" s="45"/>
      <c r="H17" s="46"/>
    </row>
    <row r="18" spans="1:8" s="16" customFormat="1" ht="24.95" customHeight="1" thickBot="1" x14ac:dyDescent="0.25">
      <c r="A18" s="81"/>
      <c r="B18" s="82"/>
      <c r="C18" s="83"/>
      <c r="D18" s="287" t="s">
        <v>228</v>
      </c>
      <c r="E18" s="287"/>
      <c r="F18" s="287"/>
      <c r="G18" s="287"/>
      <c r="H18" s="459"/>
    </row>
    <row r="19" spans="1:8" s="16" customFormat="1" ht="50.1" customHeight="1" x14ac:dyDescent="0.2">
      <c r="A19" s="65" t="s">
        <v>22</v>
      </c>
      <c r="B19" s="87" t="s">
        <v>23</v>
      </c>
      <c r="C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267">
        <v>270</v>
      </c>
      <c r="E19" s="268"/>
      <c r="F19" s="268"/>
      <c r="G19" s="268"/>
      <c r="H19" s="269"/>
    </row>
    <row r="20" spans="1:8" s="16" customFormat="1" ht="94.5" customHeight="1" x14ac:dyDescent="0.2">
      <c r="A20" s="71"/>
      <c r="B20" s="92"/>
      <c r="C20" s="93"/>
      <c r="D20" s="94"/>
      <c r="E20" s="95"/>
      <c r="F20" s="95"/>
      <c r="G20" s="95"/>
      <c r="H20" s="270"/>
    </row>
    <row r="21" spans="1:8" s="16" customFormat="1" ht="127.5" customHeight="1" thickBot="1" x14ac:dyDescent="0.25">
      <c r="A21" s="77"/>
      <c r="B21" s="97" t="s">
        <v>13</v>
      </c>
      <c r="C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271"/>
      <c r="E21" s="272"/>
      <c r="F21" s="272"/>
      <c r="G21" s="272"/>
      <c r="H21" s="273"/>
    </row>
    <row r="22" spans="1:8" s="16" customFormat="1" ht="24.95" customHeight="1" thickBot="1" x14ac:dyDescent="0.25">
      <c r="A22" s="81"/>
      <c r="B22" s="48"/>
      <c r="C22" s="49"/>
      <c r="D22" s="287" t="s">
        <v>228</v>
      </c>
      <c r="E22" s="287"/>
      <c r="F22" s="287"/>
      <c r="G22" s="287"/>
      <c r="H22" s="459"/>
    </row>
    <row r="23" spans="1:8" s="16" customFormat="1" ht="50.1" customHeight="1" x14ac:dyDescent="0.2">
      <c r="A23" s="65" t="s">
        <v>744</v>
      </c>
      <c r="B23" s="30" t="s">
        <v>27</v>
      </c>
      <c r="C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1">
        <f>F23*1.2</f>
        <v>133776</v>
      </c>
      <c r="E23" s="32">
        <f>F23*1.1</f>
        <v>122628.00000000001</v>
      </c>
      <c r="F23" s="32">
        <v>111480</v>
      </c>
      <c r="G23" s="32">
        <f>F23*0.75</f>
        <v>83610</v>
      </c>
      <c r="H23" s="33">
        <f>F23*0.5</f>
        <v>55740</v>
      </c>
    </row>
    <row r="24" spans="1:8" s="16" customFormat="1" ht="99.95" customHeight="1" x14ac:dyDescent="0.2">
      <c r="A24" s="71"/>
      <c r="B24" s="35"/>
      <c r="C24" s="35"/>
      <c r="D24" s="36"/>
      <c r="E24" s="37"/>
      <c r="F24" s="37"/>
      <c r="G24" s="37"/>
      <c r="H24" s="38"/>
    </row>
    <row r="25" spans="1:8" s="16" customFormat="1" ht="99.95" customHeight="1" x14ac:dyDescent="0.2">
      <c r="A25" s="71"/>
      <c r="B25" s="105" t="s">
        <v>12</v>
      </c>
      <c r="C25"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6"/>
      <c r="E25" s="37"/>
      <c r="F25" s="37"/>
      <c r="G25" s="37"/>
      <c r="H25" s="38"/>
    </row>
    <row r="26" spans="1:8" s="16" customFormat="1" ht="156.75" customHeight="1" thickBot="1" x14ac:dyDescent="0.25">
      <c r="A26" s="77"/>
      <c r="B26" s="107" t="s">
        <v>13</v>
      </c>
      <c r="C26"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44"/>
      <c r="E26" s="45"/>
      <c r="F26" s="45"/>
      <c r="G26" s="45"/>
      <c r="H26" s="46"/>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745</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54">
        <f>F28*1.2</f>
        <v>164592</v>
      </c>
      <c r="E28" s="32">
        <f>F28*1.1</f>
        <v>150876</v>
      </c>
      <c r="F28" s="32">
        <v>137160</v>
      </c>
      <c r="G28" s="32">
        <f>F28*0.75</f>
        <v>102870</v>
      </c>
      <c r="H28" s="33">
        <f>F28*0.5</f>
        <v>68580</v>
      </c>
    </row>
    <row r="29" spans="1:8" s="16" customFormat="1" ht="99.95" customHeight="1" x14ac:dyDescent="0.2">
      <c r="A29" s="71"/>
      <c r="B29" s="35"/>
      <c r="C29" s="35"/>
      <c r="D29" s="56"/>
      <c r="E29" s="37"/>
      <c r="F29" s="37"/>
      <c r="G29" s="37"/>
      <c r="H29" s="38"/>
    </row>
    <row r="30" spans="1:8" s="16" customFormat="1" ht="99.95" customHeight="1" x14ac:dyDescent="0.2">
      <c r="A30" s="71"/>
      <c r="B30" s="39" t="s">
        <v>12</v>
      </c>
      <c r="C30"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56"/>
      <c r="E30" s="37"/>
      <c r="F30" s="37"/>
      <c r="G30" s="37"/>
      <c r="H30" s="38"/>
    </row>
    <row r="31" spans="1:8" s="16" customFormat="1" ht="156.75" customHeight="1" x14ac:dyDescent="0.2">
      <c r="A31" s="71"/>
      <c r="B31" s="57" t="s">
        <v>13</v>
      </c>
      <c r="C31"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56"/>
      <c r="E31" s="37"/>
      <c r="F31" s="37"/>
      <c r="G31" s="37"/>
      <c r="H31" s="38"/>
    </row>
    <row r="32" spans="1:8" s="16" customFormat="1" ht="92.25" customHeight="1" thickBot="1" x14ac:dyDescent="0.25">
      <c r="A32" s="77"/>
      <c r="B32" s="42" t="s">
        <v>16</v>
      </c>
      <c r="C32"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61"/>
      <c r="E32" s="45"/>
      <c r="F32" s="45"/>
      <c r="G32" s="45"/>
      <c r="H32" s="46"/>
    </row>
    <row r="33" spans="1:8" s="16" customFormat="1" ht="24.95" customHeight="1" thickBot="1" x14ac:dyDescent="0.25">
      <c r="A33" s="112"/>
      <c r="B33" s="62"/>
      <c r="C33" s="49"/>
      <c r="D33" s="287" t="s">
        <v>228</v>
      </c>
      <c r="E33" s="287"/>
      <c r="F33" s="287"/>
      <c r="G33" s="287"/>
      <c r="H33" s="459"/>
    </row>
    <row r="34" spans="1:8" s="16" customFormat="1" ht="50.1" customHeight="1" x14ac:dyDescent="0.2">
      <c r="A34" s="65" t="s">
        <v>629</v>
      </c>
      <c r="B34" s="87" t="s">
        <v>23</v>
      </c>
      <c r="C3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90">
        <v>1680</v>
      </c>
      <c r="E34" s="90"/>
      <c r="F34" s="90"/>
      <c r="G34" s="90"/>
      <c r="H34" s="91"/>
    </row>
    <row r="35" spans="1:8" s="16" customFormat="1" ht="69.75" customHeight="1" x14ac:dyDescent="0.2">
      <c r="A35" s="71"/>
      <c r="B35" s="92"/>
      <c r="C35" s="93"/>
      <c r="D35" s="95"/>
      <c r="E35" s="95"/>
      <c r="F35" s="95"/>
      <c r="G35" s="95"/>
      <c r="H35" s="96"/>
    </row>
    <row r="36" spans="1:8" s="16" customFormat="1" ht="155.25" customHeight="1" x14ac:dyDescent="0.2">
      <c r="A36" s="71"/>
      <c r="B36" s="105" t="s">
        <v>13</v>
      </c>
      <c r="C3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95"/>
      <c r="E36" s="95"/>
      <c r="F36" s="95"/>
      <c r="G36" s="95"/>
      <c r="H36" s="96"/>
    </row>
    <row r="37" spans="1:8" s="16" customFormat="1" ht="168.75" customHeight="1" thickBot="1" x14ac:dyDescent="0.25">
      <c r="A37" s="77"/>
      <c r="B37" s="107" t="s">
        <v>13</v>
      </c>
      <c r="C3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100"/>
      <c r="E37" s="100"/>
      <c r="F37" s="100"/>
      <c r="G37" s="100"/>
      <c r="H37" s="101"/>
    </row>
    <row r="38" spans="1:8" s="16" customFormat="1" ht="24.95" customHeight="1" thickBot="1" x14ac:dyDescent="0.25">
      <c r="A38" s="81"/>
      <c r="B38" s="82"/>
      <c r="C38" s="83"/>
      <c r="D38" s="113"/>
      <c r="E38" s="114"/>
      <c r="F38" s="114"/>
      <c r="G38" s="114"/>
      <c r="H38" s="115"/>
    </row>
    <row r="39" spans="1:8" s="16" customFormat="1" ht="48" customHeight="1" x14ac:dyDescent="0.2">
      <c r="A39" s="29" t="s">
        <v>31</v>
      </c>
      <c r="B39" s="30" t="s">
        <v>27</v>
      </c>
      <c r="C3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1">
        <f>F39*1.2</f>
        <v>26755.200000000001</v>
      </c>
      <c r="E39" s="32">
        <f>F39*1.1</f>
        <v>24525.600000000002</v>
      </c>
      <c r="F39" s="32">
        <v>22296</v>
      </c>
      <c r="G39" s="32">
        <f>F39*0.75</f>
        <v>16722</v>
      </c>
      <c r="H39" s="33">
        <f>F39*0.5</f>
        <v>11148</v>
      </c>
    </row>
    <row r="40" spans="1:8" s="16" customFormat="1" ht="132" customHeight="1" x14ac:dyDescent="0.2">
      <c r="A40" s="34"/>
      <c r="B40" s="35"/>
      <c r="C40" s="35"/>
      <c r="D40" s="36"/>
      <c r="E40" s="37"/>
      <c r="F40" s="37"/>
      <c r="G40" s="37"/>
      <c r="H40" s="38"/>
    </row>
    <row r="41" spans="1:8" s="16" customFormat="1" ht="127.5" customHeight="1" x14ac:dyDescent="0.2">
      <c r="A41" s="34"/>
      <c r="B41" s="39" t="s">
        <v>12</v>
      </c>
      <c r="C4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6"/>
      <c r="E41" s="37"/>
      <c r="F41" s="37"/>
      <c r="G41" s="37"/>
      <c r="H41" s="38"/>
    </row>
    <row r="42" spans="1:8" s="16" customFormat="1" ht="127.5" customHeight="1" thickBot="1" x14ac:dyDescent="0.25">
      <c r="A42" s="119"/>
      <c r="B42" s="120" t="s">
        <v>33</v>
      </c>
      <c r="C4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121"/>
      <c r="E42" s="122"/>
      <c r="F42" s="122"/>
      <c r="G42" s="122"/>
      <c r="H42" s="123"/>
    </row>
    <row r="43" spans="1:8" s="16" customFormat="1" ht="166.5" customHeight="1" thickBot="1" x14ac:dyDescent="0.25">
      <c r="A43" s="41"/>
      <c r="B43" s="42" t="s">
        <v>13</v>
      </c>
      <c r="C4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44"/>
      <c r="E43" s="45"/>
      <c r="F43" s="45"/>
      <c r="G43" s="45"/>
      <c r="H43" s="46"/>
    </row>
    <row r="44" spans="1:8" s="16" customFormat="1" ht="24.95" customHeight="1" thickBot="1" x14ac:dyDescent="0.25">
      <c r="A44" s="47"/>
      <c r="B44" s="48"/>
      <c r="C44" s="49"/>
      <c r="D44" s="50"/>
      <c r="E44" s="51"/>
      <c r="F44" s="51"/>
      <c r="G44" s="51"/>
      <c r="H44" s="52"/>
    </row>
    <row r="45" spans="1:8" s="16" customFormat="1" ht="48" customHeight="1" x14ac:dyDescent="0.2">
      <c r="A45" s="53" t="s">
        <v>35</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54">
        <f>F45*1.2</f>
        <v>32896.799999999996</v>
      </c>
      <c r="E45" s="32">
        <f>F45*1.1</f>
        <v>30155.4</v>
      </c>
      <c r="F45" s="32">
        <v>27414</v>
      </c>
      <c r="G45" s="32">
        <f>F45*0.75</f>
        <v>20560.5</v>
      </c>
      <c r="H45" s="33">
        <f>F45*0.5</f>
        <v>13707</v>
      </c>
    </row>
    <row r="46" spans="1:8" s="16" customFormat="1" ht="132" customHeight="1" x14ac:dyDescent="0.2">
      <c r="A46" s="55"/>
      <c r="B46" s="35"/>
      <c r="C46" s="35"/>
      <c r="D46" s="56"/>
      <c r="E46" s="37"/>
      <c r="F46" s="37"/>
      <c r="G46" s="37"/>
      <c r="H46" s="38"/>
    </row>
    <row r="47" spans="1:8" s="16" customFormat="1" ht="138.94999999999999" customHeight="1" x14ac:dyDescent="0.2">
      <c r="A47" s="55"/>
      <c r="B47" s="39" t="s">
        <v>12</v>
      </c>
      <c r="C4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56"/>
      <c r="E47" s="37"/>
      <c r="F47" s="37"/>
      <c r="G47" s="37"/>
      <c r="H47" s="38"/>
    </row>
    <row r="48" spans="1:8" s="16" customFormat="1" ht="166.5" customHeight="1" x14ac:dyDescent="0.2">
      <c r="A48" s="55"/>
      <c r="B48" s="57" t="s">
        <v>13</v>
      </c>
      <c r="C4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56"/>
      <c r="E48" s="37"/>
      <c r="F48" s="37"/>
      <c r="G48" s="37"/>
      <c r="H48" s="38"/>
    </row>
    <row r="49" spans="1:8" s="16" customFormat="1" ht="92.25" customHeight="1" thickBot="1" x14ac:dyDescent="0.25">
      <c r="A49" s="59"/>
      <c r="B49" s="42" t="s">
        <v>36</v>
      </c>
      <c r="C4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61"/>
      <c r="E49" s="45"/>
      <c r="F49" s="45"/>
      <c r="G49" s="45"/>
      <c r="H49" s="46"/>
    </row>
    <row r="50" spans="1:8" s="16" customFormat="1" ht="24.95" customHeight="1" thickBot="1" x14ac:dyDescent="0.25">
      <c r="A50" s="81"/>
      <c r="B50" s="82"/>
      <c r="C50" s="83"/>
      <c r="D50" s="84"/>
      <c r="E50" s="85"/>
      <c r="F50" s="85"/>
      <c r="G50" s="85"/>
      <c r="H50" s="86"/>
    </row>
    <row r="51" spans="1:8" s="16" customFormat="1" ht="50.1" customHeight="1" x14ac:dyDescent="0.2">
      <c r="A51" s="65" t="s">
        <v>37</v>
      </c>
      <c r="B51" s="87" t="s">
        <v>23</v>
      </c>
      <c r="C5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267">
        <v>270</v>
      </c>
      <c r="E51" s="268"/>
      <c r="F51" s="268"/>
      <c r="G51" s="268"/>
      <c r="H51" s="269"/>
    </row>
    <row r="52" spans="1:8" s="16" customFormat="1" ht="94.5" customHeight="1" x14ac:dyDescent="0.2">
      <c r="A52" s="71"/>
      <c r="B52" s="92"/>
      <c r="C52" s="93"/>
      <c r="D52" s="94"/>
      <c r="E52" s="95"/>
      <c r="F52" s="95"/>
      <c r="G52" s="95"/>
      <c r="H52" s="270"/>
    </row>
    <row r="53" spans="1:8" s="16" customFormat="1" ht="163.5" customHeight="1" thickBot="1" x14ac:dyDescent="0.25">
      <c r="A53" s="77"/>
      <c r="B53" s="97" t="s">
        <v>13</v>
      </c>
      <c r="C5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271"/>
      <c r="E53" s="272"/>
      <c r="F53" s="272"/>
      <c r="G53" s="272"/>
      <c r="H53" s="273"/>
    </row>
    <row r="54" spans="1:8" s="16" customFormat="1" ht="24.95" customHeight="1" thickBot="1" x14ac:dyDescent="0.25">
      <c r="A54" s="344"/>
      <c r="B54" s="345"/>
      <c r="C54" s="130"/>
      <c r="D54" s="287" t="s">
        <v>228</v>
      </c>
      <c r="E54" s="287"/>
      <c r="F54" s="287"/>
      <c r="G54" s="287"/>
      <c r="H54" s="459"/>
    </row>
    <row r="55" spans="1:8" s="16" customFormat="1" ht="50.1" customHeight="1" thickBot="1" x14ac:dyDescent="0.25">
      <c r="A55" s="136" t="s">
        <v>663</v>
      </c>
      <c r="B55" s="656"/>
      <c r="C55" s="656"/>
      <c r="D55" s="362" t="str">
        <f>"от "&amp;MIN(D56:D135)&amp;" до "&amp;MAX(D56:D135)</f>
        <v>от 1914 до 153120</v>
      </c>
      <c r="E55" s="362"/>
      <c r="F55" s="362"/>
      <c r="G55" s="362"/>
      <c r="H55" s="363"/>
    </row>
    <row r="56" spans="1:8" s="16" customFormat="1" ht="37.5" customHeight="1" outlineLevel="1" x14ac:dyDescent="0.2">
      <c r="A56" s="601" t="s">
        <v>39</v>
      </c>
      <c r="B56" s="655"/>
      <c r="C56" s="535"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290">
        <v>1914</v>
      </c>
      <c r="E56" s="291"/>
      <c r="F56" s="291"/>
      <c r="G56" s="291"/>
      <c r="H56" s="292"/>
    </row>
    <row r="57" spans="1:8" s="16" customFormat="1" ht="37.5" customHeight="1" outlineLevel="1" x14ac:dyDescent="0.2">
      <c r="A57" s="558" t="s">
        <v>40</v>
      </c>
      <c r="B57" s="559"/>
      <c r="C57" s="536"/>
      <c r="D57" s="293">
        <v>3828</v>
      </c>
      <c r="E57" s="157"/>
      <c r="F57" s="157"/>
      <c r="G57" s="157"/>
      <c r="H57" s="158"/>
    </row>
    <row r="58" spans="1:8" s="16" customFormat="1" ht="37.5" customHeight="1" outlineLevel="1" x14ac:dyDescent="0.2">
      <c r="A58" s="558" t="s">
        <v>41</v>
      </c>
      <c r="B58" s="559"/>
      <c r="C58" s="536"/>
      <c r="D58" s="293">
        <v>5742</v>
      </c>
      <c r="E58" s="157"/>
      <c r="F58" s="157"/>
      <c r="G58" s="157"/>
      <c r="H58" s="158"/>
    </row>
    <row r="59" spans="1:8" s="16" customFormat="1" ht="37.5" customHeight="1" outlineLevel="1" x14ac:dyDescent="0.2">
      <c r="A59" s="558" t="s">
        <v>42</v>
      </c>
      <c r="B59" s="559"/>
      <c r="C59" s="536"/>
      <c r="D59" s="293">
        <v>7656</v>
      </c>
      <c r="E59" s="157"/>
      <c r="F59" s="157"/>
      <c r="G59" s="157"/>
      <c r="H59" s="158"/>
    </row>
    <row r="60" spans="1:8" s="16" customFormat="1" ht="37.5" customHeight="1" outlineLevel="1" x14ac:dyDescent="0.2">
      <c r="A60" s="558" t="s">
        <v>43</v>
      </c>
      <c r="B60" s="559"/>
      <c r="C60" s="536"/>
      <c r="D60" s="293">
        <v>9570</v>
      </c>
      <c r="E60" s="157"/>
      <c r="F60" s="157"/>
      <c r="G60" s="157"/>
      <c r="H60" s="158"/>
    </row>
    <row r="61" spans="1:8" s="16" customFormat="1" ht="37.5" customHeight="1" outlineLevel="1" x14ac:dyDescent="0.2">
      <c r="A61" s="558" t="s">
        <v>44</v>
      </c>
      <c r="B61" s="559"/>
      <c r="C61" s="536"/>
      <c r="D61" s="293">
        <v>11484</v>
      </c>
      <c r="E61" s="157"/>
      <c r="F61" s="157"/>
      <c r="G61" s="157"/>
      <c r="H61" s="158"/>
    </row>
    <row r="62" spans="1:8" s="16" customFormat="1" ht="37.5" customHeight="1" outlineLevel="1" x14ac:dyDescent="0.2">
      <c r="A62" s="558" t="s">
        <v>45</v>
      </c>
      <c r="B62" s="559"/>
      <c r="C62" s="536"/>
      <c r="D62" s="293">
        <v>13398</v>
      </c>
      <c r="E62" s="157"/>
      <c r="F62" s="157"/>
      <c r="G62" s="157"/>
      <c r="H62" s="158"/>
    </row>
    <row r="63" spans="1:8" s="16" customFormat="1" ht="37.5" customHeight="1" outlineLevel="1" x14ac:dyDescent="0.2">
      <c r="A63" s="147" t="s">
        <v>46</v>
      </c>
      <c r="B63" s="148"/>
      <c r="C63" s="536"/>
      <c r="D63" s="293">
        <v>15312</v>
      </c>
      <c r="E63" s="157"/>
      <c r="F63" s="157"/>
      <c r="G63" s="157"/>
      <c r="H63" s="158"/>
    </row>
    <row r="64" spans="1:8" s="16" customFormat="1" ht="37.5" customHeight="1" outlineLevel="1" x14ac:dyDescent="0.2">
      <c r="A64" s="147" t="s">
        <v>47</v>
      </c>
      <c r="B64" s="148"/>
      <c r="C64" s="536"/>
      <c r="D64" s="36">
        <v>17226</v>
      </c>
      <c r="E64" s="37"/>
      <c r="F64" s="37"/>
      <c r="G64" s="37"/>
      <c r="H64" s="38"/>
    </row>
    <row r="65" spans="1:8" s="16" customFormat="1" ht="37.5" customHeight="1" outlineLevel="1" x14ac:dyDescent="0.2">
      <c r="A65" s="147" t="s">
        <v>48</v>
      </c>
      <c r="B65" s="148"/>
      <c r="C65" s="536"/>
      <c r="D65" s="36">
        <v>19140</v>
      </c>
      <c r="E65" s="37"/>
      <c r="F65" s="37"/>
      <c r="G65" s="37"/>
      <c r="H65" s="38"/>
    </row>
    <row r="66" spans="1:8" s="16" customFormat="1" ht="37.5" customHeight="1" outlineLevel="1" x14ac:dyDescent="0.2">
      <c r="A66" s="147" t="s">
        <v>49</v>
      </c>
      <c r="B66" s="148"/>
      <c r="C66" s="536"/>
      <c r="D66" s="36">
        <v>21054</v>
      </c>
      <c r="E66" s="37"/>
      <c r="F66" s="37"/>
      <c r="G66" s="37"/>
      <c r="H66" s="38"/>
    </row>
    <row r="67" spans="1:8" s="16" customFormat="1" ht="37.5" customHeight="1" outlineLevel="1" x14ac:dyDescent="0.2">
      <c r="A67" s="147" t="s">
        <v>50</v>
      </c>
      <c r="B67" s="148"/>
      <c r="C67" s="536"/>
      <c r="D67" s="36">
        <v>22968</v>
      </c>
      <c r="E67" s="37"/>
      <c r="F67" s="37"/>
      <c r="G67" s="37"/>
      <c r="H67" s="38"/>
    </row>
    <row r="68" spans="1:8" s="16" customFormat="1" ht="37.5" customHeight="1" outlineLevel="1" x14ac:dyDescent="0.2">
      <c r="A68" s="147" t="s">
        <v>51</v>
      </c>
      <c r="B68" s="148"/>
      <c r="C68" s="536"/>
      <c r="D68" s="36">
        <v>24882</v>
      </c>
      <c r="E68" s="37"/>
      <c r="F68" s="37"/>
      <c r="G68" s="37"/>
      <c r="H68" s="38"/>
    </row>
    <row r="69" spans="1:8" s="16" customFormat="1" ht="37.5" customHeight="1" outlineLevel="1" x14ac:dyDescent="0.2">
      <c r="A69" s="147" t="s">
        <v>52</v>
      </c>
      <c r="B69" s="148"/>
      <c r="C69" s="536"/>
      <c r="D69" s="36">
        <v>26796</v>
      </c>
      <c r="E69" s="37"/>
      <c r="F69" s="37"/>
      <c r="G69" s="37"/>
      <c r="H69" s="38"/>
    </row>
    <row r="70" spans="1:8" s="16" customFormat="1" ht="37.5" customHeight="1" outlineLevel="1" x14ac:dyDescent="0.2">
      <c r="A70" s="147" t="s">
        <v>53</v>
      </c>
      <c r="B70" s="148"/>
      <c r="C70" s="536"/>
      <c r="D70" s="36">
        <v>28710</v>
      </c>
      <c r="E70" s="37"/>
      <c r="F70" s="37"/>
      <c r="G70" s="37"/>
      <c r="H70" s="38"/>
    </row>
    <row r="71" spans="1:8" s="16" customFormat="1" ht="37.5" customHeight="1" outlineLevel="1" x14ac:dyDescent="0.2">
      <c r="A71" s="147" t="s">
        <v>54</v>
      </c>
      <c r="B71" s="148"/>
      <c r="C71" s="536"/>
      <c r="D71" s="36">
        <v>30624</v>
      </c>
      <c r="E71" s="37"/>
      <c r="F71" s="37"/>
      <c r="G71" s="37"/>
      <c r="H71" s="38"/>
    </row>
    <row r="72" spans="1:8" s="16" customFormat="1" ht="37.5" customHeight="1" outlineLevel="1" x14ac:dyDescent="0.2">
      <c r="A72" s="147" t="s">
        <v>55</v>
      </c>
      <c r="B72" s="148"/>
      <c r="C72" s="536"/>
      <c r="D72" s="36">
        <v>32538</v>
      </c>
      <c r="E72" s="37"/>
      <c r="F72" s="37"/>
      <c r="G72" s="37"/>
      <c r="H72" s="38"/>
    </row>
    <row r="73" spans="1:8" s="16" customFormat="1" ht="37.5" customHeight="1" outlineLevel="1" x14ac:dyDescent="0.2">
      <c r="A73" s="147" t="s">
        <v>56</v>
      </c>
      <c r="B73" s="148"/>
      <c r="C73" s="536"/>
      <c r="D73" s="36">
        <v>34452</v>
      </c>
      <c r="E73" s="37"/>
      <c r="F73" s="37"/>
      <c r="G73" s="37"/>
      <c r="H73" s="38"/>
    </row>
    <row r="74" spans="1:8" s="16" customFormat="1" ht="37.5" customHeight="1" outlineLevel="1" x14ac:dyDescent="0.2">
      <c r="A74" s="147" t="s">
        <v>57</v>
      </c>
      <c r="B74" s="148"/>
      <c r="C74" s="536"/>
      <c r="D74" s="36">
        <v>36366</v>
      </c>
      <c r="E74" s="37"/>
      <c r="F74" s="37"/>
      <c r="G74" s="37"/>
      <c r="H74" s="38"/>
    </row>
    <row r="75" spans="1:8" s="16" customFormat="1" ht="37.5" customHeight="1" outlineLevel="1" x14ac:dyDescent="0.2">
      <c r="A75" s="508" t="s">
        <v>58</v>
      </c>
      <c r="B75" s="805"/>
      <c r="C75" s="536"/>
      <c r="D75" s="121">
        <v>38280</v>
      </c>
      <c r="E75" s="122"/>
      <c r="F75" s="122"/>
      <c r="G75" s="122"/>
      <c r="H75" s="123"/>
    </row>
    <row r="76" spans="1:8" s="16" customFormat="1" ht="37.5" customHeight="1" outlineLevel="1" x14ac:dyDescent="0.2">
      <c r="A76" s="508" t="s">
        <v>178</v>
      </c>
      <c r="B76" s="805"/>
      <c r="C76" s="536"/>
      <c r="D76" s="121">
        <v>40194</v>
      </c>
      <c r="E76" s="122"/>
      <c r="F76" s="122"/>
      <c r="G76" s="122"/>
      <c r="H76" s="123"/>
    </row>
    <row r="77" spans="1:8" s="16" customFormat="1" ht="37.5" customHeight="1" outlineLevel="1" x14ac:dyDescent="0.2">
      <c r="A77" s="508" t="s">
        <v>179</v>
      </c>
      <c r="B77" s="805"/>
      <c r="C77" s="536"/>
      <c r="D77" s="121">
        <v>42108</v>
      </c>
      <c r="E77" s="122"/>
      <c r="F77" s="122"/>
      <c r="G77" s="122"/>
      <c r="H77" s="123"/>
    </row>
    <row r="78" spans="1:8" s="16" customFormat="1" ht="37.5" customHeight="1" outlineLevel="1" x14ac:dyDescent="0.2">
      <c r="A78" s="508" t="s">
        <v>180</v>
      </c>
      <c r="B78" s="805"/>
      <c r="C78" s="536"/>
      <c r="D78" s="121">
        <v>44022</v>
      </c>
      <c r="E78" s="122"/>
      <c r="F78" s="122"/>
      <c r="G78" s="122"/>
      <c r="H78" s="123"/>
    </row>
    <row r="79" spans="1:8" s="16" customFormat="1" ht="37.5" customHeight="1" outlineLevel="1" x14ac:dyDescent="0.2">
      <c r="A79" s="508" t="s">
        <v>181</v>
      </c>
      <c r="B79" s="805"/>
      <c r="C79" s="536"/>
      <c r="D79" s="121">
        <v>45936</v>
      </c>
      <c r="E79" s="122"/>
      <c r="F79" s="122"/>
      <c r="G79" s="122"/>
      <c r="H79" s="123"/>
    </row>
    <row r="80" spans="1:8" s="16" customFormat="1" ht="37.5" customHeight="1" outlineLevel="1" x14ac:dyDescent="0.2">
      <c r="A80" s="508" t="s">
        <v>182</v>
      </c>
      <c r="B80" s="805"/>
      <c r="C80" s="536"/>
      <c r="D80" s="121">
        <v>47850</v>
      </c>
      <c r="E80" s="122"/>
      <c r="F80" s="122"/>
      <c r="G80" s="122"/>
      <c r="H80" s="123"/>
    </row>
    <row r="81" spans="1:8" s="16" customFormat="1" ht="37.5" customHeight="1" outlineLevel="1" x14ac:dyDescent="0.2">
      <c r="A81" s="508" t="s">
        <v>183</v>
      </c>
      <c r="B81" s="805"/>
      <c r="C81" s="536"/>
      <c r="D81" s="121">
        <v>49764</v>
      </c>
      <c r="E81" s="122"/>
      <c r="F81" s="122"/>
      <c r="G81" s="122"/>
      <c r="H81" s="123"/>
    </row>
    <row r="82" spans="1:8" s="16" customFormat="1" ht="37.5" customHeight="1" outlineLevel="1" x14ac:dyDescent="0.2">
      <c r="A82" s="508" t="s">
        <v>184</v>
      </c>
      <c r="B82" s="805"/>
      <c r="C82" s="536"/>
      <c r="D82" s="121">
        <v>51678</v>
      </c>
      <c r="E82" s="122"/>
      <c r="F82" s="122"/>
      <c r="G82" s="122"/>
      <c r="H82" s="123"/>
    </row>
    <row r="83" spans="1:8" s="16" customFormat="1" ht="37.5" customHeight="1" outlineLevel="1" x14ac:dyDescent="0.2">
      <c r="A83" s="508" t="s">
        <v>185</v>
      </c>
      <c r="B83" s="805"/>
      <c r="C83" s="536"/>
      <c r="D83" s="121">
        <v>53592</v>
      </c>
      <c r="E83" s="122"/>
      <c r="F83" s="122"/>
      <c r="G83" s="122"/>
      <c r="H83" s="123"/>
    </row>
    <row r="84" spans="1:8" s="16" customFormat="1" ht="37.5" customHeight="1" outlineLevel="1" x14ac:dyDescent="0.2">
      <c r="A84" s="508" t="s">
        <v>186</v>
      </c>
      <c r="B84" s="805"/>
      <c r="C84" s="536"/>
      <c r="D84" s="121">
        <v>55506</v>
      </c>
      <c r="E84" s="122"/>
      <c r="F84" s="122"/>
      <c r="G84" s="122"/>
      <c r="H84" s="123"/>
    </row>
    <row r="85" spans="1:8" s="16" customFormat="1" ht="37.5" customHeight="1" outlineLevel="1" x14ac:dyDescent="0.2">
      <c r="A85" s="508" t="s">
        <v>187</v>
      </c>
      <c r="B85" s="805"/>
      <c r="C85" s="536"/>
      <c r="D85" s="121">
        <v>57420</v>
      </c>
      <c r="E85" s="122"/>
      <c r="F85" s="122"/>
      <c r="G85" s="122"/>
      <c r="H85" s="123"/>
    </row>
    <row r="86" spans="1:8" s="16" customFormat="1" ht="37.5" customHeight="1" outlineLevel="1" x14ac:dyDescent="0.2">
      <c r="A86" s="508" t="s">
        <v>188</v>
      </c>
      <c r="B86" s="805"/>
      <c r="C86" s="536"/>
      <c r="D86" s="121">
        <v>59334</v>
      </c>
      <c r="E86" s="122"/>
      <c r="F86" s="122"/>
      <c r="G86" s="122"/>
      <c r="H86" s="123"/>
    </row>
    <row r="87" spans="1:8" s="16" customFormat="1" ht="37.5" customHeight="1" outlineLevel="1" x14ac:dyDescent="0.2">
      <c r="A87" s="508" t="s">
        <v>189</v>
      </c>
      <c r="B87" s="805"/>
      <c r="C87" s="536"/>
      <c r="D87" s="121">
        <v>61248</v>
      </c>
      <c r="E87" s="122"/>
      <c r="F87" s="122"/>
      <c r="G87" s="122"/>
      <c r="H87" s="123"/>
    </row>
    <row r="88" spans="1:8" s="16" customFormat="1" ht="37.5" customHeight="1" outlineLevel="1" x14ac:dyDescent="0.2">
      <c r="A88" s="508" t="s">
        <v>190</v>
      </c>
      <c r="B88" s="805"/>
      <c r="C88" s="536"/>
      <c r="D88" s="121">
        <v>63162</v>
      </c>
      <c r="E88" s="122"/>
      <c r="F88" s="122"/>
      <c r="G88" s="122"/>
      <c r="H88" s="123"/>
    </row>
    <row r="89" spans="1:8" s="16" customFormat="1" ht="37.5" customHeight="1" outlineLevel="1" x14ac:dyDescent="0.2">
      <c r="A89" s="508" t="s">
        <v>191</v>
      </c>
      <c r="B89" s="805"/>
      <c r="C89" s="536"/>
      <c r="D89" s="121">
        <v>65076</v>
      </c>
      <c r="E89" s="122"/>
      <c r="F89" s="122"/>
      <c r="G89" s="122"/>
      <c r="H89" s="123"/>
    </row>
    <row r="90" spans="1:8" s="16" customFormat="1" ht="37.5" customHeight="1" outlineLevel="1" x14ac:dyDescent="0.2">
      <c r="A90" s="508" t="s">
        <v>192</v>
      </c>
      <c r="B90" s="805"/>
      <c r="C90" s="536"/>
      <c r="D90" s="121">
        <v>66990</v>
      </c>
      <c r="E90" s="122"/>
      <c r="F90" s="122"/>
      <c r="G90" s="122"/>
      <c r="H90" s="123"/>
    </row>
    <row r="91" spans="1:8" s="16" customFormat="1" ht="37.5" customHeight="1" outlineLevel="1" x14ac:dyDescent="0.2">
      <c r="A91" s="508" t="s">
        <v>229</v>
      </c>
      <c r="B91" s="805"/>
      <c r="C91" s="536"/>
      <c r="D91" s="121">
        <v>68904</v>
      </c>
      <c r="E91" s="122"/>
      <c r="F91" s="122"/>
      <c r="G91" s="122"/>
      <c r="H91" s="123"/>
    </row>
    <row r="92" spans="1:8" s="16" customFormat="1" ht="37.5" customHeight="1" outlineLevel="1" x14ac:dyDescent="0.2">
      <c r="A92" s="508" t="s">
        <v>230</v>
      </c>
      <c r="B92" s="805"/>
      <c r="C92" s="536"/>
      <c r="D92" s="121">
        <v>70818</v>
      </c>
      <c r="E92" s="122"/>
      <c r="F92" s="122"/>
      <c r="G92" s="122"/>
      <c r="H92" s="123"/>
    </row>
    <row r="93" spans="1:8" s="16" customFormat="1" ht="37.5" customHeight="1" outlineLevel="1" x14ac:dyDescent="0.2">
      <c r="A93" s="508" t="s">
        <v>231</v>
      </c>
      <c r="B93" s="805"/>
      <c r="C93" s="536"/>
      <c r="D93" s="121">
        <v>72732</v>
      </c>
      <c r="E93" s="122"/>
      <c r="F93" s="122"/>
      <c r="G93" s="122"/>
      <c r="H93" s="123"/>
    </row>
    <row r="94" spans="1:8" s="16" customFormat="1" ht="37.5" customHeight="1" outlineLevel="1" x14ac:dyDescent="0.2">
      <c r="A94" s="508" t="s">
        <v>232</v>
      </c>
      <c r="B94" s="805"/>
      <c r="C94" s="536"/>
      <c r="D94" s="121">
        <v>74646</v>
      </c>
      <c r="E94" s="122"/>
      <c r="F94" s="122"/>
      <c r="G94" s="122"/>
      <c r="H94" s="123"/>
    </row>
    <row r="95" spans="1:8" s="16" customFormat="1" ht="37.5" customHeight="1" outlineLevel="1" x14ac:dyDescent="0.2">
      <c r="A95" s="508" t="s">
        <v>233</v>
      </c>
      <c r="B95" s="805"/>
      <c r="C95" s="536"/>
      <c r="D95" s="121">
        <v>76560</v>
      </c>
      <c r="E95" s="122"/>
      <c r="F95" s="122"/>
      <c r="G95" s="122"/>
      <c r="H95" s="123"/>
    </row>
    <row r="96" spans="1:8" s="16" customFormat="1" ht="37.5" customHeight="1" outlineLevel="1" x14ac:dyDescent="0.2">
      <c r="A96" s="508" t="s">
        <v>356</v>
      </c>
      <c r="B96" s="805"/>
      <c r="C96" s="536"/>
      <c r="D96" s="121">
        <v>78474</v>
      </c>
      <c r="E96" s="122"/>
      <c r="F96" s="122"/>
      <c r="G96" s="122"/>
      <c r="H96" s="123"/>
    </row>
    <row r="97" spans="1:8" s="16" customFormat="1" ht="37.5" customHeight="1" outlineLevel="1" x14ac:dyDescent="0.2">
      <c r="A97" s="508" t="s">
        <v>357</v>
      </c>
      <c r="B97" s="805"/>
      <c r="C97" s="536"/>
      <c r="D97" s="121">
        <v>80388</v>
      </c>
      <c r="E97" s="122"/>
      <c r="F97" s="122"/>
      <c r="G97" s="122"/>
      <c r="H97" s="123"/>
    </row>
    <row r="98" spans="1:8" s="16" customFormat="1" ht="37.5" customHeight="1" outlineLevel="1" x14ac:dyDescent="0.2">
      <c r="A98" s="508" t="s">
        <v>358</v>
      </c>
      <c r="B98" s="805"/>
      <c r="C98" s="536"/>
      <c r="D98" s="121">
        <v>82302</v>
      </c>
      <c r="E98" s="122"/>
      <c r="F98" s="122"/>
      <c r="G98" s="122"/>
      <c r="H98" s="123"/>
    </row>
    <row r="99" spans="1:8" s="16" customFormat="1" ht="37.5" customHeight="1" outlineLevel="1" x14ac:dyDescent="0.2">
      <c r="A99" s="508" t="s">
        <v>359</v>
      </c>
      <c r="B99" s="805"/>
      <c r="C99" s="536"/>
      <c r="D99" s="121">
        <v>84216</v>
      </c>
      <c r="E99" s="122"/>
      <c r="F99" s="122"/>
      <c r="G99" s="122"/>
      <c r="H99" s="123"/>
    </row>
    <row r="100" spans="1:8" s="16" customFormat="1" ht="37.5" customHeight="1" outlineLevel="1" x14ac:dyDescent="0.2">
      <c r="A100" s="508" t="s">
        <v>360</v>
      </c>
      <c r="B100" s="805"/>
      <c r="C100" s="536"/>
      <c r="D100" s="121">
        <v>86130</v>
      </c>
      <c r="E100" s="122"/>
      <c r="F100" s="122"/>
      <c r="G100" s="122"/>
      <c r="H100" s="123"/>
    </row>
    <row r="101" spans="1:8" s="16" customFormat="1" ht="37.5" customHeight="1" outlineLevel="1" x14ac:dyDescent="0.2">
      <c r="A101" s="508" t="s">
        <v>361</v>
      </c>
      <c r="B101" s="805"/>
      <c r="C101" s="536"/>
      <c r="D101" s="121">
        <v>88044</v>
      </c>
      <c r="E101" s="122"/>
      <c r="F101" s="122"/>
      <c r="G101" s="122"/>
      <c r="H101" s="123"/>
    </row>
    <row r="102" spans="1:8" s="16" customFormat="1" ht="37.5" customHeight="1" outlineLevel="1" x14ac:dyDescent="0.2">
      <c r="A102" s="508" t="s">
        <v>362</v>
      </c>
      <c r="B102" s="805"/>
      <c r="C102" s="536"/>
      <c r="D102" s="121">
        <v>89958</v>
      </c>
      <c r="E102" s="122"/>
      <c r="F102" s="122"/>
      <c r="G102" s="122"/>
      <c r="H102" s="123"/>
    </row>
    <row r="103" spans="1:8" s="16" customFormat="1" ht="37.5" customHeight="1" outlineLevel="1" x14ac:dyDescent="0.2">
      <c r="A103" s="508" t="s">
        <v>363</v>
      </c>
      <c r="B103" s="805"/>
      <c r="C103" s="536"/>
      <c r="D103" s="121">
        <v>91872</v>
      </c>
      <c r="E103" s="122"/>
      <c r="F103" s="122"/>
      <c r="G103" s="122"/>
      <c r="H103" s="123"/>
    </row>
    <row r="104" spans="1:8" s="16" customFormat="1" ht="37.5" customHeight="1" outlineLevel="1" x14ac:dyDescent="0.2">
      <c r="A104" s="508" t="s">
        <v>364</v>
      </c>
      <c r="B104" s="805"/>
      <c r="C104" s="536"/>
      <c r="D104" s="121">
        <v>93786</v>
      </c>
      <c r="E104" s="122"/>
      <c r="F104" s="122"/>
      <c r="G104" s="122"/>
      <c r="H104" s="123"/>
    </row>
    <row r="105" spans="1:8" s="16" customFormat="1" ht="37.5" customHeight="1" outlineLevel="1" x14ac:dyDescent="0.2">
      <c r="A105" s="508" t="s">
        <v>365</v>
      </c>
      <c r="B105" s="805"/>
      <c r="C105" s="536"/>
      <c r="D105" s="121">
        <v>95700</v>
      </c>
      <c r="E105" s="122"/>
      <c r="F105" s="122"/>
      <c r="G105" s="122"/>
      <c r="H105" s="123"/>
    </row>
    <row r="106" spans="1:8" s="16" customFormat="1" ht="37.5" customHeight="1" outlineLevel="1" x14ac:dyDescent="0.2">
      <c r="A106" s="508" t="s">
        <v>366</v>
      </c>
      <c r="B106" s="805"/>
      <c r="C106" s="536"/>
      <c r="D106" s="121">
        <v>97614</v>
      </c>
      <c r="E106" s="122"/>
      <c r="F106" s="122"/>
      <c r="G106" s="122"/>
      <c r="H106" s="123"/>
    </row>
    <row r="107" spans="1:8" s="16" customFormat="1" ht="37.5" customHeight="1" outlineLevel="1" x14ac:dyDescent="0.2">
      <c r="A107" s="508" t="s">
        <v>367</v>
      </c>
      <c r="B107" s="805"/>
      <c r="C107" s="536"/>
      <c r="D107" s="121">
        <v>99528</v>
      </c>
      <c r="E107" s="122"/>
      <c r="F107" s="122"/>
      <c r="G107" s="122"/>
      <c r="H107" s="123"/>
    </row>
    <row r="108" spans="1:8" s="16" customFormat="1" ht="37.5" customHeight="1" outlineLevel="1" x14ac:dyDescent="0.2">
      <c r="A108" s="508" t="s">
        <v>368</v>
      </c>
      <c r="B108" s="805"/>
      <c r="C108" s="536"/>
      <c r="D108" s="121">
        <v>101442</v>
      </c>
      <c r="E108" s="122"/>
      <c r="F108" s="122"/>
      <c r="G108" s="122"/>
      <c r="H108" s="123"/>
    </row>
    <row r="109" spans="1:8" s="16" customFormat="1" ht="37.5" customHeight="1" outlineLevel="1" x14ac:dyDescent="0.2">
      <c r="A109" s="508" t="s">
        <v>369</v>
      </c>
      <c r="B109" s="805"/>
      <c r="C109" s="536"/>
      <c r="D109" s="121">
        <v>103356</v>
      </c>
      <c r="E109" s="122"/>
      <c r="F109" s="122"/>
      <c r="G109" s="122"/>
      <c r="H109" s="123"/>
    </row>
    <row r="110" spans="1:8" s="16" customFormat="1" ht="37.5" customHeight="1" outlineLevel="1" x14ac:dyDescent="0.2">
      <c r="A110" s="508" t="s">
        <v>370</v>
      </c>
      <c r="B110" s="805"/>
      <c r="C110" s="536"/>
      <c r="D110" s="121">
        <v>105270</v>
      </c>
      <c r="E110" s="122"/>
      <c r="F110" s="122"/>
      <c r="G110" s="122"/>
      <c r="H110" s="123"/>
    </row>
    <row r="111" spans="1:8" s="16" customFormat="1" ht="37.5" customHeight="1" outlineLevel="1" x14ac:dyDescent="0.2">
      <c r="A111" s="508" t="s">
        <v>371</v>
      </c>
      <c r="B111" s="805"/>
      <c r="C111" s="536"/>
      <c r="D111" s="121">
        <v>107184</v>
      </c>
      <c r="E111" s="122"/>
      <c r="F111" s="122"/>
      <c r="G111" s="122"/>
      <c r="H111" s="123"/>
    </row>
    <row r="112" spans="1:8" s="16" customFormat="1" ht="37.5" customHeight="1" outlineLevel="1" x14ac:dyDescent="0.2">
      <c r="A112" s="508" t="s">
        <v>372</v>
      </c>
      <c r="B112" s="805"/>
      <c r="C112" s="536"/>
      <c r="D112" s="121">
        <v>109098</v>
      </c>
      <c r="E112" s="122"/>
      <c r="F112" s="122"/>
      <c r="G112" s="122"/>
      <c r="H112" s="123"/>
    </row>
    <row r="113" spans="1:8" s="16" customFormat="1" ht="37.5" customHeight="1" outlineLevel="1" x14ac:dyDescent="0.2">
      <c r="A113" s="508" t="s">
        <v>373</v>
      </c>
      <c r="B113" s="805"/>
      <c r="C113" s="536"/>
      <c r="D113" s="121">
        <v>111012</v>
      </c>
      <c r="E113" s="122"/>
      <c r="F113" s="122"/>
      <c r="G113" s="122"/>
      <c r="H113" s="123"/>
    </row>
    <row r="114" spans="1:8" s="16" customFormat="1" ht="37.5" customHeight="1" outlineLevel="1" x14ac:dyDescent="0.2">
      <c r="A114" s="508" t="s">
        <v>374</v>
      </c>
      <c r="B114" s="805"/>
      <c r="C114" s="536"/>
      <c r="D114" s="121">
        <v>112926</v>
      </c>
      <c r="E114" s="122"/>
      <c r="F114" s="122"/>
      <c r="G114" s="122"/>
      <c r="H114" s="123"/>
    </row>
    <row r="115" spans="1:8" s="16" customFormat="1" ht="37.5" customHeight="1" outlineLevel="1" x14ac:dyDescent="0.2">
      <c r="A115" s="508" t="s">
        <v>375</v>
      </c>
      <c r="B115" s="805"/>
      <c r="C115" s="536"/>
      <c r="D115" s="121">
        <v>114840</v>
      </c>
      <c r="E115" s="122"/>
      <c r="F115" s="122"/>
      <c r="G115" s="122"/>
      <c r="H115" s="123"/>
    </row>
    <row r="116" spans="1:8" s="16" customFormat="1" ht="37.5" customHeight="1" outlineLevel="1" x14ac:dyDescent="0.2">
      <c r="A116" s="508" t="s">
        <v>376</v>
      </c>
      <c r="B116" s="805"/>
      <c r="C116" s="536"/>
      <c r="D116" s="121">
        <v>116754</v>
      </c>
      <c r="E116" s="122"/>
      <c r="F116" s="122"/>
      <c r="G116" s="122"/>
      <c r="H116" s="123"/>
    </row>
    <row r="117" spans="1:8" s="16" customFormat="1" ht="37.5" customHeight="1" outlineLevel="1" x14ac:dyDescent="0.2">
      <c r="A117" s="508" t="s">
        <v>377</v>
      </c>
      <c r="B117" s="805"/>
      <c r="C117" s="536"/>
      <c r="D117" s="121">
        <v>118668</v>
      </c>
      <c r="E117" s="122"/>
      <c r="F117" s="122"/>
      <c r="G117" s="122"/>
      <c r="H117" s="123"/>
    </row>
    <row r="118" spans="1:8" s="16" customFormat="1" ht="37.5" customHeight="1" outlineLevel="1" x14ac:dyDescent="0.2">
      <c r="A118" s="508" t="s">
        <v>378</v>
      </c>
      <c r="B118" s="805"/>
      <c r="C118" s="536"/>
      <c r="D118" s="121">
        <v>120582</v>
      </c>
      <c r="E118" s="122"/>
      <c r="F118" s="122"/>
      <c r="G118" s="122"/>
      <c r="H118" s="123"/>
    </row>
    <row r="119" spans="1:8" s="16" customFormat="1" ht="37.5" customHeight="1" outlineLevel="1" x14ac:dyDescent="0.2">
      <c r="A119" s="508" t="s">
        <v>379</v>
      </c>
      <c r="B119" s="805"/>
      <c r="C119" s="536"/>
      <c r="D119" s="121">
        <v>122496</v>
      </c>
      <c r="E119" s="122"/>
      <c r="F119" s="122"/>
      <c r="G119" s="122"/>
      <c r="H119" s="123"/>
    </row>
    <row r="120" spans="1:8" s="16" customFormat="1" ht="37.5" customHeight="1" outlineLevel="1" x14ac:dyDescent="0.2">
      <c r="A120" s="508" t="s">
        <v>380</v>
      </c>
      <c r="B120" s="805"/>
      <c r="C120" s="536"/>
      <c r="D120" s="121">
        <v>124410</v>
      </c>
      <c r="E120" s="122"/>
      <c r="F120" s="122"/>
      <c r="G120" s="122"/>
      <c r="H120" s="123"/>
    </row>
    <row r="121" spans="1:8" s="16" customFormat="1" ht="37.5" customHeight="1" outlineLevel="1" x14ac:dyDescent="0.2">
      <c r="A121" s="508" t="s">
        <v>381</v>
      </c>
      <c r="B121" s="805"/>
      <c r="C121" s="536"/>
      <c r="D121" s="121">
        <v>126324</v>
      </c>
      <c r="E121" s="122"/>
      <c r="F121" s="122"/>
      <c r="G121" s="122"/>
      <c r="H121" s="123"/>
    </row>
    <row r="122" spans="1:8" s="16" customFormat="1" ht="37.5" customHeight="1" outlineLevel="1" x14ac:dyDescent="0.2">
      <c r="A122" s="508" t="s">
        <v>382</v>
      </c>
      <c r="B122" s="805"/>
      <c r="C122" s="536"/>
      <c r="D122" s="121">
        <v>128238</v>
      </c>
      <c r="E122" s="122"/>
      <c r="F122" s="122"/>
      <c r="G122" s="122"/>
      <c r="H122" s="123"/>
    </row>
    <row r="123" spans="1:8" s="16" customFormat="1" ht="37.5" customHeight="1" outlineLevel="1" x14ac:dyDescent="0.2">
      <c r="A123" s="508" t="s">
        <v>383</v>
      </c>
      <c r="B123" s="805"/>
      <c r="C123" s="536"/>
      <c r="D123" s="121">
        <v>130152</v>
      </c>
      <c r="E123" s="122"/>
      <c r="F123" s="122"/>
      <c r="G123" s="122"/>
      <c r="H123" s="123"/>
    </row>
    <row r="124" spans="1:8" s="16" customFormat="1" ht="37.5" customHeight="1" outlineLevel="1" x14ac:dyDescent="0.2">
      <c r="A124" s="508" t="s">
        <v>384</v>
      </c>
      <c r="B124" s="805"/>
      <c r="C124" s="536"/>
      <c r="D124" s="121">
        <v>132066</v>
      </c>
      <c r="E124" s="122"/>
      <c r="F124" s="122"/>
      <c r="G124" s="122"/>
      <c r="H124" s="123"/>
    </row>
    <row r="125" spans="1:8" s="16" customFormat="1" ht="37.5" customHeight="1" outlineLevel="1" x14ac:dyDescent="0.2">
      <c r="A125" s="508" t="s">
        <v>385</v>
      </c>
      <c r="B125" s="805"/>
      <c r="C125" s="536"/>
      <c r="D125" s="121">
        <v>133980</v>
      </c>
      <c r="E125" s="122"/>
      <c r="F125" s="122"/>
      <c r="G125" s="122"/>
      <c r="H125" s="123"/>
    </row>
    <row r="126" spans="1:8" s="16" customFormat="1" ht="37.5" customHeight="1" outlineLevel="1" x14ac:dyDescent="0.2">
      <c r="A126" s="508" t="s">
        <v>386</v>
      </c>
      <c r="B126" s="805"/>
      <c r="C126" s="536"/>
      <c r="D126" s="121">
        <v>135894</v>
      </c>
      <c r="E126" s="122"/>
      <c r="F126" s="122"/>
      <c r="G126" s="122"/>
      <c r="H126" s="123"/>
    </row>
    <row r="127" spans="1:8" s="16" customFormat="1" ht="37.5" customHeight="1" outlineLevel="1" x14ac:dyDescent="0.2">
      <c r="A127" s="508" t="s">
        <v>387</v>
      </c>
      <c r="B127" s="805"/>
      <c r="C127" s="536"/>
      <c r="D127" s="121">
        <v>137808</v>
      </c>
      <c r="E127" s="122"/>
      <c r="F127" s="122"/>
      <c r="G127" s="122"/>
      <c r="H127" s="123"/>
    </row>
    <row r="128" spans="1:8" s="16" customFormat="1" ht="37.5" customHeight="1" outlineLevel="1" x14ac:dyDescent="0.2">
      <c r="A128" s="508" t="s">
        <v>388</v>
      </c>
      <c r="B128" s="805"/>
      <c r="C128" s="536"/>
      <c r="D128" s="121">
        <v>139722</v>
      </c>
      <c r="E128" s="122"/>
      <c r="F128" s="122"/>
      <c r="G128" s="122"/>
      <c r="H128" s="123"/>
    </row>
    <row r="129" spans="1:8" s="16" customFormat="1" ht="37.5" customHeight="1" outlineLevel="1" x14ac:dyDescent="0.2">
      <c r="A129" s="508" t="s">
        <v>389</v>
      </c>
      <c r="B129" s="805"/>
      <c r="C129" s="536"/>
      <c r="D129" s="121">
        <v>141636</v>
      </c>
      <c r="E129" s="122"/>
      <c r="F129" s="122"/>
      <c r="G129" s="122"/>
      <c r="H129" s="123"/>
    </row>
    <row r="130" spans="1:8" s="16" customFormat="1" ht="37.5" customHeight="1" outlineLevel="1" x14ac:dyDescent="0.2">
      <c r="A130" s="508" t="s">
        <v>390</v>
      </c>
      <c r="B130" s="805"/>
      <c r="C130" s="536"/>
      <c r="D130" s="121">
        <v>143550</v>
      </c>
      <c r="E130" s="122"/>
      <c r="F130" s="122"/>
      <c r="G130" s="122"/>
      <c r="H130" s="123"/>
    </row>
    <row r="131" spans="1:8" s="16" customFormat="1" ht="37.5" customHeight="1" outlineLevel="1" x14ac:dyDescent="0.2">
      <c r="A131" s="508" t="s">
        <v>391</v>
      </c>
      <c r="B131" s="805"/>
      <c r="C131" s="536"/>
      <c r="D131" s="121">
        <v>145464</v>
      </c>
      <c r="E131" s="122"/>
      <c r="F131" s="122"/>
      <c r="G131" s="122"/>
      <c r="H131" s="123"/>
    </row>
    <row r="132" spans="1:8" s="16" customFormat="1" ht="37.5" customHeight="1" outlineLevel="1" x14ac:dyDescent="0.2">
      <c r="A132" s="508" t="s">
        <v>392</v>
      </c>
      <c r="B132" s="805"/>
      <c r="C132" s="536"/>
      <c r="D132" s="121">
        <v>147378</v>
      </c>
      <c r="E132" s="122"/>
      <c r="F132" s="122"/>
      <c r="G132" s="122"/>
      <c r="H132" s="123"/>
    </row>
    <row r="133" spans="1:8" s="16" customFormat="1" ht="37.5" customHeight="1" outlineLevel="1" x14ac:dyDescent="0.2">
      <c r="A133" s="508" t="s">
        <v>393</v>
      </c>
      <c r="B133" s="805"/>
      <c r="C133" s="536"/>
      <c r="D133" s="121">
        <v>149292</v>
      </c>
      <c r="E133" s="122"/>
      <c r="F133" s="122"/>
      <c r="G133" s="122"/>
      <c r="H133" s="123"/>
    </row>
    <row r="134" spans="1:8" s="16" customFormat="1" ht="37.5" customHeight="1" outlineLevel="1" x14ac:dyDescent="0.2">
      <c r="A134" s="508" t="s">
        <v>394</v>
      </c>
      <c r="B134" s="805"/>
      <c r="C134" s="536"/>
      <c r="D134" s="121">
        <v>151206</v>
      </c>
      <c r="E134" s="122"/>
      <c r="F134" s="122"/>
      <c r="G134" s="122"/>
      <c r="H134" s="123"/>
    </row>
    <row r="135" spans="1:8" s="16" customFormat="1" ht="37.5" customHeight="1" outlineLevel="1" x14ac:dyDescent="0.2">
      <c r="A135" s="508" t="s">
        <v>395</v>
      </c>
      <c r="B135" s="805"/>
      <c r="C135" s="536"/>
      <c r="D135" s="121">
        <v>153120</v>
      </c>
      <c r="E135" s="122"/>
      <c r="F135" s="122"/>
      <c r="G135" s="122"/>
      <c r="H135" s="123"/>
    </row>
    <row r="136" spans="1:8" s="16" customFormat="1" ht="37.5" customHeight="1" outlineLevel="1" x14ac:dyDescent="0.2">
      <c r="A136" s="508" t="s">
        <v>396</v>
      </c>
      <c r="B136" s="805"/>
      <c r="C136" s="536"/>
      <c r="D136" s="121">
        <v>155034</v>
      </c>
      <c r="E136" s="122"/>
      <c r="F136" s="122"/>
      <c r="G136" s="122"/>
      <c r="H136" s="123"/>
    </row>
    <row r="137" spans="1:8" s="16" customFormat="1" ht="37.5" customHeight="1" outlineLevel="1" x14ac:dyDescent="0.2">
      <c r="A137" s="508" t="s">
        <v>397</v>
      </c>
      <c r="B137" s="805"/>
      <c r="C137" s="536"/>
      <c r="D137" s="121">
        <v>156948</v>
      </c>
      <c r="E137" s="122"/>
      <c r="F137" s="122"/>
      <c r="G137" s="122"/>
      <c r="H137" s="123"/>
    </row>
    <row r="138" spans="1:8" s="16" customFormat="1" ht="37.5" customHeight="1" outlineLevel="1" x14ac:dyDescent="0.2">
      <c r="A138" s="508" t="s">
        <v>398</v>
      </c>
      <c r="B138" s="805"/>
      <c r="C138" s="536"/>
      <c r="D138" s="121">
        <v>158862</v>
      </c>
      <c r="E138" s="122"/>
      <c r="F138" s="122"/>
      <c r="G138" s="122"/>
      <c r="H138" s="123"/>
    </row>
    <row r="139" spans="1:8" s="16" customFormat="1" ht="37.5" customHeight="1" outlineLevel="1" x14ac:dyDescent="0.2">
      <c r="A139" s="508" t="s">
        <v>399</v>
      </c>
      <c r="B139" s="805"/>
      <c r="C139" s="536"/>
      <c r="D139" s="121">
        <v>160776</v>
      </c>
      <c r="E139" s="122"/>
      <c r="F139" s="122"/>
      <c r="G139" s="122"/>
      <c r="H139" s="123"/>
    </row>
    <row r="140" spans="1:8" s="16" customFormat="1" ht="37.5" customHeight="1" outlineLevel="1" x14ac:dyDescent="0.2">
      <c r="A140" s="508" t="s">
        <v>400</v>
      </c>
      <c r="B140" s="805"/>
      <c r="C140" s="536"/>
      <c r="D140" s="121">
        <v>162690</v>
      </c>
      <c r="E140" s="122"/>
      <c r="F140" s="122"/>
      <c r="G140" s="122"/>
      <c r="H140" s="123"/>
    </row>
    <row r="141" spans="1:8" s="16" customFormat="1" ht="37.5" customHeight="1" outlineLevel="1" x14ac:dyDescent="0.2">
      <c r="A141" s="508" t="s">
        <v>401</v>
      </c>
      <c r="B141" s="805"/>
      <c r="C141" s="536"/>
      <c r="D141" s="121">
        <v>164604</v>
      </c>
      <c r="E141" s="122"/>
      <c r="F141" s="122"/>
      <c r="G141" s="122"/>
      <c r="H141" s="123"/>
    </row>
    <row r="142" spans="1:8" s="16" customFormat="1" ht="37.5" customHeight="1" outlineLevel="1" x14ac:dyDescent="0.2">
      <c r="A142" s="508" t="s">
        <v>402</v>
      </c>
      <c r="B142" s="805"/>
      <c r="C142" s="536"/>
      <c r="D142" s="121">
        <v>166518</v>
      </c>
      <c r="E142" s="122"/>
      <c r="F142" s="122"/>
      <c r="G142" s="122"/>
      <c r="H142" s="123"/>
    </row>
    <row r="143" spans="1:8" s="16" customFormat="1" ht="37.5" customHeight="1" outlineLevel="1" x14ac:dyDescent="0.2">
      <c r="A143" s="508" t="s">
        <v>403</v>
      </c>
      <c r="B143" s="805"/>
      <c r="C143" s="536"/>
      <c r="D143" s="121">
        <v>168432</v>
      </c>
      <c r="E143" s="122"/>
      <c r="F143" s="122"/>
      <c r="G143" s="122"/>
      <c r="H143" s="123"/>
    </row>
    <row r="144" spans="1:8" s="16" customFormat="1" ht="37.5" customHeight="1" outlineLevel="1" x14ac:dyDescent="0.2">
      <c r="A144" s="508" t="s">
        <v>404</v>
      </c>
      <c r="B144" s="805"/>
      <c r="C144" s="536"/>
      <c r="D144" s="121">
        <v>170346</v>
      </c>
      <c r="E144" s="122"/>
      <c r="F144" s="122"/>
      <c r="G144" s="122"/>
      <c r="H144" s="123"/>
    </row>
    <row r="145" spans="1:8" s="16" customFormat="1" ht="37.5" customHeight="1" outlineLevel="1" x14ac:dyDescent="0.2">
      <c r="A145" s="508" t="s">
        <v>405</v>
      </c>
      <c r="B145" s="805"/>
      <c r="C145" s="536"/>
      <c r="D145" s="121">
        <v>172260</v>
      </c>
      <c r="E145" s="122"/>
      <c r="F145" s="122"/>
      <c r="G145" s="122"/>
      <c r="H145" s="123"/>
    </row>
    <row r="146" spans="1:8" s="16" customFormat="1" ht="37.5" customHeight="1" outlineLevel="1" x14ac:dyDescent="0.2">
      <c r="A146" s="508" t="s">
        <v>406</v>
      </c>
      <c r="B146" s="805"/>
      <c r="C146" s="536"/>
      <c r="D146" s="121">
        <v>174174</v>
      </c>
      <c r="E146" s="122"/>
      <c r="F146" s="122"/>
      <c r="G146" s="122"/>
      <c r="H146" s="123"/>
    </row>
    <row r="147" spans="1:8" s="16" customFormat="1" ht="37.5" customHeight="1" outlineLevel="1" x14ac:dyDescent="0.2">
      <c r="A147" s="508" t="s">
        <v>407</v>
      </c>
      <c r="B147" s="805"/>
      <c r="C147" s="536"/>
      <c r="D147" s="121">
        <v>176088</v>
      </c>
      <c r="E147" s="122"/>
      <c r="F147" s="122"/>
      <c r="G147" s="122"/>
      <c r="H147" s="123"/>
    </row>
    <row r="148" spans="1:8" s="16" customFormat="1" ht="37.5" customHeight="1" outlineLevel="1" x14ac:dyDescent="0.2">
      <c r="A148" s="508" t="s">
        <v>408</v>
      </c>
      <c r="B148" s="805"/>
      <c r="C148" s="536"/>
      <c r="D148" s="121">
        <v>178002</v>
      </c>
      <c r="E148" s="122"/>
      <c r="F148" s="122"/>
      <c r="G148" s="122"/>
      <c r="H148" s="123"/>
    </row>
    <row r="149" spans="1:8" s="16" customFormat="1" ht="37.5" customHeight="1" outlineLevel="1" x14ac:dyDescent="0.2">
      <c r="A149" s="508" t="s">
        <v>409</v>
      </c>
      <c r="B149" s="805"/>
      <c r="C149" s="536"/>
      <c r="D149" s="121">
        <v>179916</v>
      </c>
      <c r="E149" s="122"/>
      <c r="F149" s="122"/>
      <c r="G149" s="122"/>
      <c r="H149" s="123"/>
    </row>
    <row r="150" spans="1:8" s="16" customFormat="1" ht="37.5" customHeight="1" outlineLevel="1" x14ac:dyDescent="0.2">
      <c r="A150" s="508" t="s">
        <v>410</v>
      </c>
      <c r="B150" s="805"/>
      <c r="C150" s="536"/>
      <c r="D150" s="121">
        <v>181830</v>
      </c>
      <c r="E150" s="122"/>
      <c r="F150" s="122"/>
      <c r="G150" s="122"/>
      <c r="H150" s="123"/>
    </row>
    <row r="151" spans="1:8" s="16" customFormat="1" ht="37.5" customHeight="1" outlineLevel="1" x14ac:dyDescent="0.2">
      <c r="A151" s="508" t="s">
        <v>411</v>
      </c>
      <c r="B151" s="805"/>
      <c r="C151" s="536"/>
      <c r="D151" s="121">
        <v>183744</v>
      </c>
      <c r="E151" s="122"/>
      <c r="F151" s="122"/>
      <c r="G151" s="122"/>
      <c r="H151" s="123"/>
    </row>
    <row r="152" spans="1:8" s="16" customFormat="1" ht="37.5" customHeight="1" outlineLevel="1" x14ac:dyDescent="0.2">
      <c r="A152" s="508" t="s">
        <v>412</v>
      </c>
      <c r="B152" s="805"/>
      <c r="C152" s="536"/>
      <c r="D152" s="121">
        <v>185658</v>
      </c>
      <c r="E152" s="122"/>
      <c r="F152" s="122"/>
      <c r="G152" s="122"/>
      <c r="H152" s="123"/>
    </row>
    <row r="153" spans="1:8" s="16" customFormat="1" ht="37.5" customHeight="1" outlineLevel="1" x14ac:dyDescent="0.2">
      <c r="A153" s="508" t="s">
        <v>413</v>
      </c>
      <c r="B153" s="805"/>
      <c r="C153" s="536"/>
      <c r="D153" s="121">
        <v>187572</v>
      </c>
      <c r="E153" s="122"/>
      <c r="F153" s="122"/>
      <c r="G153" s="122"/>
      <c r="H153" s="123"/>
    </row>
    <row r="154" spans="1:8" s="16" customFormat="1" ht="37.5" customHeight="1" outlineLevel="1" x14ac:dyDescent="0.2">
      <c r="A154" s="508" t="s">
        <v>414</v>
      </c>
      <c r="B154" s="805"/>
      <c r="C154" s="536"/>
      <c r="D154" s="121">
        <v>189486</v>
      </c>
      <c r="E154" s="122"/>
      <c r="F154" s="122"/>
      <c r="G154" s="122"/>
      <c r="H154" s="123"/>
    </row>
    <row r="155" spans="1:8" s="16" customFormat="1" ht="37.5" customHeight="1" outlineLevel="1" thickBot="1" x14ac:dyDescent="0.25">
      <c r="A155" s="508" t="s">
        <v>415</v>
      </c>
      <c r="B155" s="805"/>
      <c r="C155" s="537"/>
      <c r="D155" s="121">
        <v>191400</v>
      </c>
      <c r="E155" s="122"/>
      <c r="F155" s="122"/>
      <c r="G155" s="122"/>
      <c r="H155" s="123"/>
    </row>
    <row r="156" spans="1:8" s="16" customFormat="1" ht="24.95" customHeight="1" thickBot="1" x14ac:dyDescent="0.25">
      <c r="A156" s="81"/>
      <c r="B156" s="460"/>
      <c r="C156" s="130"/>
      <c r="D156" s="345" t="s">
        <v>234</v>
      </c>
      <c r="E156" s="345"/>
      <c r="F156" s="345"/>
      <c r="G156" s="345"/>
      <c r="H156" s="346"/>
    </row>
    <row r="157" spans="1:8" s="16" customFormat="1" ht="24.95" customHeight="1" thickBot="1" x14ac:dyDescent="0.25">
      <c r="A157" s="461"/>
      <c r="B157" s="124"/>
      <c r="C157" s="125"/>
      <c r="D157" s="462" t="s">
        <v>168</v>
      </c>
      <c r="E157" s="463" t="s">
        <v>169</v>
      </c>
      <c r="F157" s="464" t="s">
        <v>170</v>
      </c>
      <c r="G157" s="463" t="s">
        <v>171</v>
      </c>
      <c r="H157" s="465" t="s">
        <v>172</v>
      </c>
    </row>
    <row r="158" spans="1:8" s="16" customFormat="1" ht="48" customHeight="1" x14ac:dyDescent="0.2">
      <c r="A158" s="29" t="s">
        <v>235</v>
      </c>
      <c r="B158" s="30" t="s">
        <v>27</v>
      </c>
      <c r="C15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8" s="31">
        <f>F158*1.2</f>
        <v>22291.200000000001</v>
      </c>
      <c r="E158" s="32">
        <f>F158*1.1</f>
        <v>20433.600000000002</v>
      </c>
      <c r="F158" s="32">
        <v>18576</v>
      </c>
      <c r="G158" s="32">
        <f>F158*0.75</f>
        <v>13932</v>
      </c>
      <c r="H158" s="33">
        <f>F158*0.5</f>
        <v>9288</v>
      </c>
    </row>
    <row r="159" spans="1:8" s="16" customFormat="1" ht="132" customHeight="1" x14ac:dyDescent="0.2">
      <c r="A159" s="34"/>
      <c r="B159" s="35"/>
      <c r="C159" s="35"/>
      <c r="D159" s="36"/>
      <c r="E159" s="37"/>
      <c r="F159" s="37"/>
      <c r="G159" s="37"/>
      <c r="H159" s="38"/>
    </row>
    <row r="160" spans="1:8" s="16" customFormat="1" ht="97.5" customHeight="1" x14ac:dyDescent="0.2">
      <c r="A160" s="34"/>
      <c r="B160" s="39" t="s">
        <v>12</v>
      </c>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0" s="36"/>
      <c r="E160" s="37"/>
      <c r="F160" s="37"/>
      <c r="G160" s="37"/>
      <c r="H160" s="38"/>
    </row>
    <row r="161" spans="1:8" s="16" customFormat="1" ht="166.5" customHeight="1" thickBot="1" x14ac:dyDescent="0.25">
      <c r="A161" s="41"/>
      <c r="B161" s="42" t="s">
        <v>13</v>
      </c>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1" s="44"/>
      <c r="E161" s="45"/>
      <c r="F161" s="45"/>
      <c r="G161" s="45"/>
      <c r="H161" s="46"/>
    </row>
    <row r="162" spans="1:8" s="16" customFormat="1" ht="24.95" customHeight="1" thickBot="1" x14ac:dyDescent="0.25">
      <c r="A162" s="47"/>
      <c r="B162" s="48"/>
      <c r="C162" s="49"/>
      <c r="D162" s="345" t="s">
        <v>234</v>
      </c>
      <c r="E162" s="345"/>
      <c r="F162" s="345"/>
      <c r="G162" s="345"/>
      <c r="H162" s="346"/>
    </row>
    <row r="163" spans="1:8" s="16" customFormat="1" ht="48" customHeight="1" x14ac:dyDescent="0.2">
      <c r="A163" s="53" t="s">
        <v>236</v>
      </c>
      <c r="B163" s="30" t="s">
        <v>27</v>
      </c>
      <c r="C1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3" s="54">
        <f>F163*1.2</f>
        <v>27410.399999999998</v>
      </c>
      <c r="E163" s="32">
        <f>F163*1.1</f>
        <v>25126.2</v>
      </c>
      <c r="F163" s="32">
        <v>22842</v>
      </c>
      <c r="G163" s="32">
        <f>F163*0.75</f>
        <v>17131.5</v>
      </c>
      <c r="H163" s="33">
        <f>F163*0.5</f>
        <v>11421</v>
      </c>
    </row>
    <row r="164" spans="1:8" s="16" customFormat="1" ht="90.75" customHeight="1" x14ac:dyDescent="0.2">
      <c r="A164" s="55"/>
      <c r="B164" s="35"/>
      <c r="C164" s="35"/>
      <c r="D164" s="56"/>
      <c r="E164" s="37"/>
      <c r="F164" s="37"/>
      <c r="G164" s="37"/>
      <c r="H164" s="38"/>
    </row>
    <row r="165" spans="1:8" s="16" customFormat="1" ht="97.5" customHeight="1" x14ac:dyDescent="0.2">
      <c r="A165" s="55"/>
      <c r="B165" s="39" t="s">
        <v>12</v>
      </c>
      <c r="C16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5" s="56"/>
      <c r="E165" s="37"/>
      <c r="F165" s="37"/>
      <c r="G165" s="37"/>
      <c r="H165" s="38"/>
    </row>
    <row r="166" spans="1:8" s="16" customFormat="1" ht="166.5" customHeight="1" x14ac:dyDescent="0.2">
      <c r="A166" s="55"/>
      <c r="B166" s="57" t="s">
        <v>13</v>
      </c>
      <c r="C1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6" s="56"/>
      <c r="E166" s="37"/>
      <c r="F166" s="37"/>
      <c r="G166" s="37"/>
      <c r="H166" s="38"/>
    </row>
    <row r="167" spans="1:8" s="16" customFormat="1" ht="92.25" customHeight="1" thickBot="1" x14ac:dyDescent="0.25">
      <c r="A167" s="59"/>
      <c r="B167" s="42" t="s">
        <v>16</v>
      </c>
      <c r="C1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7" s="61"/>
      <c r="E167" s="45"/>
      <c r="F167" s="45"/>
      <c r="G167" s="45"/>
      <c r="H167" s="46"/>
    </row>
    <row r="168" spans="1:8" s="16" customFormat="1" ht="24.95" customHeight="1" thickBot="1" x14ac:dyDescent="0.25">
      <c r="A168" s="81"/>
      <c r="B168" s="82"/>
      <c r="C168" s="83"/>
      <c r="D168" s="345" t="s">
        <v>234</v>
      </c>
      <c r="E168" s="345"/>
      <c r="F168" s="345"/>
      <c r="G168" s="345"/>
      <c r="H168" s="346"/>
    </row>
    <row r="169" spans="1:8" s="16" customFormat="1" ht="50.1" customHeight="1" x14ac:dyDescent="0.2">
      <c r="A169" s="65" t="s">
        <v>237</v>
      </c>
      <c r="B169" s="87" t="s">
        <v>23</v>
      </c>
      <c r="C1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9" s="267">
        <v>270</v>
      </c>
      <c r="E169" s="268"/>
      <c r="F169" s="268"/>
      <c r="G169" s="268"/>
      <c r="H169" s="269"/>
    </row>
    <row r="170" spans="1:8" s="16" customFormat="1" ht="94.5" customHeight="1" x14ac:dyDescent="0.2">
      <c r="A170" s="71"/>
      <c r="B170" s="92"/>
      <c r="C170" s="93"/>
      <c r="D170" s="94"/>
      <c r="E170" s="95"/>
      <c r="F170" s="95"/>
      <c r="G170" s="95"/>
      <c r="H170" s="270"/>
    </row>
    <row r="171" spans="1:8" s="16" customFormat="1" ht="163.5" customHeight="1" thickBot="1" x14ac:dyDescent="0.25">
      <c r="A171" s="77"/>
      <c r="B171" s="97" t="s">
        <v>13</v>
      </c>
      <c r="C1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1" s="271"/>
      <c r="E171" s="272"/>
      <c r="F171" s="272"/>
      <c r="G171" s="272"/>
      <c r="H171" s="273"/>
    </row>
    <row r="172" spans="1:8" s="16" customFormat="1" ht="24.95" customHeight="1" thickBot="1" x14ac:dyDescent="0.25">
      <c r="A172" s="81"/>
      <c r="B172" s="129"/>
      <c r="C172" s="130"/>
      <c r="D172" s="345" t="s">
        <v>234</v>
      </c>
      <c r="E172" s="345"/>
      <c r="F172" s="345"/>
      <c r="G172" s="345"/>
      <c r="H172" s="346"/>
    </row>
    <row r="173" spans="1:8" s="16" customFormat="1" ht="50.1" customHeight="1" thickBot="1" x14ac:dyDescent="0.25">
      <c r="A173" s="136" t="s">
        <v>38</v>
      </c>
      <c r="B173" s="137"/>
      <c r="C173" s="137"/>
      <c r="D173" s="745" t="str">
        <f>"от "&amp;MIN(D174:D192)&amp;" до "&amp;MAX(D174:D192)</f>
        <v>от 1914 до 36366</v>
      </c>
      <c r="E173" s="746"/>
      <c r="F173" s="746"/>
      <c r="G173" s="746"/>
      <c r="H173" s="747"/>
    </row>
    <row r="174" spans="1:8" s="16" customFormat="1" ht="37.5" customHeight="1" outlineLevel="1" x14ac:dyDescent="0.2">
      <c r="A174" s="601" t="s">
        <v>238</v>
      </c>
      <c r="B174" s="655"/>
      <c r="C174" s="278" t="s">
        <v>746</v>
      </c>
      <c r="D174" s="31">
        <v>1914</v>
      </c>
      <c r="E174" s="32"/>
      <c r="F174" s="32"/>
      <c r="G174" s="32"/>
      <c r="H174" s="33"/>
    </row>
    <row r="175" spans="1:8" s="16" customFormat="1" ht="37.5" customHeight="1" outlineLevel="1" x14ac:dyDescent="0.2">
      <c r="A175" s="558" t="s">
        <v>239</v>
      </c>
      <c r="B175" s="559"/>
      <c r="C175" s="143"/>
      <c r="D175" s="36">
        <v>3828</v>
      </c>
      <c r="E175" s="37"/>
      <c r="F175" s="37"/>
      <c r="G175" s="37"/>
      <c r="H175" s="38"/>
    </row>
    <row r="176" spans="1:8" s="16" customFormat="1" ht="37.5" customHeight="1" outlineLevel="1" x14ac:dyDescent="0.2">
      <c r="A176" s="558" t="s">
        <v>240</v>
      </c>
      <c r="B176" s="559"/>
      <c r="C176" s="143"/>
      <c r="D176" s="36">
        <v>5742</v>
      </c>
      <c r="E176" s="37"/>
      <c r="F176" s="37"/>
      <c r="G176" s="37"/>
      <c r="H176" s="38"/>
    </row>
    <row r="177" spans="1:8" s="16" customFormat="1" ht="37.5" customHeight="1" outlineLevel="1" x14ac:dyDescent="0.2">
      <c r="A177" s="558" t="s">
        <v>241</v>
      </c>
      <c r="B177" s="559"/>
      <c r="C177" s="143"/>
      <c r="D177" s="36">
        <v>7656</v>
      </c>
      <c r="E177" s="37"/>
      <c r="F177" s="37"/>
      <c r="G177" s="37"/>
      <c r="H177" s="38"/>
    </row>
    <row r="178" spans="1:8" s="16" customFormat="1" ht="37.5" customHeight="1" outlineLevel="1" x14ac:dyDescent="0.2">
      <c r="A178" s="558" t="s">
        <v>242</v>
      </c>
      <c r="B178" s="559"/>
      <c r="C178" s="143"/>
      <c r="D178" s="36">
        <v>9570</v>
      </c>
      <c r="E178" s="37"/>
      <c r="F178" s="37"/>
      <c r="G178" s="37"/>
      <c r="H178" s="38"/>
    </row>
    <row r="179" spans="1:8" s="16" customFormat="1" ht="37.5" customHeight="1" outlineLevel="1" x14ac:dyDescent="0.2">
      <c r="A179" s="558" t="s">
        <v>243</v>
      </c>
      <c r="B179" s="559"/>
      <c r="C179" s="143"/>
      <c r="D179" s="36">
        <v>11484</v>
      </c>
      <c r="E179" s="37"/>
      <c r="F179" s="37"/>
      <c r="G179" s="37"/>
      <c r="H179" s="38"/>
    </row>
    <row r="180" spans="1:8" s="16" customFormat="1" ht="37.5" customHeight="1" outlineLevel="1" x14ac:dyDescent="0.2">
      <c r="A180" s="558" t="s">
        <v>244</v>
      </c>
      <c r="B180" s="559"/>
      <c r="C180" s="143"/>
      <c r="D180" s="36">
        <v>13398</v>
      </c>
      <c r="E180" s="37"/>
      <c r="F180" s="37"/>
      <c r="G180" s="37"/>
      <c r="H180" s="38"/>
    </row>
    <row r="181" spans="1:8" s="16" customFormat="1" ht="37.5" customHeight="1" outlineLevel="1" x14ac:dyDescent="0.2">
      <c r="A181" s="147" t="s">
        <v>245</v>
      </c>
      <c r="B181" s="148"/>
      <c r="C181" s="143"/>
      <c r="D181" s="36">
        <v>15312</v>
      </c>
      <c r="E181" s="37"/>
      <c r="F181" s="37"/>
      <c r="G181" s="37"/>
      <c r="H181" s="38"/>
    </row>
    <row r="182" spans="1:8" s="16" customFormat="1" ht="37.5" customHeight="1" outlineLevel="1" x14ac:dyDescent="0.2">
      <c r="A182" s="147" t="s">
        <v>246</v>
      </c>
      <c r="B182" s="148"/>
      <c r="C182" s="143"/>
      <c r="D182" s="36">
        <v>17226</v>
      </c>
      <c r="E182" s="37"/>
      <c r="F182" s="37"/>
      <c r="G182" s="37"/>
      <c r="H182" s="38"/>
    </row>
    <row r="183" spans="1:8" s="16" customFormat="1" ht="37.5" customHeight="1" outlineLevel="1" x14ac:dyDescent="0.2">
      <c r="A183" s="147" t="s">
        <v>247</v>
      </c>
      <c r="B183" s="148"/>
      <c r="C183" s="143"/>
      <c r="D183" s="36">
        <v>19140</v>
      </c>
      <c r="E183" s="37"/>
      <c r="F183" s="37"/>
      <c r="G183" s="37"/>
      <c r="H183" s="38"/>
    </row>
    <row r="184" spans="1:8" s="16" customFormat="1" ht="37.5" customHeight="1" outlineLevel="1" x14ac:dyDescent="0.2">
      <c r="A184" s="147" t="s">
        <v>248</v>
      </c>
      <c r="B184" s="148"/>
      <c r="C184" s="143"/>
      <c r="D184" s="36">
        <v>21054</v>
      </c>
      <c r="E184" s="37"/>
      <c r="F184" s="37"/>
      <c r="G184" s="37"/>
      <c r="H184" s="38"/>
    </row>
    <row r="185" spans="1:8" s="16" customFormat="1" ht="37.5" customHeight="1" outlineLevel="1" x14ac:dyDescent="0.2">
      <c r="A185" s="147" t="s">
        <v>249</v>
      </c>
      <c r="B185" s="148"/>
      <c r="C185" s="143"/>
      <c r="D185" s="36">
        <v>22968</v>
      </c>
      <c r="E185" s="37"/>
      <c r="F185" s="37"/>
      <c r="G185" s="37"/>
      <c r="H185" s="38"/>
    </row>
    <row r="186" spans="1:8" s="16" customFormat="1" ht="37.5" customHeight="1" outlineLevel="1" x14ac:dyDescent="0.2">
      <c r="A186" s="147" t="s">
        <v>250</v>
      </c>
      <c r="B186" s="148"/>
      <c r="C186" s="143"/>
      <c r="D186" s="36">
        <v>24882</v>
      </c>
      <c r="E186" s="37"/>
      <c r="F186" s="37"/>
      <c r="G186" s="37"/>
      <c r="H186" s="38"/>
    </row>
    <row r="187" spans="1:8" s="16" customFormat="1" ht="37.5" customHeight="1" outlineLevel="1" x14ac:dyDescent="0.2">
      <c r="A187" s="147" t="s">
        <v>251</v>
      </c>
      <c r="B187" s="148"/>
      <c r="C187" s="143"/>
      <c r="D187" s="36">
        <v>26796</v>
      </c>
      <c r="E187" s="37"/>
      <c r="F187" s="37"/>
      <c r="G187" s="37"/>
      <c r="H187" s="38"/>
    </row>
    <row r="188" spans="1:8" s="16" customFormat="1" ht="37.5" customHeight="1" outlineLevel="1" x14ac:dyDescent="0.2">
      <c r="A188" s="147" t="s">
        <v>252</v>
      </c>
      <c r="B188" s="148"/>
      <c r="C188" s="143"/>
      <c r="D188" s="36">
        <v>28710</v>
      </c>
      <c r="E188" s="37"/>
      <c r="F188" s="37"/>
      <c r="G188" s="37"/>
      <c r="H188" s="38"/>
    </row>
    <row r="189" spans="1:8" s="16" customFormat="1" ht="37.5" customHeight="1" outlineLevel="1" x14ac:dyDescent="0.2">
      <c r="A189" s="147" t="s">
        <v>253</v>
      </c>
      <c r="B189" s="148"/>
      <c r="C189" s="143"/>
      <c r="D189" s="36">
        <v>30624</v>
      </c>
      <c r="E189" s="37"/>
      <c r="F189" s="37"/>
      <c r="G189" s="37"/>
      <c r="H189" s="38"/>
    </row>
    <row r="190" spans="1:8" s="16" customFormat="1" ht="37.5" customHeight="1" outlineLevel="1" x14ac:dyDescent="0.2">
      <c r="A190" s="147" t="s">
        <v>254</v>
      </c>
      <c r="B190" s="148"/>
      <c r="C190" s="143"/>
      <c r="D190" s="36">
        <v>32538</v>
      </c>
      <c r="E190" s="37"/>
      <c r="F190" s="37"/>
      <c r="G190" s="37"/>
      <c r="H190" s="38"/>
    </row>
    <row r="191" spans="1:8" s="16" customFormat="1" ht="37.5" customHeight="1" outlineLevel="1" x14ac:dyDescent="0.2">
      <c r="A191" s="147" t="s">
        <v>255</v>
      </c>
      <c r="B191" s="148"/>
      <c r="C191" s="143"/>
      <c r="D191" s="36">
        <v>34452</v>
      </c>
      <c r="E191" s="37"/>
      <c r="F191" s="37"/>
      <c r="G191" s="37"/>
      <c r="H191" s="38"/>
    </row>
    <row r="192" spans="1:8" s="16" customFormat="1" ht="37.5" customHeight="1" outlineLevel="1" x14ac:dyDescent="0.2">
      <c r="A192" s="147" t="s">
        <v>256</v>
      </c>
      <c r="B192" s="148"/>
      <c r="C192" s="143"/>
      <c r="D192" s="36">
        <v>36366</v>
      </c>
      <c r="E192" s="37"/>
      <c r="F192" s="37"/>
      <c r="G192" s="37"/>
      <c r="H192" s="38"/>
    </row>
    <row r="193" spans="1:8" s="16" customFormat="1" ht="37.5" customHeight="1" outlineLevel="1" x14ac:dyDescent="0.2">
      <c r="A193" s="508" t="s">
        <v>257</v>
      </c>
      <c r="B193" s="805"/>
      <c r="C193" s="143"/>
      <c r="D193" s="36">
        <v>38280</v>
      </c>
      <c r="E193" s="37"/>
      <c r="F193" s="37"/>
      <c r="G193" s="37"/>
      <c r="H193" s="38"/>
    </row>
    <row r="194" spans="1:8" s="16" customFormat="1" ht="37.5" customHeight="1" outlineLevel="1" x14ac:dyDescent="0.2">
      <c r="A194" s="508" t="s">
        <v>258</v>
      </c>
      <c r="B194" s="805"/>
      <c r="C194" s="143"/>
      <c r="D194" s="36">
        <v>40194</v>
      </c>
      <c r="E194" s="37"/>
      <c r="F194" s="37"/>
      <c r="G194" s="37"/>
      <c r="H194" s="38"/>
    </row>
    <row r="195" spans="1:8" s="16" customFormat="1" ht="37.5" customHeight="1" outlineLevel="1" x14ac:dyDescent="0.2">
      <c r="A195" s="508" t="s">
        <v>259</v>
      </c>
      <c r="B195" s="805"/>
      <c r="C195" s="143"/>
      <c r="D195" s="36">
        <v>42108</v>
      </c>
      <c r="E195" s="37"/>
      <c r="F195" s="37"/>
      <c r="G195" s="37"/>
      <c r="H195" s="38"/>
    </row>
    <row r="196" spans="1:8" s="16" customFormat="1" ht="37.5" customHeight="1" outlineLevel="1" x14ac:dyDescent="0.2">
      <c r="A196" s="508" t="s">
        <v>260</v>
      </c>
      <c r="B196" s="805"/>
      <c r="C196" s="143"/>
      <c r="D196" s="36">
        <v>44022</v>
      </c>
      <c r="E196" s="37"/>
      <c r="F196" s="37"/>
      <c r="G196" s="37"/>
      <c r="H196" s="38"/>
    </row>
    <row r="197" spans="1:8" s="16" customFormat="1" ht="37.5" customHeight="1" outlineLevel="1" x14ac:dyDescent="0.2">
      <c r="A197" s="508" t="s">
        <v>261</v>
      </c>
      <c r="B197" s="805"/>
      <c r="C197" s="143"/>
      <c r="D197" s="36">
        <v>45936</v>
      </c>
      <c r="E197" s="37"/>
      <c r="F197" s="37"/>
      <c r="G197" s="37"/>
      <c r="H197" s="38"/>
    </row>
    <row r="198" spans="1:8" s="16" customFormat="1" ht="37.5" customHeight="1" outlineLevel="1" x14ac:dyDescent="0.2">
      <c r="A198" s="508" t="s">
        <v>262</v>
      </c>
      <c r="B198" s="805"/>
      <c r="C198" s="143"/>
      <c r="D198" s="36">
        <v>47850</v>
      </c>
      <c r="E198" s="37"/>
      <c r="F198" s="37"/>
      <c r="G198" s="37"/>
      <c r="H198" s="38"/>
    </row>
    <row r="199" spans="1:8" s="16" customFormat="1" ht="37.5" customHeight="1" outlineLevel="1" x14ac:dyDescent="0.2">
      <c r="A199" s="508" t="s">
        <v>263</v>
      </c>
      <c r="B199" s="805"/>
      <c r="C199" s="143"/>
      <c r="D199" s="36">
        <v>49764</v>
      </c>
      <c r="E199" s="37"/>
      <c r="F199" s="37"/>
      <c r="G199" s="37"/>
      <c r="H199" s="38"/>
    </row>
    <row r="200" spans="1:8" s="16" customFormat="1" ht="37.5" customHeight="1" outlineLevel="1" x14ac:dyDescent="0.2">
      <c r="A200" s="508" t="s">
        <v>264</v>
      </c>
      <c r="B200" s="805"/>
      <c r="C200" s="143"/>
      <c r="D200" s="36">
        <v>51678</v>
      </c>
      <c r="E200" s="37"/>
      <c r="F200" s="37"/>
      <c r="G200" s="37"/>
      <c r="H200" s="38"/>
    </row>
    <row r="201" spans="1:8" s="16" customFormat="1" ht="37.5" customHeight="1" outlineLevel="1" x14ac:dyDescent="0.2">
      <c r="A201" s="508" t="s">
        <v>265</v>
      </c>
      <c r="B201" s="805"/>
      <c r="C201" s="143"/>
      <c r="D201" s="36">
        <v>53592</v>
      </c>
      <c r="E201" s="37"/>
      <c r="F201" s="37"/>
      <c r="G201" s="37"/>
      <c r="H201" s="38"/>
    </row>
    <row r="202" spans="1:8" s="16" customFormat="1" ht="37.5" customHeight="1" outlineLevel="1" x14ac:dyDescent="0.2">
      <c r="A202" s="508" t="s">
        <v>266</v>
      </c>
      <c r="B202" s="805"/>
      <c r="C202" s="143"/>
      <c r="D202" s="36">
        <v>55506</v>
      </c>
      <c r="E202" s="37"/>
      <c r="F202" s="37"/>
      <c r="G202" s="37"/>
      <c r="H202" s="38"/>
    </row>
    <row r="203" spans="1:8" s="16" customFormat="1" ht="37.5" customHeight="1" outlineLevel="1" x14ac:dyDescent="0.2">
      <c r="A203" s="508" t="s">
        <v>267</v>
      </c>
      <c r="B203" s="805"/>
      <c r="C203" s="143"/>
      <c r="D203" s="36">
        <v>57420</v>
      </c>
      <c r="E203" s="37"/>
      <c r="F203" s="37"/>
      <c r="G203" s="37"/>
      <c r="H203" s="38"/>
    </row>
    <row r="204" spans="1:8" s="16" customFormat="1" ht="37.5" customHeight="1" outlineLevel="1" x14ac:dyDescent="0.2">
      <c r="A204" s="508" t="s">
        <v>268</v>
      </c>
      <c r="B204" s="805"/>
      <c r="C204" s="143"/>
      <c r="D204" s="36">
        <v>59334</v>
      </c>
      <c r="E204" s="37"/>
      <c r="F204" s="37"/>
      <c r="G204" s="37"/>
      <c r="H204" s="38"/>
    </row>
    <row r="205" spans="1:8" s="16" customFormat="1" ht="37.5" customHeight="1" outlineLevel="1" x14ac:dyDescent="0.2">
      <c r="A205" s="508" t="s">
        <v>269</v>
      </c>
      <c r="B205" s="805"/>
      <c r="C205" s="143"/>
      <c r="D205" s="36">
        <v>61248</v>
      </c>
      <c r="E205" s="37"/>
      <c r="F205" s="37"/>
      <c r="G205" s="37"/>
      <c r="H205" s="38"/>
    </row>
    <row r="206" spans="1:8" s="16" customFormat="1" ht="37.5" customHeight="1" outlineLevel="1" x14ac:dyDescent="0.2">
      <c r="A206" s="508" t="s">
        <v>270</v>
      </c>
      <c r="B206" s="805"/>
      <c r="C206" s="143"/>
      <c r="D206" s="36">
        <v>63162</v>
      </c>
      <c r="E206" s="37"/>
      <c r="F206" s="37"/>
      <c r="G206" s="37"/>
      <c r="H206" s="38"/>
    </row>
    <row r="207" spans="1:8" s="16" customFormat="1" ht="37.5" customHeight="1" outlineLevel="1" x14ac:dyDescent="0.2">
      <c r="A207" s="508" t="s">
        <v>271</v>
      </c>
      <c r="B207" s="805"/>
      <c r="C207" s="143"/>
      <c r="D207" s="36">
        <v>65076</v>
      </c>
      <c r="E207" s="37"/>
      <c r="F207" s="37"/>
      <c r="G207" s="37"/>
      <c r="H207" s="38"/>
    </row>
    <row r="208" spans="1:8" s="16" customFormat="1" ht="37.5" customHeight="1" outlineLevel="1" x14ac:dyDescent="0.2">
      <c r="A208" s="508" t="s">
        <v>272</v>
      </c>
      <c r="B208" s="805"/>
      <c r="C208" s="143"/>
      <c r="D208" s="36">
        <v>66990</v>
      </c>
      <c r="E208" s="37"/>
      <c r="F208" s="37"/>
      <c r="G208" s="37"/>
      <c r="H208" s="38"/>
    </row>
    <row r="209" spans="1:8" s="16" customFormat="1" ht="37.5" customHeight="1" outlineLevel="1" x14ac:dyDescent="0.2">
      <c r="A209" s="508" t="s">
        <v>273</v>
      </c>
      <c r="B209" s="805"/>
      <c r="C209" s="143"/>
      <c r="D209" s="36">
        <v>68904</v>
      </c>
      <c r="E209" s="37"/>
      <c r="F209" s="37"/>
      <c r="G209" s="37"/>
      <c r="H209" s="38"/>
    </row>
    <row r="210" spans="1:8" s="16" customFormat="1" ht="37.5" customHeight="1" outlineLevel="1" x14ac:dyDescent="0.2">
      <c r="A210" s="508" t="s">
        <v>274</v>
      </c>
      <c r="B210" s="805"/>
      <c r="C210" s="143"/>
      <c r="D210" s="36">
        <v>70818</v>
      </c>
      <c r="E210" s="37"/>
      <c r="F210" s="37"/>
      <c r="G210" s="37"/>
      <c r="H210" s="38"/>
    </row>
    <row r="211" spans="1:8" s="16" customFormat="1" ht="37.5" customHeight="1" outlineLevel="1" x14ac:dyDescent="0.2">
      <c r="A211" s="508" t="s">
        <v>275</v>
      </c>
      <c r="B211" s="805"/>
      <c r="C211" s="143"/>
      <c r="D211" s="36">
        <v>72732</v>
      </c>
      <c r="E211" s="37"/>
      <c r="F211" s="37"/>
      <c r="G211" s="37"/>
      <c r="H211" s="38"/>
    </row>
    <row r="212" spans="1:8" s="16" customFormat="1" ht="37.5" customHeight="1" outlineLevel="1" x14ac:dyDescent="0.2">
      <c r="A212" s="508" t="s">
        <v>276</v>
      </c>
      <c r="B212" s="805"/>
      <c r="C212" s="143"/>
      <c r="D212" s="36">
        <v>74646</v>
      </c>
      <c r="E212" s="37"/>
      <c r="F212" s="37"/>
      <c r="G212" s="37"/>
      <c r="H212" s="38"/>
    </row>
    <row r="213" spans="1:8" s="16" customFormat="1" ht="37.5" customHeight="1" outlineLevel="1" x14ac:dyDescent="0.2">
      <c r="A213" s="508" t="s">
        <v>277</v>
      </c>
      <c r="B213" s="805"/>
      <c r="C213" s="143"/>
      <c r="D213" s="36">
        <v>76560</v>
      </c>
      <c r="E213" s="37"/>
      <c r="F213" s="37"/>
      <c r="G213" s="37"/>
      <c r="H213" s="38"/>
    </row>
    <row r="214" spans="1:8" s="16" customFormat="1" ht="37.5" customHeight="1" outlineLevel="1" x14ac:dyDescent="0.2">
      <c r="A214" s="508" t="s">
        <v>416</v>
      </c>
      <c r="B214" s="805"/>
      <c r="C214" s="143"/>
      <c r="D214" s="36">
        <v>78474</v>
      </c>
      <c r="E214" s="37"/>
      <c r="F214" s="37"/>
      <c r="G214" s="37"/>
      <c r="H214" s="38"/>
    </row>
    <row r="215" spans="1:8" s="16" customFormat="1" ht="37.5" customHeight="1" outlineLevel="1" x14ac:dyDescent="0.2">
      <c r="A215" s="508" t="s">
        <v>417</v>
      </c>
      <c r="B215" s="805"/>
      <c r="C215" s="143"/>
      <c r="D215" s="36">
        <v>80388</v>
      </c>
      <c r="E215" s="37"/>
      <c r="F215" s="37"/>
      <c r="G215" s="37"/>
      <c r="H215" s="38"/>
    </row>
    <row r="216" spans="1:8" s="16" customFormat="1" ht="37.5" customHeight="1" outlineLevel="1" x14ac:dyDescent="0.2">
      <c r="A216" s="508" t="s">
        <v>418</v>
      </c>
      <c r="B216" s="805"/>
      <c r="C216" s="143"/>
      <c r="D216" s="36">
        <v>82302</v>
      </c>
      <c r="E216" s="37"/>
      <c r="F216" s="37"/>
      <c r="G216" s="37"/>
      <c r="H216" s="38"/>
    </row>
    <row r="217" spans="1:8" s="16" customFormat="1" ht="37.5" customHeight="1" outlineLevel="1" x14ac:dyDescent="0.2">
      <c r="A217" s="508" t="s">
        <v>419</v>
      </c>
      <c r="B217" s="805"/>
      <c r="C217" s="143"/>
      <c r="D217" s="36">
        <v>84216</v>
      </c>
      <c r="E217" s="37"/>
      <c r="F217" s="37"/>
      <c r="G217" s="37"/>
      <c r="H217" s="38"/>
    </row>
    <row r="218" spans="1:8" s="16" customFormat="1" ht="37.5" customHeight="1" outlineLevel="1" x14ac:dyDescent="0.2">
      <c r="A218" s="508" t="s">
        <v>420</v>
      </c>
      <c r="B218" s="805"/>
      <c r="C218" s="143"/>
      <c r="D218" s="36">
        <v>86130</v>
      </c>
      <c r="E218" s="37"/>
      <c r="F218" s="37"/>
      <c r="G218" s="37"/>
      <c r="H218" s="38"/>
    </row>
    <row r="219" spans="1:8" s="16" customFormat="1" ht="37.5" customHeight="1" outlineLevel="1" x14ac:dyDescent="0.2">
      <c r="A219" s="508" t="s">
        <v>421</v>
      </c>
      <c r="B219" s="805"/>
      <c r="C219" s="143"/>
      <c r="D219" s="36">
        <v>88044</v>
      </c>
      <c r="E219" s="37"/>
      <c r="F219" s="37"/>
      <c r="G219" s="37"/>
      <c r="H219" s="38"/>
    </row>
    <row r="220" spans="1:8" s="16" customFormat="1" ht="37.5" customHeight="1" outlineLevel="1" x14ac:dyDescent="0.2">
      <c r="A220" s="508" t="s">
        <v>422</v>
      </c>
      <c r="B220" s="805"/>
      <c r="C220" s="143"/>
      <c r="D220" s="36">
        <v>89958</v>
      </c>
      <c r="E220" s="37"/>
      <c r="F220" s="37"/>
      <c r="G220" s="37"/>
      <c r="H220" s="38"/>
    </row>
    <row r="221" spans="1:8" s="16" customFormat="1" ht="37.5" customHeight="1" outlineLevel="1" x14ac:dyDescent="0.2">
      <c r="A221" s="508" t="s">
        <v>423</v>
      </c>
      <c r="B221" s="805"/>
      <c r="C221" s="143"/>
      <c r="D221" s="36">
        <v>91872</v>
      </c>
      <c r="E221" s="37"/>
      <c r="F221" s="37"/>
      <c r="G221" s="37"/>
      <c r="H221" s="38"/>
    </row>
    <row r="222" spans="1:8" s="16" customFormat="1" ht="37.5" customHeight="1" outlineLevel="1" x14ac:dyDescent="0.2">
      <c r="A222" s="508" t="s">
        <v>424</v>
      </c>
      <c r="B222" s="805"/>
      <c r="C222" s="143"/>
      <c r="D222" s="36">
        <v>93786</v>
      </c>
      <c r="E222" s="37"/>
      <c r="F222" s="37"/>
      <c r="G222" s="37"/>
      <c r="H222" s="38"/>
    </row>
    <row r="223" spans="1:8" s="16" customFormat="1" ht="37.5" customHeight="1" outlineLevel="1" x14ac:dyDescent="0.2">
      <c r="A223" s="508" t="s">
        <v>425</v>
      </c>
      <c r="B223" s="805"/>
      <c r="C223" s="143"/>
      <c r="D223" s="36">
        <v>95700</v>
      </c>
      <c r="E223" s="37"/>
      <c r="F223" s="37"/>
      <c r="G223" s="37"/>
      <c r="H223" s="38"/>
    </row>
    <row r="224" spans="1:8" s="16" customFormat="1" ht="37.5" customHeight="1" outlineLevel="1" x14ac:dyDescent="0.2">
      <c r="A224" s="508" t="s">
        <v>426</v>
      </c>
      <c r="B224" s="805"/>
      <c r="C224" s="143"/>
      <c r="D224" s="36">
        <v>97614</v>
      </c>
      <c r="E224" s="37"/>
      <c r="F224" s="37"/>
      <c r="G224" s="37"/>
      <c r="H224" s="38"/>
    </row>
    <row r="225" spans="1:8" s="16" customFormat="1" ht="37.5" customHeight="1" outlineLevel="1" x14ac:dyDescent="0.2">
      <c r="A225" s="508" t="s">
        <v>427</v>
      </c>
      <c r="B225" s="805"/>
      <c r="C225" s="143"/>
      <c r="D225" s="36">
        <v>99528</v>
      </c>
      <c r="E225" s="37"/>
      <c r="F225" s="37"/>
      <c r="G225" s="37"/>
      <c r="H225" s="38"/>
    </row>
    <row r="226" spans="1:8" s="16" customFormat="1" ht="37.5" customHeight="1" outlineLevel="1" x14ac:dyDescent="0.2">
      <c r="A226" s="508" t="s">
        <v>428</v>
      </c>
      <c r="B226" s="805"/>
      <c r="C226" s="143"/>
      <c r="D226" s="36">
        <v>101442</v>
      </c>
      <c r="E226" s="37"/>
      <c r="F226" s="37"/>
      <c r="G226" s="37"/>
      <c r="H226" s="38"/>
    </row>
    <row r="227" spans="1:8" s="16" customFormat="1" ht="37.5" customHeight="1" outlineLevel="1" x14ac:dyDescent="0.2">
      <c r="A227" s="508" t="s">
        <v>429</v>
      </c>
      <c r="B227" s="805"/>
      <c r="C227" s="143"/>
      <c r="D227" s="36">
        <v>103356</v>
      </c>
      <c r="E227" s="37"/>
      <c r="F227" s="37"/>
      <c r="G227" s="37"/>
      <c r="H227" s="38"/>
    </row>
    <row r="228" spans="1:8" s="16" customFormat="1" ht="37.5" customHeight="1" outlineLevel="1" x14ac:dyDescent="0.2">
      <c r="A228" s="508" t="s">
        <v>430</v>
      </c>
      <c r="B228" s="805"/>
      <c r="C228" s="143"/>
      <c r="D228" s="36">
        <v>105270</v>
      </c>
      <c r="E228" s="37"/>
      <c r="F228" s="37"/>
      <c r="G228" s="37"/>
      <c r="H228" s="38"/>
    </row>
    <row r="229" spans="1:8" s="16" customFormat="1" ht="37.5" customHeight="1" outlineLevel="1" x14ac:dyDescent="0.2">
      <c r="A229" s="508" t="s">
        <v>431</v>
      </c>
      <c r="B229" s="805"/>
      <c r="C229" s="143"/>
      <c r="D229" s="36">
        <v>107184</v>
      </c>
      <c r="E229" s="37"/>
      <c r="F229" s="37"/>
      <c r="G229" s="37"/>
      <c r="H229" s="38"/>
    </row>
    <row r="230" spans="1:8" s="16" customFormat="1" ht="37.5" customHeight="1" outlineLevel="1" x14ac:dyDescent="0.2">
      <c r="A230" s="508" t="s">
        <v>432</v>
      </c>
      <c r="B230" s="805"/>
      <c r="C230" s="143"/>
      <c r="D230" s="36">
        <v>109098</v>
      </c>
      <c r="E230" s="37"/>
      <c r="F230" s="37"/>
      <c r="G230" s="37"/>
      <c r="H230" s="38"/>
    </row>
    <row r="231" spans="1:8" s="16" customFormat="1" ht="37.5" customHeight="1" outlineLevel="1" x14ac:dyDescent="0.2">
      <c r="A231" s="508" t="s">
        <v>433</v>
      </c>
      <c r="B231" s="805"/>
      <c r="C231" s="143"/>
      <c r="D231" s="36">
        <v>111012</v>
      </c>
      <c r="E231" s="37"/>
      <c r="F231" s="37"/>
      <c r="G231" s="37"/>
      <c r="H231" s="38"/>
    </row>
    <row r="232" spans="1:8" s="16" customFormat="1" ht="37.5" customHeight="1" outlineLevel="1" x14ac:dyDescent="0.2">
      <c r="A232" s="508" t="s">
        <v>434</v>
      </c>
      <c r="B232" s="805"/>
      <c r="C232" s="143"/>
      <c r="D232" s="36">
        <v>112926</v>
      </c>
      <c r="E232" s="37"/>
      <c r="F232" s="37"/>
      <c r="G232" s="37"/>
      <c r="H232" s="38"/>
    </row>
    <row r="233" spans="1:8" s="16" customFormat="1" ht="37.5" customHeight="1" outlineLevel="1" x14ac:dyDescent="0.2">
      <c r="A233" s="508" t="s">
        <v>435</v>
      </c>
      <c r="B233" s="805"/>
      <c r="C233" s="143"/>
      <c r="D233" s="36">
        <v>114840</v>
      </c>
      <c r="E233" s="37"/>
      <c r="F233" s="37"/>
      <c r="G233" s="37"/>
      <c r="H233" s="38"/>
    </row>
    <row r="234" spans="1:8" s="16" customFormat="1" ht="37.5" customHeight="1" outlineLevel="1" x14ac:dyDescent="0.2">
      <c r="A234" s="508" t="s">
        <v>436</v>
      </c>
      <c r="B234" s="805"/>
      <c r="C234" s="143"/>
      <c r="D234" s="36">
        <v>116754</v>
      </c>
      <c r="E234" s="37"/>
      <c r="F234" s="37"/>
      <c r="G234" s="37"/>
      <c r="H234" s="38"/>
    </row>
    <row r="235" spans="1:8" s="16" customFormat="1" ht="37.5" customHeight="1" outlineLevel="1" x14ac:dyDescent="0.2">
      <c r="A235" s="508" t="s">
        <v>437</v>
      </c>
      <c r="B235" s="805"/>
      <c r="C235" s="143"/>
      <c r="D235" s="36">
        <v>118668</v>
      </c>
      <c r="E235" s="37"/>
      <c r="F235" s="37"/>
      <c r="G235" s="37"/>
      <c r="H235" s="38"/>
    </row>
    <row r="236" spans="1:8" s="16" customFormat="1" ht="37.5" customHeight="1" outlineLevel="1" x14ac:dyDescent="0.2">
      <c r="A236" s="508" t="s">
        <v>438</v>
      </c>
      <c r="B236" s="805"/>
      <c r="C236" s="143"/>
      <c r="D236" s="36">
        <v>120582</v>
      </c>
      <c r="E236" s="37"/>
      <c r="F236" s="37"/>
      <c r="G236" s="37"/>
      <c r="H236" s="38"/>
    </row>
    <row r="237" spans="1:8" s="16" customFormat="1" ht="37.5" customHeight="1" outlineLevel="1" x14ac:dyDescent="0.2">
      <c r="A237" s="508" t="s">
        <v>439</v>
      </c>
      <c r="B237" s="805"/>
      <c r="C237" s="143"/>
      <c r="D237" s="36">
        <v>122496</v>
      </c>
      <c r="E237" s="37"/>
      <c r="F237" s="37"/>
      <c r="G237" s="37"/>
      <c r="H237" s="38"/>
    </row>
    <row r="238" spans="1:8" s="16" customFormat="1" ht="37.5" customHeight="1" outlineLevel="1" x14ac:dyDescent="0.2">
      <c r="A238" s="508" t="s">
        <v>440</v>
      </c>
      <c r="B238" s="805"/>
      <c r="C238" s="143"/>
      <c r="D238" s="36">
        <v>124410</v>
      </c>
      <c r="E238" s="37"/>
      <c r="F238" s="37"/>
      <c r="G238" s="37"/>
      <c r="H238" s="38"/>
    </row>
    <row r="239" spans="1:8" s="16" customFormat="1" ht="37.5" customHeight="1" outlineLevel="1" x14ac:dyDescent="0.2">
      <c r="A239" s="508" t="s">
        <v>441</v>
      </c>
      <c r="B239" s="805"/>
      <c r="C239" s="143"/>
      <c r="D239" s="36">
        <v>126324</v>
      </c>
      <c r="E239" s="37"/>
      <c r="F239" s="37"/>
      <c r="G239" s="37"/>
      <c r="H239" s="38"/>
    </row>
    <row r="240" spans="1:8" s="16" customFormat="1" ht="37.5" customHeight="1" outlineLevel="1" x14ac:dyDescent="0.2">
      <c r="A240" s="508" t="s">
        <v>442</v>
      </c>
      <c r="B240" s="805"/>
      <c r="C240" s="143"/>
      <c r="D240" s="36">
        <v>128238</v>
      </c>
      <c r="E240" s="37"/>
      <c r="F240" s="37"/>
      <c r="G240" s="37"/>
      <c r="H240" s="38"/>
    </row>
    <row r="241" spans="1:8" s="16" customFormat="1" ht="37.5" customHeight="1" outlineLevel="1" x14ac:dyDescent="0.2">
      <c r="A241" s="508" t="s">
        <v>443</v>
      </c>
      <c r="B241" s="805"/>
      <c r="C241" s="143"/>
      <c r="D241" s="36">
        <v>130152</v>
      </c>
      <c r="E241" s="37"/>
      <c r="F241" s="37"/>
      <c r="G241" s="37"/>
      <c r="H241" s="38"/>
    </row>
    <row r="242" spans="1:8" s="16" customFormat="1" ht="37.5" customHeight="1" outlineLevel="1" x14ac:dyDescent="0.2">
      <c r="A242" s="508" t="s">
        <v>444</v>
      </c>
      <c r="B242" s="805"/>
      <c r="C242" s="143"/>
      <c r="D242" s="36">
        <v>132066</v>
      </c>
      <c r="E242" s="37"/>
      <c r="F242" s="37"/>
      <c r="G242" s="37"/>
      <c r="H242" s="38"/>
    </row>
    <row r="243" spans="1:8" s="16" customFormat="1" ht="37.5" customHeight="1" outlineLevel="1" x14ac:dyDescent="0.2">
      <c r="A243" s="508" t="s">
        <v>445</v>
      </c>
      <c r="B243" s="805"/>
      <c r="C243" s="143"/>
      <c r="D243" s="36">
        <v>133980</v>
      </c>
      <c r="E243" s="37"/>
      <c r="F243" s="37"/>
      <c r="G243" s="37"/>
      <c r="H243" s="38"/>
    </row>
    <row r="244" spans="1:8" s="16" customFormat="1" ht="37.5" customHeight="1" outlineLevel="1" x14ac:dyDescent="0.2">
      <c r="A244" s="508" t="s">
        <v>446</v>
      </c>
      <c r="B244" s="805"/>
      <c r="C244" s="143"/>
      <c r="D244" s="36">
        <v>135894</v>
      </c>
      <c r="E244" s="37"/>
      <c r="F244" s="37"/>
      <c r="G244" s="37"/>
      <c r="H244" s="38"/>
    </row>
    <row r="245" spans="1:8" s="16" customFormat="1" ht="37.5" customHeight="1" outlineLevel="1" x14ac:dyDescent="0.2">
      <c r="A245" s="508" t="s">
        <v>447</v>
      </c>
      <c r="B245" s="805"/>
      <c r="C245" s="143"/>
      <c r="D245" s="36">
        <v>137808</v>
      </c>
      <c r="E245" s="37"/>
      <c r="F245" s="37"/>
      <c r="G245" s="37"/>
      <c r="H245" s="38"/>
    </row>
    <row r="246" spans="1:8" s="16" customFormat="1" ht="37.5" customHeight="1" outlineLevel="1" x14ac:dyDescent="0.2">
      <c r="A246" s="508" t="s">
        <v>448</v>
      </c>
      <c r="B246" s="805"/>
      <c r="C246" s="143"/>
      <c r="D246" s="36">
        <v>139722</v>
      </c>
      <c r="E246" s="37"/>
      <c r="F246" s="37"/>
      <c r="G246" s="37"/>
      <c r="H246" s="38"/>
    </row>
    <row r="247" spans="1:8" s="16" customFormat="1" ht="37.5" customHeight="1" outlineLevel="1" x14ac:dyDescent="0.2">
      <c r="A247" s="508" t="s">
        <v>449</v>
      </c>
      <c r="B247" s="805"/>
      <c r="C247" s="143"/>
      <c r="D247" s="36">
        <v>141636</v>
      </c>
      <c r="E247" s="37"/>
      <c r="F247" s="37"/>
      <c r="G247" s="37"/>
      <c r="H247" s="38"/>
    </row>
    <row r="248" spans="1:8" s="16" customFormat="1" ht="37.5" customHeight="1" outlineLevel="1" x14ac:dyDescent="0.2">
      <c r="A248" s="508" t="s">
        <v>450</v>
      </c>
      <c r="B248" s="805"/>
      <c r="C248" s="143"/>
      <c r="D248" s="36">
        <v>143550</v>
      </c>
      <c r="E248" s="37"/>
      <c r="F248" s="37"/>
      <c r="G248" s="37"/>
      <c r="H248" s="38"/>
    </row>
    <row r="249" spans="1:8" s="16" customFormat="1" ht="37.5" customHeight="1" outlineLevel="1" x14ac:dyDescent="0.2">
      <c r="A249" s="508" t="s">
        <v>451</v>
      </c>
      <c r="B249" s="805"/>
      <c r="C249" s="143"/>
      <c r="D249" s="36">
        <v>145464</v>
      </c>
      <c r="E249" s="37"/>
      <c r="F249" s="37"/>
      <c r="G249" s="37"/>
      <c r="H249" s="38"/>
    </row>
    <row r="250" spans="1:8" s="16" customFormat="1" ht="37.5" customHeight="1" outlineLevel="1" x14ac:dyDescent="0.2">
      <c r="A250" s="508" t="s">
        <v>452</v>
      </c>
      <c r="B250" s="805"/>
      <c r="C250" s="143"/>
      <c r="D250" s="36">
        <v>147378</v>
      </c>
      <c r="E250" s="37"/>
      <c r="F250" s="37"/>
      <c r="G250" s="37"/>
      <c r="H250" s="38"/>
    </row>
    <row r="251" spans="1:8" s="16" customFormat="1" ht="37.5" customHeight="1" outlineLevel="1" x14ac:dyDescent="0.2">
      <c r="A251" s="508" t="s">
        <v>453</v>
      </c>
      <c r="B251" s="805"/>
      <c r="C251" s="143"/>
      <c r="D251" s="36">
        <v>149292</v>
      </c>
      <c r="E251" s="37"/>
      <c r="F251" s="37"/>
      <c r="G251" s="37"/>
      <c r="H251" s="38"/>
    </row>
    <row r="252" spans="1:8" s="16" customFormat="1" ht="37.5" customHeight="1" outlineLevel="1" x14ac:dyDescent="0.2">
      <c r="A252" s="508" t="s">
        <v>454</v>
      </c>
      <c r="B252" s="805"/>
      <c r="C252" s="143"/>
      <c r="D252" s="36">
        <v>151206</v>
      </c>
      <c r="E252" s="37"/>
      <c r="F252" s="37"/>
      <c r="G252" s="37"/>
      <c r="H252" s="38"/>
    </row>
    <row r="253" spans="1:8" s="16" customFormat="1" ht="37.5" customHeight="1" outlineLevel="1" x14ac:dyDescent="0.2">
      <c r="A253" s="508" t="s">
        <v>455</v>
      </c>
      <c r="B253" s="805"/>
      <c r="C253" s="143"/>
      <c r="D253" s="36">
        <v>153120</v>
      </c>
      <c r="E253" s="37"/>
      <c r="F253" s="37"/>
      <c r="G253" s="37"/>
      <c r="H253" s="38"/>
    </row>
    <row r="254" spans="1:8" s="16" customFormat="1" ht="37.5" customHeight="1" outlineLevel="1" x14ac:dyDescent="0.2">
      <c r="A254" s="508" t="s">
        <v>456</v>
      </c>
      <c r="B254" s="805"/>
      <c r="C254" s="143"/>
      <c r="D254" s="36">
        <v>155034</v>
      </c>
      <c r="E254" s="37"/>
      <c r="F254" s="37"/>
      <c r="G254" s="37"/>
      <c r="H254" s="38"/>
    </row>
    <row r="255" spans="1:8" s="16" customFormat="1" ht="37.5" customHeight="1" outlineLevel="1" x14ac:dyDescent="0.2">
      <c r="A255" s="508" t="s">
        <v>457</v>
      </c>
      <c r="B255" s="805"/>
      <c r="C255" s="143"/>
      <c r="D255" s="36">
        <v>156948</v>
      </c>
      <c r="E255" s="37"/>
      <c r="F255" s="37"/>
      <c r="G255" s="37"/>
      <c r="H255" s="38"/>
    </row>
    <row r="256" spans="1:8" s="16" customFormat="1" ht="37.5" customHeight="1" outlineLevel="1" x14ac:dyDescent="0.2">
      <c r="A256" s="508" t="s">
        <v>458</v>
      </c>
      <c r="B256" s="805"/>
      <c r="C256" s="143"/>
      <c r="D256" s="36">
        <v>158862</v>
      </c>
      <c r="E256" s="37"/>
      <c r="F256" s="37"/>
      <c r="G256" s="37"/>
      <c r="H256" s="38"/>
    </row>
    <row r="257" spans="1:8" s="16" customFormat="1" ht="37.5" customHeight="1" outlineLevel="1" x14ac:dyDescent="0.2">
      <c r="A257" s="508" t="s">
        <v>459</v>
      </c>
      <c r="B257" s="805"/>
      <c r="C257" s="143"/>
      <c r="D257" s="36">
        <v>160776</v>
      </c>
      <c r="E257" s="37"/>
      <c r="F257" s="37"/>
      <c r="G257" s="37"/>
      <c r="H257" s="38"/>
    </row>
    <row r="258" spans="1:8" s="16" customFormat="1" ht="37.5" customHeight="1" outlineLevel="1" x14ac:dyDescent="0.2">
      <c r="A258" s="508" t="s">
        <v>460</v>
      </c>
      <c r="B258" s="805"/>
      <c r="C258" s="143"/>
      <c r="D258" s="36">
        <v>162690</v>
      </c>
      <c r="E258" s="37"/>
      <c r="F258" s="37"/>
      <c r="G258" s="37"/>
      <c r="H258" s="38"/>
    </row>
    <row r="259" spans="1:8" s="16" customFormat="1" ht="37.5" customHeight="1" outlineLevel="1" x14ac:dyDescent="0.2">
      <c r="A259" s="508" t="s">
        <v>461</v>
      </c>
      <c r="B259" s="805"/>
      <c r="C259" s="143"/>
      <c r="D259" s="36">
        <v>164604</v>
      </c>
      <c r="E259" s="37"/>
      <c r="F259" s="37"/>
      <c r="G259" s="37"/>
      <c r="H259" s="38"/>
    </row>
    <row r="260" spans="1:8" s="16" customFormat="1" ht="37.5" customHeight="1" outlineLevel="1" x14ac:dyDescent="0.2">
      <c r="A260" s="508" t="s">
        <v>462</v>
      </c>
      <c r="B260" s="805"/>
      <c r="C260" s="143"/>
      <c r="D260" s="36">
        <v>166518</v>
      </c>
      <c r="E260" s="37"/>
      <c r="F260" s="37"/>
      <c r="G260" s="37"/>
      <c r="H260" s="38"/>
    </row>
    <row r="261" spans="1:8" s="16" customFormat="1" ht="37.5" customHeight="1" outlineLevel="1" x14ac:dyDescent="0.2">
      <c r="A261" s="508" t="s">
        <v>463</v>
      </c>
      <c r="B261" s="805"/>
      <c r="C261" s="143"/>
      <c r="D261" s="36">
        <v>168432</v>
      </c>
      <c r="E261" s="37"/>
      <c r="F261" s="37"/>
      <c r="G261" s="37"/>
      <c r="H261" s="38"/>
    </row>
    <row r="262" spans="1:8" s="16" customFormat="1" ht="37.5" customHeight="1" outlineLevel="1" x14ac:dyDescent="0.2">
      <c r="A262" s="508" t="s">
        <v>464</v>
      </c>
      <c r="B262" s="805"/>
      <c r="C262" s="143"/>
      <c r="D262" s="36">
        <v>170346</v>
      </c>
      <c r="E262" s="37"/>
      <c r="F262" s="37"/>
      <c r="G262" s="37"/>
      <c r="H262" s="38"/>
    </row>
    <row r="263" spans="1:8" s="16" customFormat="1" ht="37.5" customHeight="1" outlineLevel="1" x14ac:dyDescent="0.2">
      <c r="A263" s="508" t="s">
        <v>465</v>
      </c>
      <c r="B263" s="805"/>
      <c r="C263" s="143"/>
      <c r="D263" s="36">
        <v>172260</v>
      </c>
      <c r="E263" s="37"/>
      <c r="F263" s="37"/>
      <c r="G263" s="37"/>
      <c r="H263" s="38"/>
    </row>
    <row r="264" spans="1:8" s="16" customFormat="1" ht="37.5" customHeight="1" outlineLevel="1" x14ac:dyDescent="0.2">
      <c r="A264" s="508" t="s">
        <v>466</v>
      </c>
      <c r="B264" s="805"/>
      <c r="C264" s="143"/>
      <c r="D264" s="36">
        <v>174174</v>
      </c>
      <c r="E264" s="37"/>
      <c r="F264" s="37"/>
      <c r="G264" s="37"/>
      <c r="H264" s="38"/>
    </row>
    <row r="265" spans="1:8" s="16" customFormat="1" ht="37.5" customHeight="1" outlineLevel="1" x14ac:dyDescent="0.2">
      <c r="A265" s="508" t="s">
        <v>467</v>
      </c>
      <c r="B265" s="805"/>
      <c r="C265" s="143"/>
      <c r="D265" s="36">
        <v>176088</v>
      </c>
      <c r="E265" s="37"/>
      <c r="F265" s="37"/>
      <c r="G265" s="37"/>
      <c r="H265" s="38"/>
    </row>
    <row r="266" spans="1:8" s="16" customFormat="1" ht="37.5" customHeight="1" outlineLevel="1" x14ac:dyDescent="0.2">
      <c r="A266" s="508" t="s">
        <v>468</v>
      </c>
      <c r="B266" s="805"/>
      <c r="C266" s="143"/>
      <c r="D266" s="36">
        <v>178002</v>
      </c>
      <c r="E266" s="37"/>
      <c r="F266" s="37"/>
      <c r="G266" s="37"/>
      <c r="H266" s="38"/>
    </row>
    <row r="267" spans="1:8" s="16" customFormat="1" ht="37.5" customHeight="1" outlineLevel="1" x14ac:dyDescent="0.2">
      <c r="A267" s="508" t="s">
        <v>469</v>
      </c>
      <c r="B267" s="805"/>
      <c r="C267" s="143"/>
      <c r="D267" s="36">
        <v>179916</v>
      </c>
      <c r="E267" s="37"/>
      <c r="F267" s="37"/>
      <c r="G267" s="37"/>
      <c r="H267" s="38"/>
    </row>
    <row r="268" spans="1:8" s="16" customFormat="1" ht="37.5" customHeight="1" outlineLevel="1" x14ac:dyDescent="0.2">
      <c r="A268" s="508" t="s">
        <v>470</v>
      </c>
      <c r="B268" s="805"/>
      <c r="C268" s="143"/>
      <c r="D268" s="36">
        <v>181830</v>
      </c>
      <c r="E268" s="37"/>
      <c r="F268" s="37"/>
      <c r="G268" s="37"/>
      <c r="H268" s="38"/>
    </row>
    <row r="269" spans="1:8" s="16" customFormat="1" ht="37.5" customHeight="1" outlineLevel="1" x14ac:dyDescent="0.2">
      <c r="A269" s="508" t="s">
        <v>471</v>
      </c>
      <c r="B269" s="805"/>
      <c r="C269" s="143"/>
      <c r="D269" s="36">
        <v>183744</v>
      </c>
      <c r="E269" s="37"/>
      <c r="F269" s="37"/>
      <c r="G269" s="37"/>
      <c r="H269" s="38"/>
    </row>
    <row r="270" spans="1:8" s="16" customFormat="1" ht="37.5" customHeight="1" outlineLevel="1" x14ac:dyDescent="0.2">
      <c r="A270" s="508" t="s">
        <v>472</v>
      </c>
      <c r="B270" s="805"/>
      <c r="C270" s="143"/>
      <c r="D270" s="36">
        <v>185658</v>
      </c>
      <c r="E270" s="37"/>
      <c r="F270" s="37"/>
      <c r="G270" s="37"/>
      <c r="H270" s="38"/>
    </row>
    <row r="271" spans="1:8" s="16" customFormat="1" ht="37.5" customHeight="1" outlineLevel="1" x14ac:dyDescent="0.2">
      <c r="A271" s="508" t="s">
        <v>473</v>
      </c>
      <c r="B271" s="805"/>
      <c r="C271" s="143"/>
      <c r="D271" s="36">
        <v>187572</v>
      </c>
      <c r="E271" s="37"/>
      <c r="F271" s="37"/>
      <c r="G271" s="37"/>
      <c r="H271" s="38"/>
    </row>
    <row r="272" spans="1:8" s="16" customFormat="1" ht="37.5" customHeight="1" outlineLevel="1" x14ac:dyDescent="0.2">
      <c r="A272" s="508" t="s">
        <v>474</v>
      </c>
      <c r="B272" s="805"/>
      <c r="C272" s="143"/>
      <c r="D272" s="36">
        <v>189486</v>
      </c>
      <c r="E272" s="37"/>
      <c r="F272" s="37"/>
      <c r="G272" s="37"/>
      <c r="H272" s="38"/>
    </row>
    <row r="273" spans="1:8" s="16" customFormat="1" ht="37.5" customHeight="1" outlineLevel="1" thickBot="1" x14ac:dyDescent="0.25">
      <c r="A273" s="508" t="s">
        <v>475</v>
      </c>
      <c r="B273" s="805"/>
      <c r="C273" s="528"/>
      <c r="D273" s="44">
        <v>191400</v>
      </c>
      <c r="E273" s="45"/>
      <c r="F273" s="45"/>
      <c r="G273" s="45"/>
      <c r="H273" s="46"/>
    </row>
    <row r="274" spans="1:8" s="16" customFormat="1" ht="50.1" customHeight="1" thickBot="1" x14ac:dyDescent="0.25">
      <c r="A274" s="441" t="s">
        <v>59</v>
      </c>
      <c r="B274" s="442"/>
      <c r="C274" s="442"/>
      <c r="D274" s="745" t="str">
        <f>"от "&amp;MIN(D275:D281)&amp;" до "&amp;MAX(D275:D281)</f>
        <v>от 240 до 4062</v>
      </c>
      <c r="E274" s="746"/>
      <c r="F274" s="746"/>
      <c r="G274" s="746"/>
      <c r="H274" s="747"/>
    </row>
    <row r="275" spans="1:8" s="16" customFormat="1" ht="148.5" customHeight="1" x14ac:dyDescent="0.2">
      <c r="A275" s="562" t="s">
        <v>339</v>
      </c>
      <c r="B275" s="447" t="s">
        <v>194</v>
      </c>
      <c r="C275" s="45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5" s="32">
        <v>4062</v>
      </c>
      <c r="E275" s="32"/>
      <c r="F275" s="32"/>
      <c r="G275" s="32"/>
      <c r="H275" s="33"/>
    </row>
    <row r="276" spans="1:8" s="16" customFormat="1" ht="37.5" customHeight="1" x14ac:dyDescent="0.2">
      <c r="A276" s="449" t="s">
        <v>61</v>
      </c>
      <c r="B276" s="195"/>
      <c r="C276" s="45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76" s="37">
        <v>630</v>
      </c>
      <c r="E276" s="37"/>
      <c r="F276" s="37"/>
      <c r="G276" s="37"/>
      <c r="H276" s="38"/>
    </row>
    <row r="277" spans="1:8" s="16" customFormat="1" ht="37.5" customHeight="1" x14ac:dyDescent="0.2">
      <c r="A277" s="449" t="s">
        <v>63</v>
      </c>
      <c r="B277" s="195"/>
      <c r="C277" s="450"/>
      <c r="D277" s="37">
        <v>3390</v>
      </c>
      <c r="E277" s="37"/>
      <c r="F277" s="37"/>
      <c r="G277" s="37"/>
      <c r="H277" s="38"/>
    </row>
    <row r="278" spans="1:8" s="16" customFormat="1" ht="37.5" customHeight="1" x14ac:dyDescent="0.2">
      <c r="A278" s="449" t="s">
        <v>65</v>
      </c>
      <c r="B278" s="195"/>
      <c r="C278" s="450"/>
      <c r="D278" s="37">
        <v>240</v>
      </c>
      <c r="E278" s="37"/>
      <c r="F278" s="37"/>
      <c r="G278" s="37"/>
      <c r="H278" s="38"/>
    </row>
    <row r="279" spans="1:8" s="16" customFormat="1" ht="37.5" customHeight="1" x14ac:dyDescent="0.2">
      <c r="A279" s="449" t="s">
        <v>66</v>
      </c>
      <c r="B279" s="195"/>
      <c r="C279" s="450"/>
      <c r="D279" s="37">
        <v>240</v>
      </c>
      <c r="E279" s="37"/>
      <c r="F279" s="37"/>
      <c r="G279" s="37"/>
      <c r="H279" s="38"/>
    </row>
    <row r="280" spans="1:8" s="16" customFormat="1" ht="37.5" customHeight="1" x14ac:dyDescent="0.2">
      <c r="A280" s="449" t="s">
        <v>67</v>
      </c>
      <c r="B280" s="195"/>
      <c r="C280" s="450"/>
      <c r="D280" s="37">
        <v>480</v>
      </c>
      <c r="E280" s="37"/>
      <c r="F280" s="37"/>
      <c r="G280" s="37"/>
      <c r="H280" s="38"/>
    </row>
    <row r="281" spans="1:8" s="16" customFormat="1" ht="37.5" customHeight="1" x14ac:dyDescent="0.2">
      <c r="A281" s="449" t="s">
        <v>68</v>
      </c>
      <c r="B281" s="195"/>
      <c r="C281" s="450"/>
      <c r="D281" s="37">
        <v>720</v>
      </c>
      <c r="E281" s="37"/>
      <c r="F281" s="37"/>
      <c r="G281" s="37"/>
      <c r="H281" s="38"/>
    </row>
    <row r="282" spans="1:8" s="16" customFormat="1" ht="117.75" customHeight="1" thickBot="1" x14ac:dyDescent="0.25">
      <c r="A282" s="283" t="s">
        <v>71</v>
      </c>
      <c r="B282" s="284"/>
      <c r="C282"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82" s="45">
        <v>30</v>
      </c>
      <c r="E282" s="45"/>
      <c r="F282" s="45"/>
      <c r="G282" s="45"/>
      <c r="H282" s="46"/>
    </row>
    <row r="283" spans="1:8" s="28" customFormat="1" ht="50.1" customHeight="1" thickBot="1" x14ac:dyDescent="0.25">
      <c r="A283" s="451" t="s">
        <v>72</v>
      </c>
      <c r="B283" s="452"/>
      <c r="C283" s="211"/>
      <c r="D283" s="453" t="str">
        <f>"от "&amp;MIN(D285:D285,D305:D320)&amp;" до "&amp;MAX(D285:D285,D305:D320)</f>
        <v>от 540 до 139290</v>
      </c>
      <c r="E283" s="453"/>
      <c r="F283" s="453"/>
      <c r="G283" s="453"/>
      <c r="H283" s="454"/>
    </row>
    <row r="284" spans="1:8" s="16" customFormat="1" ht="24.95" customHeight="1" thickBot="1" x14ac:dyDescent="0.25">
      <c r="A284" s="286"/>
      <c r="B284" s="287"/>
      <c r="C284" s="130"/>
      <c r="D284" s="288"/>
      <c r="E284" s="288"/>
      <c r="F284" s="288"/>
      <c r="G284" s="288"/>
      <c r="H284" s="289"/>
    </row>
    <row r="285" spans="1:8" s="28" customFormat="1" ht="54.75" customHeight="1" thickBot="1" x14ac:dyDescent="0.25">
      <c r="A285" s="179" t="s">
        <v>73</v>
      </c>
      <c r="B285" s="180"/>
      <c r="C28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85" s="182">
        <v>17064</v>
      </c>
      <c r="E285" s="182"/>
      <c r="F285" s="182"/>
      <c r="G285" s="182"/>
      <c r="H285" s="183"/>
    </row>
    <row r="286" spans="1:8" s="28" customFormat="1" ht="54.75" customHeight="1" thickBot="1" x14ac:dyDescent="0.25">
      <c r="A286" s="184" t="s">
        <v>74</v>
      </c>
      <c r="B286" s="185"/>
      <c r="C286" s="186"/>
      <c r="D286" s="187" t="s">
        <v>75</v>
      </c>
      <c r="E286" s="188"/>
      <c r="F286" s="188"/>
      <c r="G286" s="188"/>
      <c r="H286" s="189"/>
    </row>
    <row r="287" spans="1:8" s="28" customFormat="1" ht="54.75" customHeight="1" x14ac:dyDescent="0.2">
      <c r="A287" s="190" t="s">
        <v>76</v>
      </c>
      <c r="B287" s="191"/>
      <c r="C287" s="186"/>
      <c r="D287" s="157">
        <f>D285/4</f>
        <v>4266</v>
      </c>
      <c r="E287" s="157"/>
      <c r="F287" s="157"/>
      <c r="G287" s="157"/>
      <c r="H287" s="158"/>
    </row>
    <row r="288" spans="1:8" s="28" customFormat="1" ht="54.75" customHeight="1" x14ac:dyDescent="0.2">
      <c r="A288" s="190" t="s">
        <v>77</v>
      </c>
      <c r="B288" s="191"/>
      <c r="C288" s="186"/>
      <c r="D288" s="157">
        <f>D285/5</f>
        <v>3412.8</v>
      </c>
      <c r="E288" s="157"/>
      <c r="F288" s="157"/>
      <c r="G288" s="157"/>
      <c r="H288" s="158"/>
    </row>
    <row r="289" spans="1:8" s="28" customFormat="1" ht="54.75" customHeight="1" x14ac:dyDescent="0.2">
      <c r="A289" s="190" t="s">
        <v>78</v>
      </c>
      <c r="B289" s="191"/>
      <c r="C289" s="186"/>
      <c r="D289" s="157">
        <f>D285/6</f>
        <v>2844</v>
      </c>
      <c r="E289" s="157"/>
      <c r="F289" s="157"/>
      <c r="G289" s="157"/>
      <c r="H289" s="158"/>
    </row>
    <row r="290" spans="1:8" s="28" customFormat="1" ht="54.75" customHeight="1" x14ac:dyDescent="0.2">
      <c r="A290" s="190" t="s">
        <v>79</v>
      </c>
      <c r="B290" s="191"/>
      <c r="C290" s="186"/>
      <c r="D290" s="157">
        <f>D285/7</f>
        <v>2437.7142857142858</v>
      </c>
      <c r="E290" s="157"/>
      <c r="F290" s="157"/>
      <c r="G290" s="157"/>
      <c r="H290" s="158"/>
    </row>
    <row r="291" spans="1:8" s="28" customFormat="1" ht="54.75" customHeight="1" x14ac:dyDescent="0.2">
      <c r="A291" s="190" t="s">
        <v>80</v>
      </c>
      <c r="B291" s="191"/>
      <c r="C291" s="186"/>
      <c r="D291" s="157">
        <f>D285/8</f>
        <v>2133</v>
      </c>
      <c r="E291" s="157"/>
      <c r="F291" s="157"/>
      <c r="G291" s="157"/>
      <c r="H291" s="158"/>
    </row>
    <row r="292" spans="1:8" s="28" customFormat="1" ht="54.75" customHeight="1" x14ac:dyDescent="0.2">
      <c r="A292" s="190" t="s">
        <v>81</v>
      </c>
      <c r="B292" s="191"/>
      <c r="C292" s="186"/>
      <c r="D292" s="157">
        <f>D285/9</f>
        <v>1896</v>
      </c>
      <c r="E292" s="157"/>
      <c r="F292" s="157"/>
      <c r="G292" s="157"/>
      <c r="H292" s="158"/>
    </row>
    <row r="293" spans="1:8" s="28" customFormat="1" ht="54.75" customHeight="1" x14ac:dyDescent="0.2">
      <c r="A293" s="190" t="s">
        <v>82</v>
      </c>
      <c r="B293" s="191"/>
      <c r="C293" s="186"/>
      <c r="D293" s="157">
        <f>D285/10</f>
        <v>1706.4</v>
      </c>
      <c r="E293" s="157"/>
      <c r="F293" s="157"/>
      <c r="G293" s="157"/>
      <c r="H293" s="158"/>
    </row>
    <row r="294" spans="1:8" s="28" customFormat="1" ht="54.75" customHeight="1" thickBot="1" x14ac:dyDescent="0.25">
      <c r="A294" s="179" t="s">
        <v>83</v>
      </c>
      <c r="B294" s="180"/>
      <c r="C294" s="186"/>
      <c r="D294" s="182">
        <v>21360</v>
      </c>
      <c r="E294" s="182"/>
      <c r="F294" s="182"/>
      <c r="G294" s="182"/>
      <c r="H294" s="183"/>
    </row>
    <row r="295" spans="1:8" s="28" customFormat="1" ht="54.75" customHeight="1" thickBot="1" x14ac:dyDescent="0.25">
      <c r="A295" s="184" t="s">
        <v>74</v>
      </c>
      <c r="B295" s="185"/>
      <c r="C295" s="186"/>
      <c r="D295" s="187" t="s">
        <v>75</v>
      </c>
      <c r="E295" s="188"/>
      <c r="F295" s="188"/>
      <c r="G295" s="188"/>
      <c r="H295" s="189"/>
    </row>
    <row r="296" spans="1:8" s="28" customFormat="1" ht="54.75" customHeight="1" x14ac:dyDescent="0.2">
      <c r="A296" s="190" t="s">
        <v>76</v>
      </c>
      <c r="B296" s="191"/>
      <c r="C296" s="186"/>
      <c r="D296" s="157">
        <v>5340</v>
      </c>
      <c r="E296" s="157"/>
      <c r="F296" s="157"/>
      <c r="G296" s="157"/>
      <c r="H296" s="158"/>
    </row>
    <row r="297" spans="1:8" s="28" customFormat="1" ht="54.75" customHeight="1" x14ac:dyDescent="0.2">
      <c r="A297" s="190" t="s">
        <v>77</v>
      </c>
      <c r="B297" s="191"/>
      <c r="C297" s="186"/>
      <c r="D297" s="157">
        <v>4272</v>
      </c>
      <c r="E297" s="157"/>
      <c r="F297" s="157"/>
      <c r="G297" s="157"/>
      <c r="H297" s="158"/>
    </row>
    <row r="298" spans="1:8" s="28" customFormat="1" ht="54.75" customHeight="1" x14ac:dyDescent="0.2">
      <c r="A298" s="190" t="s">
        <v>78</v>
      </c>
      <c r="B298" s="191"/>
      <c r="C298" s="186"/>
      <c r="D298" s="157">
        <v>3559.9999999999995</v>
      </c>
      <c r="E298" s="157"/>
      <c r="F298" s="157"/>
      <c r="G298" s="157"/>
      <c r="H298" s="158"/>
    </row>
    <row r="299" spans="1:8" s="28" customFormat="1" ht="54.75" customHeight="1" x14ac:dyDescent="0.2">
      <c r="A299" s="190" t="s">
        <v>79</v>
      </c>
      <c r="B299" s="191"/>
      <c r="C299" s="186"/>
      <c r="D299" s="157">
        <v>3051.4285714285711</v>
      </c>
      <c r="E299" s="157"/>
      <c r="F299" s="157"/>
      <c r="G299" s="157"/>
      <c r="H299" s="158"/>
    </row>
    <row r="300" spans="1:8" s="28" customFormat="1" ht="54.75" customHeight="1" x14ac:dyDescent="0.2">
      <c r="A300" s="190" t="s">
        <v>80</v>
      </c>
      <c r="B300" s="191"/>
      <c r="C300" s="186"/>
      <c r="D300" s="157">
        <v>2670</v>
      </c>
      <c r="E300" s="157"/>
      <c r="F300" s="157"/>
      <c r="G300" s="157"/>
      <c r="H300" s="158"/>
    </row>
    <row r="301" spans="1:8" s="28" customFormat="1" ht="54.75" customHeight="1" x14ac:dyDescent="0.2">
      <c r="A301" s="190" t="s">
        <v>81</v>
      </c>
      <c r="B301" s="191"/>
      <c r="C301" s="186"/>
      <c r="D301" s="157">
        <v>2373.3333333333335</v>
      </c>
      <c r="E301" s="157"/>
      <c r="F301" s="157"/>
      <c r="G301" s="157"/>
      <c r="H301" s="158"/>
    </row>
    <row r="302" spans="1:8" s="28" customFormat="1" ht="54.75" customHeight="1" thickBot="1" x14ac:dyDescent="0.25">
      <c r="A302" s="190" t="s">
        <v>82</v>
      </c>
      <c r="B302" s="191"/>
      <c r="C302" s="194"/>
      <c r="D302" s="157">
        <v>2136</v>
      </c>
      <c r="E302" s="157"/>
      <c r="F302" s="157"/>
      <c r="G302" s="157"/>
      <c r="H302" s="158"/>
    </row>
    <row r="303" spans="1:8" s="16" customFormat="1" ht="62.45" customHeight="1" thickBot="1" x14ac:dyDescent="0.25">
      <c r="A303" s="195" t="s">
        <v>84</v>
      </c>
      <c r="B303" s="196"/>
      <c r="C3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3" s="144">
        <v>30000</v>
      </c>
      <c r="E303" s="145"/>
      <c r="F303" s="145"/>
      <c r="G303" s="145"/>
      <c r="H303" s="146"/>
    </row>
    <row r="304" spans="1:8" s="16" customFormat="1" ht="24.95" customHeight="1" thickBot="1" x14ac:dyDescent="0.25">
      <c r="A304" s="286"/>
      <c r="B304" s="287"/>
      <c r="C304" s="130"/>
      <c r="D304" s="288"/>
      <c r="E304" s="288"/>
      <c r="F304" s="288"/>
      <c r="G304" s="288"/>
      <c r="H304" s="289"/>
    </row>
    <row r="305" spans="1:8" s="16" customFormat="1" ht="50.1" customHeight="1" x14ac:dyDescent="0.2">
      <c r="A305" s="546" t="s">
        <v>85</v>
      </c>
      <c r="B305" s="547"/>
      <c r="C305" s="549" t="str">
        <f>"Интернет-площадка 2gis.ru на основе Cправочника организаций "&amp;$C$2&amp;""</f>
        <v>Интернет-площадка 2gis.ru на основе Cправочника организаций "2ГИС.МОСКВА"</v>
      </c>
      <c r="D305" s="365">
        <v>31590</v>
      </c>
      <c r="E305" s="145"/>
      <c r="F305" s="145"/>
      <c r="G305" s="145"/>
      <c r="H305" s="146"/>
    </row>
    <row r="306" spans="1:8" s="16" customFormat="1" ht="50.1" customHeight="1" x14ac:dyDescent="0.2">
      <c r="A306" s="160" t="s">
        <v>654</v>
      </c>
      <c r="B306" s="161"/>
      <c r="C306" s="203" t="s">
        <v>95</v>
      </c>
      <c r="D306" s="157">
        <v>139290</v>
      </c>
      <c r="E306" s="157"/>
      <c r="F306" s="157"/>
      <c r="G306" s="157"/>
      <c r="H306" s="158"/>
    </row>
    <row r="307" spans="1:8" s="16" customFormat="1" ht="50.1" customHeight="1" x14ac:dyDescent="0.2">
      <c r="A307" s="160" t="s">
        <v>86</v>
      </c>
      <c r="B307" s="161"/>
      <c r="C307"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7" s="56">
        <v>12990</v>
      </c>
      <c r="E307" s="37"/>
      <c r="F307" s="37"/>
      <c r="G307" s="37"/>
      <c r="H307" s="38"/>
    </row>
    <row r="308" spans="1:8" s="16" customFormat="1" ht="50.1" customHeight="1" x14ac:dyDescent="0.2">
      <c r="A308" s="160" t="s">
        <v>87</v>
      </c>
      <c r="B308" s="161"/>
      <c r="C30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8" s="56">
        <v>99690</v>
      </c>
      <c r="E308" s="37"/>
      <c r="F308" s="37"/>
      <c r="G308" s="37"/>
      <c r="H308" s="38"/>
    </row>
    <row r="309" spans="1:8" s="16" customFormat="1" ht="50.1" customHeight="1" x14ac:dyDescent="0.2">
      <c r="A309" s="160" t="s">
        <v>88</v>
      </c>
      <c r="B309" s="161"/>
      <c r="C309" s="203" t="str">
        <f>"Интернет-площадка 2gis.ru на основе Cправочника организаций "&amp;$C$2&amp;""</f>
        <v>Интернет-площадка 2gis.ru на основе Cправочника организаций "2ГИС.МОСКВА"</v>
      </c>
      <c r="D309" s="56">
        <v>20190</v>
      </c>
      <c r="E309" s="37"/>
      <c r="F309" s="37"/>
      <c r="G309" s="37"/>
      <c r="H309" s="38"/>
    </row>
    <row r="310" spans="1:8" s="16" customFormat="1" ht="50.1" customHeight="1" x14ac:dyDescent="0.2">
      <c r="A310" s="160" t="s">
        <v>89</v>
      </c>
      <c r="B310" s="161"/>
      <c r="C310" s="203" t="str">
        <f>"Интернет-площадка 2gis.ru на основе Cправочника организаций "&amp;$C$2&amp;""</f>
        <v>Интернет-площадка 2gis.ru на основе Cправочника организаций "2ГИС.МОСКВА"</v>
      </c>
      <c r="D310" s="56">
        <v>24228</v>
      </c>
      <c r="E310" s="37"/>
      <c r="F310" s="37"/>
      <c r="G310" s="37"/>
      <c r="H310" s="38"/>
    </row>
    <row r="311" spans="1:8" s="16" customFormat="1" ht="50.1" customHeight="1" x14ac:dyDescent="0.2">
      <c r="A311" s="160" t="s">
        <v>90</v>
      </c>
      <c r="B311" s="161"/>
      <c r="C31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1" s="56">
        <v>36690</v>
      </c>
      <c r="E311" s="37"/>
      <c r="F311" s="37"/>
      <c r="G311" s="37"/>
      <c r="H311" s="38"/>
    </row>
    <row r="312" spans="1:8" s="16" customFormat="1" ht="50.1" customHeight="1" x14ac:dyDescent="0.2">
      <c r="A312" s="160" t="s">
        <v>91</v>
      </c>
      <c r="B312" s="161"/>
      <c r="C312"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2" s="56">
        <v>17790</v>
      </c>
      <c r="E312" s="37"/>
      <c r="F312" s="37"/>
      <c r="G312" s="37"/>
      <c r="H312" s="38"/>
    </row>
    <row r="313" spans="1:8" s="16" customFormat="1" ht="50.1" customHeight="1" x14ac:dyDescent="0.2">
      <c r="A313" s="160" t="s">
        <v>92</v>
      </c>
      <c r="B313" s="161"/>
      <c r="C313"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157">
        <v>128190</v>
      </c>
      <c r="E313" s="157"/>
      <c r="F313" s="157"/>
      <c r="G313" s="157"/>
      <c r="H313" s="158"/>
    </row>
    <row r="314" spans="1:8" s="16" customFormat="1" ht="50.1" customHeight="1" x14ac:dyDescent="0.2">
      <c r="A314" s="160" t="s">
        <v>93</v>
      </c>
      <c r="B314" s="161"/>
      <c r="C31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4" s="157">
        <v>60360</v>
      </c>
      <c r="E314" s="157"/>
      <c r="F314" s="157"/>
      <c r="G314" s="157"/>
      <c r="H314" s="158"/>
    </row>
    <row r="315" spans="1:8" s="16" customFormat="1" ht="50.1" customHeight="1" x14ac:dyDescent="0.2">
      <c r="A315" s="160" t="s">
        <v>94</v>
      </c>
      <c r="B315" s="161"/>
      <c r="C315" s="203" t="s">
        <v>95</v>
      </c>
      <c r="D315" s="157">
        <v>540</v>
      </c>
      <c r="E315" s="157"/>
      <c r="F315" s="157"/>
      <c r="G315" s="157"/>
      <c r="H315" s="158"/>
    </row>
    <row r="316" spans="1:8" s="16" customFormat="1" ht="67.5" customHeight="1" x14ac:dyDescent="0.2">
      <c r="A316" s="160" t="s">
        <v>96</v>
      </c>
      <c r="B316" s="161"/>
      <c r="C31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6" s="56">
        <v>25590</v>
      </c>
      <c r="E316" s="37"/>
      <c r="F316" s="37"/>
      <c r="G316" s="37"/>
      <c r="H316" s="38"/>
    </row>
    <row r="317" spans="1:8" s="16" customFormat="1" ht="67.5" customHeight="1" x14ac:dyDescent="0.2">
      <c r="A317" s="160" t="s">
        <v>97</v>
      </c>
      <c r="B317" s="161"/>
      <c r="C317" s="203" t="str">
        <f t="shared" ref="C317:C31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7" s="56">
        <v>21390</v>
      </c>
      <c r="E317" s="37"/>
      <c r="F317" s="37"/>
      <c r="G317" s="37"/>
      <c r="H317" s="38"/>
    </row>
    <row r="318" spans="1:8" s="16" customFormat="1" ht="67.5" customHeight="1" x14ac:dyDescent="0.2">
      <c r="A318" s="160" t="s">
        <v>98</v>
      </c>
      <c r="B318" s="161"/>
      <c r="C318"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8" s="56">
        <v>20004</v>
      </c>
      <c r="E318" s="37"/>
      <c r="F318" s="37"/>
      <c r="G318" s="37"/>
      <c r="H318" s="38"/>
    </row>
    <row r="319" spans="1:8" s="16" customFormat="1" ht="67.5" customHeight="1" x14ac:dyDescent="0.2">
      <c r="A319" s="160" t="s">
        <v>99</v>
      </c>
      <c r="B319" s="161"/>
      <c r="C319"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9" s="56">
        <v>16290</v>
      </c>
      <c r="E319" s="37"/>
      <c r="F319" s="37"/>
      <c r="G319" s="37"/>
      <c r="H319" s="38"/>
    </row>
    <row r="320" spans="1:8" s="16" customFormat="1" ht="50.1" customHeight="1" thickBot="1" x14ac:dyDescent="0.25">
      <c r="A320" s="160" t="s">
        <v>102</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0" s="56">
        <v>16290</v>
      </c>
      <c r="E320" s="37"/>
      <c r="F320" s="37"/>
      <c r="G320" s="37"/>
      <c r="H320" s="38"/>
    </row>
    <row r="321" spans="1:8" s="16" customFormat="1" ht="102" customHeight="1" thickBot="1" x14ac:dyDescent="0.25">
      <c r="A321" s="160" t="s">
        <v>16</v>
      </c>
      <c r="B321" s="161"/>
      <c r="C321"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1" s="56">
        <v>4062</v>
      </c>
      <c r="E321" s="37"/>
      <c r="F321" s="37"/>
      <c r="G321" s="37"/>
      <c r="H321" s="38"/>
    </row>
    <row r="322" spans="1:8" s="16" customFormat="1" ht="102" customHeight="1" thickBot="1" x14ac:dyDescent="0.25">
      <c r="A322" s="160" t="s">
        <v>103</v>
      </c>
      <c r="B322" s="161"/>
      <c r="C322"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2" s="56">
        <v>250002</v>
      </c>
      <c r="E322" s="37"/>
      <c r="F322" s="37"/>
      <c r="G322" s="37"/>
      <c r="H322" s="38"/>
    </row>
    <row r="323" spans="1:8" s="16" customFormat="1" ht="126" customHeight="1" x14ac:dyDescent="0.2">
      <c r="A323" s="160" t="s">
        <v>104</v>
      </c>
      <c r="B323" s="161"/>
      <c r="C323"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3" s="56">
        <v>25050</v>
      </c>
      <c r="E323" s="37"/>
      <c r="F323" s="37"/>
      <c r="G323" s="37"/>
      <c r="H323" s="38"/>
    </row>
    <row r="324" spans="1:8" s="16" customFormat="1" ht="96" customHeight="1" x14ac:dyDescent="0.2">
      <c r="A324" s="154" t="s">
        <v>105</v>
      </c>
      <c r="B324" s="204"/>
      <c r="C32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4" s="56">
        <v>9570</v>
      </c>
      <c r="E324" s="37"/>
      <c r="F324" s="37"/>
      <c r="G324" s="37"/>
      <c r="H324" s="38"/>
    </row>
    <row r="325" spans="1:8" s="16" customFormat="1" ht="96" customHeight="1" x14ac:dyDescent="0.2">
      <c r="A325" s="154" t="s">
        <v>106</v>
      </c>
      <c r="B325" s="204"/>
      <c r="C32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5" s="56">
        <f>20840*1.2</f>
        <v>25008</v>
      </c>
      <c r="E325" s="37"/>
      <c r="F325" s="37"/>
      <c r="G325" s="37"/>
      <c r="H325" s="38"/>
    </row>
    <row r="326" spans="1:8" s="16" customFormat="1" ht="84" customHeight="1" x14ac:dyDescent="0.2">
      <c r="A326" s="160" t="s">
        <v>100</v>
      </c>
      <c r="B326" s="161" t="s">
        <v>100</v>
      </c>
      <c r="C32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6" s="56">
        <v>20004</v>
      </c>
      <c r="E326" s="37"/>
      <c r="F326" s="37"/>
      <c r="G326" s="37"/>
      <c r="H326" s="38"/>
    </row>
    <row r="327" spans="1:8" s="16" customFormat="1" ht="84" customHeight="1" x14ac:dyDescent="0.2">
      <c r="A327" s="160" t="s">
        <v>101</v>
      </c>
      <c r="B327" s="161" t="s">
        <v>101</v>
      </c>
      <c r="C3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7" s="56">
        <v>15000</v>
      </c>
      <c r="E327" s="37"/>
      <c r="F327" s="37"/>
      <c r="G327" s="37"/>
      <c r="H327" s="38"/>
    </row>
    <row r="328" spans="1:8" s="16" customFormat="1" ht="50.1" customHeight="1" x14ac:dyDescent="0.2">
      <c r="A328" s="160" t="s">
        <v>107</v>
      </c>
      <c r="B328" s="161"/>
      <c r="C328" s="203" t="str">
        <f>"Интернет-площадка 2gis.ru на основе Cправочника организаций "&amp;$C$2&amp;""</f>
        <v>Интернет-площадка 2gis.ru на основе Cправочника организаций "2ГИС.МОСКВА"</v>
      </c>
      <c r="D328" s="56">
        <v>189600</v>
      </c>
      <c r="E328" s="37"/>
      <c r="F328" s="37"/>
      <c r="G328" s="37"/>
      <c r="H328" s="38"/>
    </row>
    <row r="329" spans="1:8" s="16" customFormat="1" ht="50.1" customHeight="1" x14ac:dyDescent="0.2">
      <c r="A329" s="160" t="s">
        <v>655</v>
      </c>
      <c r="B329" s="161"/>
      <c r="C329" s="203" t="s">
        <v>95</v>
      </c>
      <c r="D329" s="56">
        <v>229920</v>
      </c>
      <c r="E329" s="37"/>
      <c r="F329" s="37"/>
      <c r="G329" s="37"/>
      <c r="H329" s="38"/>
    </row>
    <row r="330" spans="1:8" s="16" customFormat="1" ht="50.1" customHeight="1" x14ac:dyDescent="0.2">
      <c r="A330" s="160" t="s">
        <v>108</v>
      </c>
      <c r="B330" s="161"/>
      <c r="C33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0" s="56">
        <v>78000</v>
      </c>
      <c r="E330" s="37"/>
      <c r="F330" s="37"/>
      <c r="G330" s="37"/>
      <c r="H330" s="38"/>
    </row>
    <row r="331" spans="1:8" s="16" customFormat="1" ht="50.1" customHeight="1" x14ac:dyDescent="0.2">
      <c r="A331" s="160" t="s">
        <v>109</v>
      </c>
      <c r="B331" s="161"/>
      <c r="C33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1" s="56">
        <v>598200</v>
      </c>
      <c r="E331" s="37"/>
      <c r="F331" s="37"/>
      <c r="G331" s="37"/>
      <c r="H331" s="38"/>
    </row>
    <row r="332" spans="1:8" s="16" customFormat="1" ht="50.1" customHeight="1" x14ac:dyDescent="0.2">
      <c r="A332" s="160" t="s">
        <v>110</v>
      </c>
      <c r="B332" s="161"/>
      <c r="C332" s="203" t="str">
        <f>"Интернет-площадка 2gis.ru на основе Cправочника организаций "&amp;$C$2&amp;""</f>
        <v>Интернет-площадка 2gis.ru на основе Cправочника организаций "2ГИС.МОСКВА"</v>
      </c>
      <c r="D332" s="56">
        <v>121200</v>
      </c>
      <c r="E332" s="37"/>
      <c r="F332" s="37"/>
      <c r="G332" s="37"/>
      <c r="H332" s="38"/>
    </row>
    <row r="333" spans="1:8" s="16" customFormat="1" ht="50.1" customHeight="1" x14ac:dyDescent="0.2">
      <c r="A333" s="160" t="s">
        <v>111</v>
      </c>
      <c r="B333" s="161"/>
      <c r="C333" s="203" t="str">
        <f>"Интернет-площадка 2gis.ru на основе Cправочника организаций "&amp;$C$2&amp;""</f>
        <v>Интернет-площадка 2gis.ru на основе Cправочника организаций "2ГИС.МОСКВА"</v>
      </c>
      <c r="D333" s="56">
        <v>145440</v>
      </c>
      <c r="E333" s="37"/>
      <c r="F333" s="37"/>
      <c r="G333" s="37"/>
      <c r="H333" s="38"/>
    </row>
    <row r="334" spans="1:8" s="16" customFormat="1" ht="50.1" customHeight="1" x14ac:dyDescent="0.2">
      <c r="A334" s="160" t="s">
        <v>112</v>
      </c>
      <c r="B334" s="161"/>
      <c r="C334"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4" s="56">
        <v>220200</v>
      </c>
      <c r="E334" s="37"/>
      <c r="F334" s="37"/>
      <c r="G334" s="37"/>
      <c r="H334" s="38"/>
    </row>
    <row r="335" spans="1:8" s="16" customFormat="1" ht="50.1" customHeight="1" x14ac:dyDescent="0.2">
      <c r="A335" s="160" t="s">
        <v>113</v>
      </c>
      <c r="B335" s="161"/>
      <c r="C335"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56">
        <v>106800</v>
      </c>
      <c r="E335" s="37"/>
      <c r="F335" s="37"/>
      <c r="G335" s="37"/>
      <c r="H335" s="38"/>
    </row>
    <row r="336" spans="1:8" s="16" customFormat="1" ht="50.1" customHeight="1" x14ac:dyDescent="0.2">
      <c r="A336" s="160" t="s">
        <v>114</v>
      </c>
      <c r="B336" s="161"/>
      <c r="C336"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6" s="56">
        <v>769200</v>
      </c>
      <c r="E336" s="37"/>
      <c r="F336" s="37"/>
      <c r="G336" s="37"/>
      <c r="H336" s="38"/>
    </row>
    <row r="337" spans="1:8" s="16" customFormat="1" ht="50.1" customHeight="1" x14ac:dyDescent="0.2">
      <c r="A337" s="160" t="s">
        <v>340</v>
      </c>
      <c r="B337" s="161"/>
      <c r="C337" s="203" t="s">
        <v>95</v>
      </c>
      <c r="D337" s="56">
        <v>3240</v>
      </c>
      <c r="E337" s="37"/>
      <c r="F337" s="37"/>
      <c r="G337" s="37"/>
      <c r="H337" s="38"/>
    </row>
    <row r="338" spans="1:8" s="16" customFormat="1" ht="49.5" customHeight="1" thickBot="1" x14ac:dyDescent="0.25">
      <c r="A338" s="160" t="s">
        <v>117</v>
      </c>
      <c r="B338" s="161"/>
      <c r="C33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8" s="56">
        <v>97800</v>
      </c>
      <c r="E338" s="37"/>
      <c r="F338" s="37"/>
      <c r="G338" s="37"/>
      <c r="H338" s="38"/>
    </row>
    <row r="339" spans="1:8" s="16" customFormat="1" ht="24.95" customHeight="1" thickBot="1" x14ac:dyDescent="0.25">
      <c r="A339" s="286"/>
      <c r="B339" s="287"/>
      <c r="C339" s="130"/>
      <c r="D339" s="288"/>
      <c r="E339" s="288"/>
      <c r="F339" s="288"/>
      <c r="G339" s="288"/>
      <c r="H339" s="289"/>
    </row>
    <row r="340" spans="1:8" s="28" customFormat="1" ht="50.1" customHeight="1" thickBot="1" x14ac:dyDescent="0.25">
      <c r="A340" s="24" t="s">
        <v>118</v>
      </c>
      <c r="B340" s="25"/>
      <c r="C340" s="26"/>
      <c r="D340" s="173"/>
      <c r="E340" s="173"/>
      <c r="F340" s="173"/>
      <c r="G340" s="173"/>
      <c r="H340" s="174"/>
    </row>
    <row r="341" spans="1:8" s="16" customFormat="1" ht="50.1" customHeight="1" x14ac:dyDescent="0.2">
      <c r="A341" s="160" t="s">
        <v>119</v>
      </c>
      <c r="B341" s="161"/>
      <c r="C34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41" s="31">
        <v>10008</v>
      </c>
      <c r="E341" s="32"/>
      <c r="F341" s="32"/>
      <c r="G341" s="32"/>
      <c r="H341" s="33"/>
    </row>
    <row r="342" spans="1:8" s="16" customFormat="1" ht="50.1" customHeight="1" x14ac:dyDescent="0.2">
      <c r="A342" s="160" t="s">
        <v>120</v>
      </c>
      <c r="B342" s="161"/>
      <c r="C342" s="209"/>
      <c r="D342" s="144">
        <v>10008</v>
      </c>
      <c r="E342" s="145"/>
      <c r="F342" s="145"/>
      <c r="G342" s="145"/>
      <c r="H342" s="146"/>
    </row>
    <row r="343" spans="1:8" s="16" customFormat="1" ht="50.1" customHeight="1" x14ac:dyDescent="0.2">
      <c r="A343" s="207" t="s">
        <v>121</v>
      </c>
      <c r="B343" s="208"/>
      <c r="C343" s="209"/>
      <c r="D343" s="293">
        <v>3000</v>
      </c>
      <c r="E343" s="157"/>
      <c r="F343" s="157"/>
      <c r="G343" s="157"/>
      <c r="H343" s="158"/>
    </row>
    <row r="344" spans="1:8" s="16" customFormat="1" ht="50.1" customHeight="1" x14ac:dyDescent="0.2">
      <c r="A344" s="207" t="s">
        <v>122</v>
      </c>
      <c r="B344" s="208"/>
      <c r="C344" s="209"/>
      <c r="D344" s="293">
        <v>300</v>
      </c>
      <c r="E344" s="157"/>
      <c r="F344" s="157"/>
      <c r="G344" s="157"/>
      <c r="H344" s="158"/>
    </row>
    <row r="345" spans="1:8" s="16" customFormat="1" ht="50.1" customHeight="1" thickBot="1" x14ac:dyDescent="0.25">
      <c r="A345" s="207" t="s">
        <v>123</v>
      </c>
      <c r="B345" s="208"/>
      <c r="C345" s="210"/>
      <c r="D345" s="78">
        <v>1050</v>
      </c>
      <c r="E345" s="79"/>
      <c r="F345" s="79"/>
      <c r="G345" s="79"/>
      <c r="H345" s="80"/>
    </row>
    <row r="346" spans="1:8" s="16" customFormat="1" ht="50.1" customHeight="1" thickBot="1" x14ac:dyDescent="0.25">
      <c r="A346" s="24" t="s">
        <v>124</v>
      </c>
      <c r="B346" s="25"/>
      <c r="C346" s="211"/>
      <c r="D346" s="173"/>
      <c r="E346" s="173"/>
      <c r="F346" s="173"/>
      <c r="G346" s="173"/>
      <c r="H346" s="174"/>
    </row>
    <row r="347" spans="1:8" s="16" customFormat="1" ht="50.1" customHeight="1" x14ac:dyDescent="0.2">
      <c r="A347" s="160" t="s">
        <v>125</v>
      </c>
      <c r="B347" s="161"/>
      <c r="C347" s="203" t="str">
        <f>"Интернет-площадка 2gis.ru на основе Cправочника организаций "&amp;$C$2&amp;""</f>
        <v>Интернет-площадка 2gis.ru на основе Cправочника организаций "2ГИС.МОСКВА"</v>
      </c>
      <c r="D347" s="157">
        <v>10290</v>
      </c>
      <c r="E347" s="157"/>
      <c r="F347" s="157"/>
      <c r="G347" s="157"/>
      <c r="H347" s="158"/>
    </row>
    <row r="348" spans="1:8" s="16" customFormat="1" ht="50.1" customHeight="1" x14ac:dyDescent="0.2">
      <c r="A348" s="160" t="s">
        <v>126</v>
      </c>
      <c r="B348" s="161"/>
      <c r="C34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48" s="157">
        <v>5190</v>
      </c>
      <c r="E348" s="157"/>
      <c r="F348" s="157"/>
      <c r="G348" s="157"/>
      <c r="H348" s="158"/>
    </row>
    <row r="349" spans="1:8" s="16" customFormat="1" ht="50.1" customHeight="1" x14ac:dyDescent="0.2">
      <c r="A349" s="160" t="s">
        <v>195</v>
      </c>
      <c r="B349" s="161"/>
      <c r="C349" s="203" t="str">
        <f>"Интернет-площадка 2gis.ru на основе Cправочника организаций "&amp;$C$2&amp;""</f>
        <v>Интернет-площадка 2gis.ru на основе Cправочника организаций "2ГИС.МОСКВА"</v>
      </c>
      <c r="D349" s="157">
        <v>61800</v>
      </c>
      <c r="E349" s="157"/>
      <c r="F349" s="157"/>
      <c r="G349" s="157"/>
      <c r="H349" s="158"/>
    </row>
    <row r="350" spans="1:8" s="16" customFormat="1" ht="50.1" customHeight="1" x14ac:dyDescent="0.2">
      <c r="A350" s="160" t="s">
        <v>128</v>
      </c>
      <c r="B350" s="161"/>
      <c r="C35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50" s="157">
        <v>31200</v>
      </c>
      <c r="E350" s="157"/>
      <c r="F350" s="157"/>
      <c r="G350" s="157"/>
      <c r="H350" s="158"/>
    </row>
    <row r="351" spans="1:8" s="16" customFormat="1" ht="126" customHeight="1" thickBot="1" x14ac:dyDescent="0.25">
      <c r="A351" s="160" t="s">
        <v>129</v>
      </c>
      <c r="B351" s="161"/>
      <c r="C3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1" s="56">
        <v>11130</v>
      </c>
      <c r="E351" s="37"/>
      <c r="F351" s="37"/>
      <c r="G351" s="37"/>
      <c r="H351" s="38"/>
    </row>
    <row r="352" spans="1:8" s="16" customFormat="1" ht="126" customHeight="1" thickBot="1" x14ac:dyDescent="0.25">
      <c r="A352" s="160" t="s">
        <v>477</v>
      </c>
      <c r="B352" s="161"/>
      <c r="C3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2" s="56">
        <v>66840</v>
      </c>
      <c r="E352" s="37"/>
      <c r="F352" s="37"/>
      <c r="G352" s="37"/>
      <c r="H352" s="38"/>
    </row>
    <row r="353" spans="1:8" s="28" customFormat="1" ht="50.1" customHeight="1" thickBot="1" x14ac:dyDescent="0.25">
      <c r="A353" s="286"/>
      <c r="B353" s="287"/>
      <c r="C353" s="130"/>
      <c r="D353" s="288"/>
      <c r="E353" s="288"/>
      <c r="F353" s="288"/>
      <c r="G353" s="288"/>
      <c r="H353" s="289"/>
    </row>
    <row r="354" spans="1:8" s="16" customFormat="1" ht="21" x14ac:dyDescent="0.2">
      <c r="A354" s="212"/>
      <c r="B354" s="213"/>
      <c r="C354" s="214"/>
      <c r="D354" s="213"/>
      <c r="E354" s="213"/>
      <c r="F354" s="213"/>
      <c r="G354" s="213"/>
      <c r="H354" s="215"/>
    </row>
    <row r="355" spans="1:8" s="16" customFormat="1" ht="21" x14ac:dyDescent="0.2">
      <c r="A355" s="216"/>
      <c r="B355" s="217" t="s">
        <v>130</v>
      </c>
      <c r="C355" s="218" t="s">
        <v>214</v>
      </c>
      <c r="D355" s="218"/>
      <c r="E355" s="219"/>
      <c r="F355" s="219"/>
      <c r="G355" s="219"/>
      <c r="H355" s="219"/>
    </row>
    <row r="356" spans="1:8" s="16" customFormat="1" ht="21" x14ac:dyDescent="0.2">
      <c r="A356" s="216"/>
      <c r="B356" s="219"/>
      <c r="C356" s="220" t="s">
        <v>215</v>
      </c>
      <c r="D356" s="220"/>
      <c r="E356" s="219"/>
      <c r="F356" s="219"/>
      <c r="G356" s="219"/>
      <c r="H356" s="219"/>
    </row>
    <row r="357" spans="1:8" s="16" customFormat="1" ht="21" x14ac:dyDescent="0.2">
      <c r="A357" s="216"/>
      <c r="B357" s="219"/>
      <c r="C357" s="218" t="s">
        <v>216</v>
      </c>
      <c r="D357" s="220"/>
      <c r="E357" s="219"/>
      <c r="F357" s="219"/>
      <c r="G357" s="219"/>
      <c r="H357" s="219"/>
    </row>
    <row r="358" spans="1:8" s="28" customFormat="1" ht="23.25" x14ac:dyDescent="0.2">
      <c r="A358" s="212"/>
      <c r="B358" s="213"/>
      <c r="C358" s="220"/>
      <c r="D358" s="220"/>
      <c r="E358" s="219"/>
      <c r="F358" s="219"/>
      <c r="G358" s="219"/>
      <c r="H358" s="213"/>
    </row>
    <row r="359" spans="1:8" s="23" customFormat="1" ht="26.25" x14ac:dyDescent="0.2">
      <c r="A359" s="223" t="str">
        <f>Абакан_юр!A171</f>
        <v>По соглашению сторон в качестве валюты платежа могут выступать украинские гривны, в этом случае курс следующий: 1 руб. = 0,5104 гривен</v>
      </c>
      <c r="B359" s="223"/>
      <c r="C359" s="223"/>
      <c r="D359" s="224"/>
      <c r="E359" s="224"/>
      <c r="F359" s="225"/>
      <c r="G359" s="226"/>
      <c r="H359" s="226"/>
    </row>
    <row r="360" spans="1:8" s="16" customFormat="1" ht="26.25" x14ac:dyDescent="0.2">
      <c r="A360" s="223" t="str">
        <f>Абакан_юр!A172</f>
        <v>По соглашению сторон в качестве валюты платежа могут выступать дирхамы ОАЭ, в этом случае курс следующий: 1 руб. = 0,0436 дирхам</v>
      </c>
      <c r="B360" s="223"/>
      <c r="C360" s="223"/>
      <c r="D360" s="224"/>
      <c r="E360" s="224"/>
      <c r="F360" s="225"/>
      <c r="G360" s="228"/>
      <c r="H360" s="228"/>
    </row>
    <row r="361" spans="1:8" ht="33" customHeight="1" x14ac:dyDescent="0.2">
      <c r="A361" s="223" t="str">
        <f>Абакан_юр!A173</f>
        <v>По соглашению сторон в качестве валюты платежа могут выступать доллары США, в этом случае курс следующий: 1 руб. = 0,0118 доллара</v>
      </c>
      <c r="B361" s="223"/>
      <c r="C361" s="223"/>
      <c r="D361" s="224"/>
      <c r="E361" s="224"/>
      <c r="F361" s="225"/>
      <c r="G361" s="228"/>
      <c r="H361" s="228"/>
    </row>
    <row r="362" spans="1:8" s="219" customFormat="1" ht="24.95" customHeight="1" x14ac:dyDescent="0.2">
      <c r="A362" s="223" t="str">
        <f>Абакан_юр!A174</f>
        <v>По соглашению сторон в качестве валюты платежа могут выступать евро, в этом случае курс следующий: 1 руб. = 0,0108 евро</v>
      </c>
      <c r="B362" s="223"/>
      <c r="C362" s="223"/>
      <c r="D362" s="224"/>
      <c r="E362" s="225"/>
      <c r="F362" s="225"/>
      <c r="G362" s="228"/>
      <c r="H362" s="228"/>
    </row>
    <row r="363" spans="1:8" s="219" customFormat="1" ht="24.95" customHeight="1" x14ac:dyDescent="0.2">
      <c r="A363" s="223" t="str">
        <f>Абакан_юр!A175</f>
        <v>По соглашению сторон в качестве валюты платежа могут выступать чешские кроны, в этом случае курс следующий: 1 руб. = 0,2741 крона</v>
      </c>
      <c r="B363" s="223"/>
      <c r="C363" s="223"/>
      <c r="D363" s="224"/>
      <c r="E363" s="225"/>
      <c r="F363" s="225"/>
      <c r="G363" s="228"/>
      <c r="H363" s="228"/>
    </row>
    <row r="364" spans="1:8" s="219" customFormat="1" ht="24.95" customHeight="1" x14ac:dyDescent="0.2">
      <c r="A364" s="223" t="str">
        <f>Абакан_юр!A176</f>
        <v>По соглашению сторон в качестве валюты платежа могут выступать киргизские сомы, в этом случае курс следующий: 1 руб. = 1,0001 сом</v>
      </c>
      <c r="B364" s="223"/>
      <c r="C364" s="223"/>
      <c r="D364" s="224"/>
      <c r="E364" s="224"/>
      <c r="F364" s="225"/>
      <c r="G364" s="228"/>
      <c r="H364" s="228"/>
    </row>
    <row r="365" spans="1:8" s="213" customFormat="1" ht="42" customHeight="1" x14ac:dyDescent="0.2">
      <c r="A365" s="223" t="str">
        <f>Абакан_юр!A177</f>
        <v>По соглашению сторон в качестве валюты платежа могут выступать казахстанские тенге, в этом случае курс следующий: 1 руб. = 5,6363 тенге</v>
      </c>
      <c r="B365" s="223"/>
      <c r="C365" s="223"/>
      <c r="D365" s="224"/>
      <c r="E365" s="224"/>
      <c r="F365" s="225"/>
      <c r="G365" s="228"/>
      <c r="H365" s="228"/>
    </row>
    <row r="366" spans="1:8" s="227" customFormat="1" ht="24.95" customHeight="1" x14ac:dyDescent="0.2">
      <c r="A366" s="229"/>
      <c r="B366" s="229"/>
      <c r="C366" s="230"/>
      <c r="D366" s="231"/>
      <c r="E366" s="231"/>
      <c r="F366" s="232"/>
      <c r="G366" s="233"/>
      <c r="H366" s="233"/>
    </row>
    <row r="367" spans="1:8" s="227" customFormat="1" ht="24.95" customHeight="1" x14ac:dyDescent="0.2">
      <c r="A367" s="235" t="s">
        <v>141</v>
      </c>
      <c r="B367" s="235"/>
      <c r="C367" s="235"/>
      <c r="D367" s="235"/>
      <c r="E367" s="235"/>
      <c r="F367" s="235"/>
      <c r="G367" s="235"/>
      <c r="H367" s="235"/>
    </row>
    <row r="368" spans="1:8" s="227" customFormat="1" ht="24.95" customHeight="1" x14ac:dyDescent="0.2">
      <c r="A368" s="235" t="s">
        <v>142</v>
      </c>
      <c r="B368" s="235"/>
      <c r="C368" s="235"/>
      <c r="D368" s="235"/>
      <c r="E368" s="235"/>
      <c r="F368" s="235"/>
      <c r="G368" s="235"/>
      <c r="H368" s="235"/>
    </row>
    <row r="369" spans="1:8" s="227" customFormat="1" ht="24.95" customHeight="1" x14ac:dyDescent="0.2">
      <c r="A369" s="223" t="s">
        <v>480</v>
      </c>
      <c r="B369" s="223"/>
      <c r="C369" s="223"/>
      <c r="D369" s="223"/>
      <c r="E369" s="223"/>
      <c r="F369" s="223"/>
      <c r="G369" s="223"/>
      <c r="H369" s="223"/>
    </row>
    <row r="370" spans="1:8" s="227" customFormat="1" ht="24.95" customHeight="1" thickBot="1" x14ac:dyDescent="0.25">
      <c r="A370" s="236" t="s">
        <v>143</v>
      </c>
      <c r="B370" s="236"/>
      <c r="C370" s="236"/>
      <c r="D370" s="236"/>
      <c r="E370" s="236"/>
      <c r="F370" s="237"/>
      <c r="H370" s="238"/>
    </row>
    <row r="371" spans="1:8" s="227" customFormat="1" ht="24.95" customHeight="1" thickBot="1" x14ac:dyDescent="0.25">
      <c r="A371" s="239" t="s">
        <v>144</v>
      </c>
      <c r="B371" s="240"/>
      <c r="C371" s="240"/>
      <c r="D371" s="240"/>
      <c r="E371" s="241"/>
      <c r="F371" s="242"/>
      <c r="G371" s="213"/>
      <c r="H371" s="243"/>
    </row>
    <row r="372" spans="1:8" s="227" customFormat="1" ht="24.95" customHeight="1" thickBot="1" x14ac:dyDescent="0.25">
      <c r="A372" s="421" t="s">
        <v>145</v>
      </c>
      <c r="B372" s="422"/>
      <c r="C372" s="246" t="s">
        <v>146</v>
      </c>
      <c r="D372" s="435" t="s">
        <v>147</v>
      </c>
      <c r="E372" s="436"/>
      <c r="F372" s="248"/>
      <c r="G372" s="248"/>
      <c r="H372" s="248"/>
    </row>
    <row r="373" spans="1:8" s="234" customFormat="1" ht="12" customHeight="1" x14ac:dyDescent="0.2">
      <c r="A373" s="249" t="s">
        <v>203</v>
      </c>
      <c r="B373" s="250"/>
      <c r="C373" s="793" t="s">
        <v>204</v>
      </c>
      <c r="D373" s="472">
        <v>1500</v>
      </c>
      <c r="E373" s="253"/>
      <c r="F373" s="248"/>
      <c r="G373" s="248"/>
      <c r="H373" s="248"/>
    </row>
    <row r="374" spans="1:8" ht="24.95" customHeight="1" x14ac:dyDescent="0.2">
      <c r="A374" s="791" t="s">
        <v>205</v>
      </c>
      <c r="B374" s="792"/>
      <c r="C374" s="795"/>
      <c r="D374" s="794">
        <v>1380</v>
      </c>
      <c r="E374" s="611"/>
      <c r="F374" s="248"/>
      <c r="G374" s="248"/>
      <c r="H374" s="248"/>
    </row>
    <row r="375" spans="1:8" ht="24.95" customHeight="1" x14ac:dyDescent="0.2">
      <c r="A375" s="791" t="s">
        <v>206</v>
      </c>
      <c r="B375" s="792"/>
      <c r="C375" s="795"/>
      <c r="D375" s="794">
        <v>1290</v>
      </c>
      <c r="E375" s="611"/>
      <c r="F375" s="248"/>
      <c r="G375" s="248"/>
      <c r="H375" s="248"/>
    </row>
    <row r="376" spans="1:8" s="213" customFormat="1" ht="38.25" customHeight="1" x14ac:dyDescent="0.2">
      <c r="A376" s="791" t="s">
        <v>207</v>
      </c>
      <c r="B376" s="792"/>
      <c r="C376" s="610"/>
      <c r="D376" s="794">
        <v>1170</v>
      </c>
      <c r="E376" s="611"/>
      <c r="F376" s="248"/>
      <c r="G376" s="248"/>
      <c r="H376" s="248"/>
    </row>
    <row r="377" spans="1:8" s="238" customFormat="1" ht="50.1" customHeight="1" x14ac:dyDescent="0.2">
      <c r="A377" s="254" t="s">
        <v>148</v>
      </c>
      <c r="B377" s="255"/>
      <c r="C377" s="256" t="s">
        <v>149</v>
      </c>
      <c r="D377" s="257" t="s">
        <v>150</v>
      </c>
      <c r="E377" s="258"/>
      <c r="F377" s="248"/>
      <c r="G377" s="248"/>
      <c r="H377" s="248"/>
    </row>
    <row r="378" spans="1:8" s="243" customFormat="1" ht="50.1" customHeight="1" x14ac:dyDescent="0.2">
      <c r="A378" s="254" t="s">
        <v>151</v>
      </c>
      <c r="B378" s="255"/>
      <c r="C378" s="256" t="s">
        <v>152</v>
      </c>
      <c r="D378" s="257" t="s">
        <v>153</v>
      </c>
      <c r="E378" s="258"/>
      <c r="F378" s="248"/>
      <c r="G378" s="248"/>
      <c r="H378" s="248"/>
    </row>
    <row r="379" spans="1:8" ht="91.5" customHeight="1" x14ac:dyDescent="0.2">
      <c r="A379" s="254" t="s">
        <v>154</v>
      </c>
      <c r="B379" s="255"/>
      <c r="C379" s="256" t="s">
        <v>155</v>
      </c>
      <c r="D379" s="257" t="s">
        <v>153</v>
      </c>
      <c r="E379" s="258"/>
      <c r="F379" s="248"/>
      <c r="G379" s="248"/>
      <c r="H379" s="248"/>
    </row>
    <row r="380" spans="1:8" ht="50.1" customHeight="1" thickBot="1" x14ac:dyDescent="0.25">
      <c r="A380" s="316" t="s">
        <v>157</v>
      </c>
      <c r="B380" s="317"/>
      <c r="C380" s="613" t="s">
        <v>158</v>
      </c>
      <c r="D380" s="319" t="s">
        <v>153</v>
      </c>
      <c r="E380" s="320"/>
      <c r="F380" s="242"/>
      <c r="G380" s="242"/>
      <c r="H380" s="242"/>
    </row>
    <row r="381" spans="1:8" ht="50.1" customHeight="1" thickBot="1" x14ac:dyDescent="0.25">
      <c r="A381" s="316" t="s">
        <v>159</v>
      </c>
      <c r="B381" s="317"/>
      <c r="C381" s="318" t="s">
        <v>160</v>
      </c>
      <c r="D381" s="319" t="s">
        <v>153</v>
      </c>
      <c r="E381" s="320"/>
      <c r="F381" s="232"/>
      <c r="G381" s="233"/>
      <c r="H381" s="233"/>
    </row>
    <row r="382" spans="1:8" ht="50.1" customHeight="1" x14ac:dyDescent="0.2">
      <c r="A382" s="260" t="s">
        <v>161</v>
      </c>
      <c r="B382" s="260"/>
      <c r="C382" s="260"/>
      <c r="D382" s="260"/>
      <c r="E382" s="260"/>
      <c r="F382" s="260"/>
      <c r="G382" s="260"/>
      <c r="H382" s="260"/>
    </row>
    <row r="383" spans="1:8" ht="50.1" customHeight="1" x14ac:dyDescent="0.2">
      <c r="A383" s="260" t="s">
        <v>162</v>
      </c>
      <c r="B383" s="260"/>
      <c r="C383" s="260"/>
      <c r="D383" s="260"/>
      <c r="E383" s="260"/>
      <c r="F383" s="260"/>
      <c r="G383" s="260"/>
      <c r="H383" s="260"/>
    </row>
    <row r="384" spans="1:8" ht="99.95" customHeight="1" x14ac:dyDescent="0.2">
      <c r="A38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84" s="321"/>
      <c r="C384" s="321"/>
      <c r="D384" s="321"/>
      <c r="E384" s="321"/>
      <c r="F384" s="321"/>
      <c r="G384" s="321"/>
      <c r="H384" s="321"/>
    </row>
    <row r="385" spans="1:8" ht="75" customHeight="1" x14ac:dyDescent="0.2">
      <c r="A385" s="235" t="s">
        <v>164</v>
      </c>
      <c r="B385" s="235"/>
      <c r="C385" s="235"/>
      <c r="D385" s="235"/>
      <c r="E385" s="235"/>
      <c r="F385" s="235"/>
      <c r="G385" s="235"/>
      <c r="H385" s="235"/>
    </row>
    <row r="386" spans="1:8" ht="122.25" customHeight="1" x14ac:dyDescent="0.2">
      <c r="A386" s="260" t="s">
        <v>165</v>
      </c>
      <c r="B386" s="260"/>
      <c r="C386" s="260"/>
      <c r="D386" s="260"/>
      <c r="E386" s="260"/>
      <c r="F386" s="260"/>
      <c r="G386" s="260"/>
      <c r="H386" s="260"/>
    </row>
    <row r="387" spans="1:8" s="213" customFormat="1" ht="102.75" customHeight="1" x14ac:dyDescent="0.2">
      <c r="A387" s="212"/>
      <c r="C387" s="214"/>
      <c r="H387" s="215"/>
    </row>
    <row r="388" spans="1:8" s="213" customFormat="1" ht="125.25" customHeight="1" x14ac:dyDescent="0.2">
      <c r="A388" s="474" t="s">
        <v>281</v>
      </c>
      <c r="B388" s="474"/>
      <c r="C388" s="474"/>
      <c r="D388" s="474"/>
      <c r="E388" s="474"/>
      <c r="F388" s="474"/>
      <c r="G388" s="474"/>
      <c r="H388" s="474"/>
    </row>
    <row r="389" spans="1:8" ht="25.5" x14ac:dyDescent="0.35">
      <c r="A389" s="475" t="s">
        <v>282</v>
      </c>
      <c r="B389" s="476"/>
      <c r="C389" s="477" t="s">
        <v>283</v>
      </c>
      <c r="D389" s="213"/>
      <c r="E389" s="213"/>
      <c r="F389" s="213"/>
      <c r="G389" s="213"/>
    </row>
    <row r="390" spans="1:8" ht="25.5" x14ac:dyDescent="0.35">
      <c r="A390" s="478" t="s">
        <v>284</v>
      </c>
      <c r="B390" s="479"/>
      <c r="C390" s="480">
        <v>1</v>
      </c>
      <c r="D390" s="213"/>
      <c r="E390" s="213"/>
      <c r="F390" s="213"/>
      <c r="G390" s="213"/>
    </row>
    <row r="391" spans="1:8" ht="25.5" x14ac:dyDescent="0.35">
      <c r="A391" s="478">
        <v>2</v>
      </c>
      <c r="B391" s="479"/>
      <c r="C391" s="480">
        <v>1.1000000000000001</v>
      </c>
      <c r="D391" s="213"/>
      <c r="E391" s="213"/>
      <c r="F391" s="213"/>
      <c r="G391" s="213"/>
    </row>
    <row r="392" spans="1:8" ht="25.5" x14ac:dyDescent="0.35">
      <c r="A392" s="478">
        <v>3</v>
      </c>
      <c r="B392" s="479"/>
      <c r="C392" s="480">
        <v>1.2</v>
      </c>
      <c r="D392" s="213"/>
      <c r="E392" s="213"/>
      <c r="F392" s="213"/>
      <c r="G392" s="213"/>
    </row>
    <row r="393" spans="1:8" ht="25.5" x14ac:dyDescent="0.35">
      <c r="A393" s="478" t="s">
        <v>285</v>
      </c>
      <c r="B393" s="479"/>
      <c r="C393" s="480">
        <v>1.25</v>
      </c>
      <c r="D393" s="213"/>
      <c r="E393" s="213"/>
      <c r="F393" s="213"/>
      <c r="G393" s="213"/>
    </row>
    <row r="394" spans="1:8" ht="25.5" x14ac:dyDescent="0.35">
      <c r="A394" s="478" t="s">
        <v>286</v>
      </c>
      <c r="B394" s="479"/>
      <c r="C394" s="480">
        <v>1.3</v>
      </c>
      <c r="D394" s="213"/>
      <c r="E394" s="213"/>
      <c r="F394" s="213"/>
      <c r="G394" s="213"/>
    </row>
    <row r="395" spans="1:8" ht="25.5" x14ac:dyDescent="0.35">
      <c r="A395" s="478" t="s">
        <v>287</v>
      </c>
      <c r="B395" s="479"/>
      <c r="C395" s="480">
        <v>1.35</v>
      </c>
      <c r="D395" s="213"/>
      <c r="E395" s="213"/>
      <c r="F395" s="213"/>
      <c r="G395" s="213"/>
    </row>
    <row r="396" spans="1:8" ht="25.5" x14ac:dyDescent="0.35">
      <c r="A396" s="478" t="s">
        <v>288</v>
      </c>
      <c r="B396" s="479"/>
      <c r="C396" s="480">
        <v>1.4</v>
      </c>
      <c r="D396" s="213"/>
      <c r="E396" s="213"/>
      <c r="F396" s="213"/>
      <c r="G396" s="213"/>
    </row>
    <row r="397" spans="1:8" ht="25.5" x14ac:dyDescent="0.35">
      <c r="A397" s="478" t="s">
        <v>289</v>
      </c>
      <c r="B397" s="479"/>
      <c r="C397" s="480">
        <v>1.45</v>
      </c>
      <c r="D397" s="213"/>
      <c r="E397" s="213"/>
      <c r="F397" s="213"/>
      <c r="G397" s="213"/>
    </row>
    <row r="398" spans="1:8" ht="25.5" x14ac:dyDescent="0.35">
      <c r="A398" s="478" t="s">
        <v>290</v>
      </c>
      <c r="B398" s="479"/>
      <c r="C398" s="480">
        <v>1.5</v>
      </c>
      <c r="D398" s="213"/>
      <c r="E398" s="213"/>
      <c r="F398" s="213"/>
      <c r="G398" s="213"/>
    </row>
    <row r="399" spans="1:8" ht="25.5" x14ac:dyDescent="0.35">
      <c r="A399" s="478" t="s">
        <v>291</v>
      </c>
      <c r="B399" s="479"/>
      <c r="C399" s="480">
        <v>2</v>
      </c>
      <c r="D399" s="213"/>
      <c r="E399" s="213"/>
      <c r="F399" s="213"/>
      <c r="G399" s="213"/>
    </row>
    <row r="400" spans="1:8" ht="23.25" x14ac:dyDescent="0.2">
      <c r="A400" s="260" t="s">
        <v>292</v>
      </c>
      <c r="B400" s="260"/>
      <c r="C400" s="260"/>
      <c r="D400" s="260"/>
      <c r="E400" s="260"/>
      <c r="F400" s="260"/>
      <c r="G400" s="260"/>
      <c r="H400" s="260"/>
    </row>
    <row r="401" spans="1:8" x14ac:dyDescent="0.2">
      <c r="A401" s="212"/>
      <c r="B401" s="213"/>
      <c r="D401" s="213"/>
      <c r="E401" s="213"/>
      <c r="F401" s="213"/>
      <c r="G401" s="213"/>
    </row>
    <row r="402" spans="1:8" x14ac:dyDescent="0.2">
      <c r="A402" s="212"/>
      <c r="B402" s="213"/>
      <c r="D402" s="213"/>
      <c r="E402" s="213"/>
      <c r="F402" s="213"/>
      <c r="G402" s="213"/>
    </row>
    <row r="403" spans="1:8" s="262" customFormat="1" ht="114.75" customHeight="1" x14ac:dyDescent="0.2">
      <c r="A403" s="235" t="s">
        <v>481</v>
      </c>
      <c r="B403" s="235"/>
      <c r="C403" s="235"/>
      <c r="D403" s="235"/>
      <c r="E403" s="235"/>
      <c r="F403" s="235"/>
      <c r="G403" s="235"/>
      <c r="H403" s="235"/>
    </row>
    <row r="410" spans="1:8" s="262" customFormat="1" ht="114.75" customHeight="1" x14ac:dyDescent="0.2">
      <c r="A410" s="806"/>
      <c r="B410" s="215"/>
      <c r="C410" s="214"/>
      <c r="D410" s="215"/>
      <c r="E410" s="215"/>
      <c r="F410" s="215"/>
      <c r="G410" s="215"/>
      <c r="H410" s="215"/>
    </row>
  </sheetData>
  <mergeCells count="725">
    <mergeCell ref="A399:B399"/>
    <mergeCell ref="A400:H400"/>
    <mergeCell ref="A403:E403"/>
    <mergeCell ref="F403:H403"/>
    <mergeCell ref="A393:B393"/>
    <mergeCell ref="A394:B394"/>
    <mergeCell ref="A395:B395"/>
    <mergeCell ref="A396:B396"/>
    <mergeCell ref="A397:B397"/>
    <mergeCell ref="A398:B398"/>
    <mergeCell ref="A386:H386"/>
    <mergeCell ref="A388:H388"/>
    <mergeCell ref="A389:B389"/>
    <mergeCell ref="A390:B390"/>
    <mergeCell ref="A391:B391"/>
    <mergeCell ref="A392:B392"/>
    <mergeCell ref="A381:B381"/>
    <mergeCell ref="D381:E381"/>
    <mergeCell ref="A382:H382"/>
    <mergeCell ref="A383:H383"/>
    <mergeCell ref="A384:H384"/>
    <mergeCell ref="A385:H385"/>
    <mergeCell ref="A378:B378"/>
    <mergeCell ref="D378:E378"/>
    <mergeCell ref="A379:B379"/>
    <mergeCell ref="D379:E379"/>
    <mergeCell ref="A380:B380"/>
    <mergeCell ref="D380:E380"/>
    <mergeCell ref="A375:B375"/>
    <mergeCell ref="D375:E375"/>
    <mergeCell ref="A376:B376"/>
    <mergeCell ref="D376:E376"/>
    <mergeCell ref="A377:B377"/>
    <mergeCell ref="D377:E377"/>
    <mergeCell ref="A369:H369"/>
    <mergeCell ref="A370:E370"/>
    <mergeCell ref="A371:E371"/>
    <mergeCell ref="A372:B372"/>
    <mergeCell ref="D372:E372"/>
    <mergeCell ref="A373:B373"/>
    <mergeCell ref="C373:C376"/>
    <mergeCell ref="D373:E373"/>
    <mergeCell ref="A374:B374"/>
    <mergeCell ref="D374:E374"/>
    <mergeCell ref="A362:C362"/>
    <mergeCell ref="A363:C363"/>
    <mergeCell ref="A364:C364"/>
    <mergeCell ref="A365:C365"/>
    <mergeCell ref="A367:H367"/>
    <mergeCell ref="A368:H368"/>
    <mergeCell ref="C357:D357"/>
    <mergeCell ref="C358:D358"/>
    <mergeCell ref="A359:C359"/>
    <mergeCell ref="G359:H359"/>
    <mergeCell ref="A360:C360"/>
    <mergeCell ref="A361:C361"/>
    <mergeCell ref="A352:B352"/>
    <mergeCell ref="D352:H352"/>
    <mergeCell ref="A353:B353"/>
    <mergeCell ref="D353:H353"/>
    <mergeCell ref="C355:D355"/>
    <mergeCell ref="C356:D356"/>
    <mergeCell ref="A349:B349"/>
    <mergeCell ref="D349:H349"/>
    <mergeCell ref="A350:B350"/>
    <mergeCell ref="D350:H350"/>
    <mergeCell ref="A351:B351"/>
    <mergeCell ref="D351:H351"/>
    <mergeCell ref="D345:H345"/>
    <mergeCell ref="A346:B346"/>
    <mergeCell ref="D346:H346"/>
    <mergeCell ref="A347:B347"/>
    <mergeCell ref="D347:H347"/>
    <mergeCell ref="A348:B348"/>
    <mergeCell ref="D348:H348"/>
    <mergeCell ref="A341:B341"/>
    <mergeCell ref="C341:C345"/>
    <mergeCell ref="D341:H341"/>
    <mergeCell ref="A342:B342"/>
    <mergeCell ref="D342:H342"/>
    <mergeCell ref="A343:B343"/>
    <mergeCell ref="D343:H343"/>
    <mergeCell ref="A344:B344"/>
    <mergeCell ref="D344:H344"/>
    <mergeCell ref="A345:B345"/>
    <mergeCell ref="A338:B338"/>
    <mergeCell ref="D338:H338"/>
    <mergeCell ref="A339:B339"/>
    <mergeCell ref="D339:H339"/>
    <mergeCell ref="A340:B340"/>
    <mergeCell ref="D340:H340"/>
    <mergeCell ref="A335:B335"/>
    <mergeCell ref="D335:H335"/>
    <mergeCell ref="A336:B336"/>
    <mergeCell ref="D336:H336"/>
    <mergeCell ref="A337:B337"/>
    <mergeCell ref="D337:H337"/>
    <mergeCell ref="A332:B332"/>
    <mergeCell ref="D332:H332"/>
    <mergeCell ref="A333:B333"/>
    <mergeCell ref="D333:H333"/>
    <mergeCell ref="A334:B334"/>
    <mergeCell ref="D334:H334"/>
    <mergeCell ref="A329:B329"/>
    <mergeCell ref="D329:H329"/>
    <mergeCell ref="A330:B330"/>
    <mergeCell ref="D330:H330"/>
    <mergeCell ref="A331:B331"/>
    <mergeCell ref="D331:H331"/>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2:B302"/>
    <mergeCell ref="D302:H302"/>
    <mergeCell ref="A303:B303"/>
    <mergeCell ref="D303:H303"/>
    <mergeCell ref="A304:B304"/>
    <mergeCell ref="D304:H304"/>
    <mergeCell ref="A299:B299"/>
    <mergeCell ref="D299:H299"/>
    <mergeCell ref="A300:B300"/>
    <mergeCell ref="D300:H300"/>
    <mergeCell ref="A301:B301"/>
    <mergeCell ref="D301:H301"/>
    <mergeCell ref="A296:B296"/>
    <mergeCell ref="D296:H296"/>
    <mergeCell ref="A297:B297"/>
    <mergeCell ref="D297:H297"/>
    <mergeCell ref="A298:B298"/>
    <mergeCell ref="D298:H298"/>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A285:B285"/>
    <mergeCell ref="C285:C302"/>
    <mergeCell ref="D285:H285"/>
    <mergeCell ref="A286:B286"/>
    <mergeCell ref="D286:H286"/>
    <mergeCell ref="A287:B287"/>
    <mergeCell ref="D287:H287"/>
    <mergeCell ref="A288:B288"/>
    <mergeCell ref="D288:H288"/>
    <mergeCell ref="A289:B289"/>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4:C274"/>
    <mergeCell ref="D274:H274"/>
    <mergeCell ref="D275:H275"/>
    <mergeCell ref="A276:B276"/>
    <mergeCell ref="C276:C281"/>
    <mergeCell ref="D276:H276"/>
    <mergeCell ref="A277:B277"/>
    <mergeCell ref="D277:H277"/>
    <mergeCell ref="A278:B278"/>
    <mergeCell ref="D278:H278"/>
    <mergeCell ref="A271:B271"/>
    <mergeCell ref="D271:H271"/>
    <mergeCell ref="A272:B272"/>
    <mergeCell ref="D272:H272"/>
    <mergeCell ref="A273:B273"/>
    <mergeCell ref="D273:H273"/>
    <mergeCell ref="A268:B268"/>
    <mergeCell ref="D268:H268"/>
    <mergeCell ref="A269:B269"/>
    <mergeCell ref="D269:H269"/>
    <mergeCell ref="A270:B270"/>
    <mergeCell ref="D270:H270"/>
    <mergeCell ref="A265:B265"/>
    <mergeCell ref="D265:H265"/>
    <mergeCell ref="A266:B266"/>
    <mergeCell ref="D266:H266"/>
    <mergeCell ref="A267:B267"/>
    <mergeCell ref="D267:H267"/>
    <mergeCell ref="A262:B262"/>
    <mergeCell ref="D262:H262"/>
    <mergeCell ref="A263:B263"/>
    <mergeCell ref="D263:H263"/>
    <mergeCell ref="A264:B264"/>
    <mergeCell ref="D264:H264"/>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73:C173"/>
    <mergeCell ref="D173:H173"/>
    <mergeCell ref="A174:B174"/>
    <mergeCell ref="C174:C273"/>
    <mergeCell ref="D174:H174"/>
    <mergeCell ref="A175:B175"/>
    <mergeCell ref="D175:H175"/>
    <mergeCell ref="A176:B176"/>
    <mergeCell ref="D176:H176"/>
    <mergeCell ref="A177:B177"/>
    <mergeCell ref="D168:H168"/>
    <mergeCell ref="A169:A171"/>
    <mergeCell ref="B169:B170"/>
    <mergeCell ref="C169:C170"/>
    <mergeCell ref="D169:H171"/>
    <mergeCell ref="D172:H172"/>
    <mergeCell ref="H158:H161"/>
    <mergeCell ref="D162:H162"/>
    <mergeCell ref="A163:A167"/>
    <mergeCell ref="B163:B164"/>
    <mergeCell ref="C163:C164"/>
    <mergeCell ref="D163:D167"/>
    <mergeCell ref="E163:E167"/>
    <mergeCell ref="F163:F167"/>
    <mergeCell ref="G163:G167"/>
    <mergeCell ref="H163:H167"/>
    <mergeCell ref="A155:B155"/>
    <mergeCell ref="D155:H155"/>
    <mergeCell ref="D156:H156"/>
    <mergeCell ref="A158:A161"/>
    <mergeCell ref="B158:B159"/>
    <mergeCell ref="C158:C159"/>
    <mergeCell ref="D158:D161"/>
    <mergeCell ref="E158:E161"/>
    <mergeCell ref="F158:F161"/>
    <mergeCell ref="G158:G161"/>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D58:H58"/>
    <mergeCell ref="A59:B59"/>
    <mergeCell ref="D59:H59"/>
    <mergeCell ref="A60:B60"/>
    <mergeCell ref="D60:H60"/>
    <mergeCell ref="A61:B61"/>
    <mergeCell ref="D61:H61"/>
    <mergeCell ref="A54:B54"/>
    <mergeCell ref="D54:H54"/>
    <mergeCell ref="A55:C55"/>
    <mergeCell ref="D55:H55"/>
    <mergeCell ref="A56:B56"/>
    <mergeCell ref="C56:C155"/>
    <mergeCell ref="D56:H56"/>
    <mergeCell ref="A57:B57"/>
    <mergeCell ref="D57:H57"/>
    <mergeCell ref="A58:B58"/>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D22:H22"/>
    <mergeCell ref="A23:A26"/>
    <mergeCell ref="B23:B24"/>
    <mergeCell ref="C23:C24"/>
    <mergeCell ref="D23:D26"/>
    <mergeCell ref="E23:E26"/>
    <mergeCell ref="F23:F26"/>
    <mergeCell ref="G23:G26"/>
    <mergeCell ref="H23:H26"/>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hyperlinks>
    <hyperlink ref="C358"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10440</v>
      </c>
      <c r="E7" s="32">
        <f>F7*1.1</f>
        <v>9570</v>
      </c>
      <c r="F7" s="32">
        <v>8700</v>
      </c>
      <c r="G7" s="32">
        <f>F7*0.75</f>
        <v>6525</v>
      </c>
      <c r="H7" s="33">
        <f>F7*0.5</f>
        <v>4350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10576.8</v>
      </c>
      <c r="E12" s="32">
        <f>F12*1.1</f>
        <v>9695.4000000000015</v>
      </c>
      <c r="F12" s="32">
        <v>8814</v>
      </c>
      <c r="G12" s="32">
        <f>F12*0.75</f>
        <v>6610.5</v>
      </c>
      <c r="H12" s="33">
        <f>F12*0.5</f>
        <v>4407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267">
        <v>330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14616</v>
      </c>
      <c r="E27" s="32">
        <f>F27*1.1</f>
        <v>13398.000000000002</v>
      </c>
      <c r="F27" s="32">
        <v>12180</v>
      </c>
      <c r="G27" s="32">
        <f>F27*0.75</f>
        <v>9135</v>
      </c>
      <c r="H27" s="33">
        <f>F27*0.5</f>
        <v>6090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14817.599999999999</v>
      </c>
      <c r="E32" s="32">
        <f>F32*1.1</f>
        <v>13582.800000000001</v>
      </c>
      <c r="F32" s="32">
        <v>12348</v>
      </c>
      <c r="G32" s="32">
        <f>F32*0.75</f>
        <v>9261</v>
      </c>
      <c r="H32" s="33">
        <f>F32*0.5</f>
        <v>6174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275">
        <f>F48*1.2</f>
        <v>504</v>
      </c>
      <c r="E48" s="275">
        <f>F48*1.1</f>
        <v>462.00000000000006</v>
      </c>
      <c r="F48" s="275">
        <v>420</v>
      </c>
      <c r="G48" s="275">
        <f>F48*0.75</f>
        <v>315</v>
      </c>
      <c r="H48" s="275">
        <f>F48*0.5</f>
        <v>210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267">
        <v>204</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1260 до 25200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144">
        <v>1260</v>
      </c>
      <c r="E72" s="145"/>
      <c r="F72" s="145"/>
      <c r="G72" s="145"/>
      <c r="H72" s="146"/>
    </row>
    <row r="73" spans="1:8" ht="37.5" customHeight="1" outlineLevel="1" x14ac:dyDescent="0.2">
      <c r="A73" s="147" t="s">
        <v>40</v>
      </c>
      <c r="B73" s="148"/>
      <c r="C73" s="143"/>
      <c r="D73" s="36">
        <v>2520</v>
      </c>
      <c r="E73" s="37"/>
      <c r="F73" s="37"/>
      <c r="G73" s="37"/>
      <c r="H73" s="38"/>
    </row>
    <row r="74" spans="1:8" ht="37.5" customHeight="1" outlineLevel="1" x14ac:dyDescent="0.2">
      <c r="A74" s="147" t="s">
        <v>41</v>
      </c>
      <c r="B74" s="148"/>
      <c r="C74" s="143"/>
      <c r="D74" s="36">
        <v>3780</v>
      </c>
      <c r="E74" s="37"/>
      <c r="F74" s="37"/>
      <c r="G74" s="37"/>
      <c r="H74" s="38"/>
    </row>
    <row r="75" spans="1:8" ht="37.5" customHeight="1" outlineLevel="1" x14ac:dyDescent="0.2">
      <c r="A75" s="147" t="s">
        <v>42</v>
      </c>
      <c r="B75" s="148"/>
      <c r="C75" s="143"/>
      <c r="D75" s="36">
        <v>5040</v>
      </c>
      <c r="E75" s="37"/>
      <c r="F75" s="37"/>
      <c r="G75" s="37"/>
      <c r="H75" s="38"/>
    </row>
    <row r="76" spans="1:8" ht="37.5" customHeight="1" outlineLevel="1" x14ac:dyDescent="0.2">
      <c r="A76" s="147" t="s">
        <v>43</v>
      </c>
      <c r="B76" s="148"/>
      <c r="C76" s="143"/>
      <c r="D76" s="36">
        <v>6300</v>
      </c>
      <c r="E76" s="37"/>
      <c r="F76" s="37"/>
      <c r="G76" s="37"/>
      <c r="H76" s="38"/>
    </row>
    <row r="77" spans="1:8" ht="37.5" customHeight="1" outlineLevel="1" x14ac:dyDescent="0.2">
      <c r="A77" s="147" t="s">
        <v>44</v>
      </c>
      <c r="B77" s="148"/>
      <c r="C77" s="143"/>
      <c r="D77" s="36">
        <v>7560</v>
      </c>
      <c r="E77" s="37"/>
      <c r="F77" s="37"/>
      <c r="G77" s="37"/>
      <c r="H77" s="38"/>
    </row>
    <row r="78" spans="1:8" ht="37.5" customHeight="1" outlineLevel="1" x14ac:dyDescent="0.2">
      <c r="A78" s="147" t="s">
        <v>45</v>
      </c>
      <c r="B78" s="148"/>
      <c r="C78" s="143"/>
      <c r="D78" s="36">
        <v>8820</v>
      </c>
      <c r="E78" s="37"/>
      <c r="F78" s="37"/>
      <c r="G78" s="37"/>
      <c r="H78" s="38"/>
    </row>
    <row r="79" spans="1:8" ht="37.5" customHeight="1" outlineLevel="1" x14ac:dyDescent="0.2">
      <c r="A79" s="147" t="s">
        <v>46</v>
      </c>
      <c r="B79" s="148"/>
      <c r="C79" s="143"/>
      <c r="D79" s="36">
        <v>10080</v>
      </c>
      <c r="E79" s="37"/>
      <c r="F79" s="37"/>
      <c r="G79" s="37"/>
      <c r="H79" s="38"/>
    </row>
    <row r="80" spans="1:8" ht="37.5" customHeight="1" outlineLevel="1" x14ac:dyDescent="0.2">
      <c r="A80" s="147" t="s">
        <v>47</v>
      </c>
      <c r="B80" s="148"/>
      <c r="C80" s="143"/>
      <c r="D80" s="36">
        <v>11340</v>
      </c>
      <c r="E80" s="37"/>
      <c r="F80" s="37"/>
      <c r="G80" s="37"/>
      <c r="H80" s="38"/>
    </row>
    <row r="81" spans="1:8" ht="37.5" customHeight="1" outlineLevel="1" x14ac:dyDescent="0.2">
      <c r="A81" s="147" t="s">
        <v>48</v>
      </c>
      <c r="B81" s="148"/>
      <c r="C81" s="143"/>
      <c r="D81" s="36">
        <v>12600</v>
      </c>
      <c r="E81" s="37"/>
      <c r="F81" s="37"/>
      <c r="G81" s="37"/>
      <c r="H81" s="38"/>
    </row>
    <row r="82" spans="1:8" ht="37.5" customHeight="1" outlineLevel="1" x14ac:dyDescent="0.2">
      <c r="A82" s="147" t="s">
        <v>49</v>
      </c>
      <c r="B82" s="148"/>
      <c r="C82" s="143"/>
      <c r="D82" s="36">
        <v>13860</v>
      </c>
      <c r="E82" s="37"/>
      <c r="F82" s="37"/>
      <c r="G82" s="37"/>
      <c r="H82" s="38"/>
    </row>
    <row r="83" spans="1:8" ht="37.5" customHeight="1" outlineLevel="1" x14ac:dyDescent="0.2">
      <c r="A83" s="147" t="s">
        <v>50</v>
      </c>
      <c r="B83" s="148"/>
      <c r="C83" s="143"/>
      <c r="D83" s="36">
        <v>15120</v>
      </c>
      <c r="E83" s="37"/>
      <c r="F83" s="37"/>
      <c r="G83" s="37"/>
      <c r="H83" s="38"/>
    </row>
    <row r="84" spans="1:8" ht="37.5" customHeight="1" outlineLevel="1" x14ac:dyDescent="0.2">
      <c r="A84" s="147" t="s">
        <v>51</v>
      </c>
      <c r="B84" s="148"/>
      <c r="C84" s="143"/>
      <c r="D84" s="36">
        <v>16380</v>
      </c>
      <c r="E84" s="37"/>
      <c r="F84" s="37"/>
      <c r="G84" s="37"/>
      <c r="H84" s="38"/>
    </row>
    <row r="85" spans="1:8" ht="37.5" customHeight="1" outlineLevel="1" x14ac:dyDescent="0.2">
      <c r="A85" s="147" t="s">
        <v>52</v>
      </c>
      <c r="B85" s="148"/>
      <c r="C85" s="143"/>
      <c r="D85" s="36">
        <v>17640</v>
      </c>
      <c r="E85" s="37"/>
      <c r="F85" s="37"/>
      <c r="G85" s="37"/>
      <c r="H85" s="38"/>
    </row>
    <row r="86" spans="1:8" ht="37.5" customHeight="1" outlineLevel="1" x14ac:dyDescent="0.2">
      <c r="A86" s="147" t="s">
        <v>53</v>
      </c>
      <c r="B86" s="148"/>
      <c r="C86" s="143"/>
      <c r="D86" s="36">
        <v>18900</v>
      </c>
      <c r="E86" s="37"/>
      <c r="F86" s="37"/>
      <c r="G86" s="37"/>
      <c r="H86" s="38"/>
    </row>
    <row r="87" spans="1:8" ht="37.5" customHeight="1" outlineLevel="1" x14ac:dyDescent="0.2">
      <c r="A87" s="147" t="s">
        <v>54</v>
      </c>
      <c r="B87" s="148"/>
      <c r="C87" s="143"/>
      <c r="D87" s="36">
        <v>20160</v>
      </c>
      <c r="E87" s="37"/>
      <c r="F87" s="37"/>
      <c r="G87" s="37"/>
      <c r="H87" s="38"/>
    </row>
    <row r="88" spans="1:8" ht="37.5" customHeight="1" outlineLevel="1" x14ac:dyDescent="0.2">
      <c r="A88" s="147" t="s">
        <v>55</v>
      </c>
      <c r="B88" s="148"/>
      <c r="C88" s="143"/>
      <c r="D88" s="36">
        <v>21420</v>
      </c>
      <c r="E88" s="37"/>
      <c r="F88" s="37"/>
      <c r="G88" s="37"/>
      <c r="H88" s="38"/>
    </row>
    <row r="89" spans="1:8" ht="37.5" customHeight="1" outlineLevel="1" x14ac:dyDescent="0.2">
      <c r="A89" s="147" t="s">
        <v>56</v>
      </c>
      <c r="B89" s="148"/>
      <c r="C89" s="143"/>
      <c r="D89" s="36">
        <v>22680</v>
      </c>
      <c r="E89" s="37"/>
      <c r="F89" s="37"/>
      <c r="G89" s="37"/>
      <c r="H89" s="38"/>
    </row>
    <row r="90" spans="1:8" ht="37.5" customHeight="1" outlineLevel="1" x14ac:dyDescent="0.2">
      <c r="A90" s="147" t="s">
        <v>57</v>
      </c>
      <c r="B90" s="148"/>
      <c r="C90" s="143"/>
      <c r="D90" s="36">
        <v>23940</v>
      </c>
      <c r="E90" s="37"/>
      <c r="F90" s="37"/>
      <c r="G90" s="37"/>
      <c r="H90" s="38"/>
    </row>
    <row r="91" spans="1:8" ht="37.5" customHeight="1" outlineLevel="1" thickBot="1" x14ac:dyDescent="0.25">
      <c r="A91" s="147" t="s">
        <v>58</v>
      </c>
      <c r="B91" s="148"/>
      <c r="C91" s="143"/>
      <c r="D91" s="36">
        <v>25200</v>
      </c>
      <c r="E91" s="37"/>
      <c r="F91" s="37"/>
      <c r="G91" s="37"/>
      <c r="H91" s="38"/>
    </row>
    <row r="92" spans="1:8" ht="50.1" customHeight="1" thickBot="1" x14ac:dyDescent="0.25">
      <c r="A92" s="136" t="s">
        <v>59</v>
      </c>
      <c r="B92" s="137"/>
      <c r="C92" s="137"/>
      <c r="D92" s="138" t="str">
        <f>"от "&amp;MIN(D93:D102)&amp;" до "&amp;MAX(D93:D102)</f>
        <v>от 90 до 5400</v>
      </c>
      <c r="E92" s="139"/>
      <c r="F92" s="139"/>
      <c r="G92" s="139"/>
      <c r="H92" s="140"/>
    </row>
    <row r="93" spans="1:8" s="16" customFormat="1" ht="159" customHeight="1" x14ac:dyDescent="0.2">
      <c r="A93" s="149" t="s">
        <v>60</v>
      </c>
      <c r="B93" s="150" t="s">
        <v>13</v>
      </c>
      <c r="C93" s="492"/>
      <c r="D93" s="152">
        <v>768</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157">
        <v>90</v>
      </c>
      <c r="E94" s="157"/>
      <c r="F94" s="157"/>
      <c r="G94" s="157"/>
      <c r="H94" s="158"/>
    </row>
    <row r="95" spans="1:8" ht="37.5" customHeight="1" x14ac:dyDescent="0.2">
      <c r="A95" s="154" t="s">
        <v>62</v>
      </c>
      <c r="B95" s="155"/>
      <c r="C95" s="159"/>
      <c r="D95" s="157">
        <v>2400</v>
      </c>
      <c r="E95" s="157"/>
      <c r="F95" s="157"/>
      <c r="G95" s="157"/>
      <c r="H95" s="158"/>
    </row>
    <row r="96" spans="1:8" ht="37.5" customHeight="1" x14ac:dyDescent="0.2">
      <c r="A96" s="154" t="s">
        <v>63</v>
      </c>
      <c r="B96" s="155"/>
      <c r="C96" s="159"/>
      <c r="D96" s="157">
        <v>978</v>
      </c>
      <c r="E96" s="157"/>
      <c r="F96" s="157"/>
      <c r="G96" s="157"/>
      <c r="H96" s="158"/>
    </row>
    <row r="97" spans="1:8" ht="37.5" customHeight="1" x14ac:dyDescent="0.2">
      <c r="A97" s="160" t="s">
        <v>64</v>
      </c>
      <c r="B97" s="161"/>
      <c r="C97" s="159"/>
      <c r="D97" s="157">
        <v>1320</v>
      </c>
      <c r="E97" s="157"/>
      <c r="F97" s="157"/>
      <c r="G97" s="157"/>
      <c r="H97" s="158"/>
    </row>
    <row r="98" spans="1:8" ht="37.5" customHeight="1" x14ac:dyDescent="0.2">
      <c r="A98" s="154" t="s">
        <v>65</v>
      </c>
      <c r="B98" s="155"/>
      <c r="C98" s="159"/>
      <c r="D98" s="157">
        <v>420</v>
      </c>
      <c r="E98" s="157"/>
      <c r="F98" s="157"/>
      <c r="G98" s="157"/>
      <c r="H98" s="158"/>
    </row>
    <row r="99" spans="1:8" ht="37.5" customHeight="1" x14ac:dyDescent="0.2">
      <c r="A99" s="154" t="s">
        <v>66</v>
      </c>
      <c r="B99" s="155"/>
      <c r="C99" s="159"/>
      <c r="D99" s="157">
        <v>420</v>
      </c>
      <c r="E99" s="157"/>
      <c r="F99" s="157"/>
      <c r="G99" s="157"/>
      <c r="H99" s="158"/>
    </row>
    <row r="100" spans="1:8" ht="37.5" customHeight="1" x14ac:dyDescent="0.2">
      <c r="A100" s="154" t="s">
        <v>67</v>
      </c>
      <c r="B100" s="155"/>
      <c r="C100" s="159"/>
      <c r="D100" s="157">
        <v>840</v>
      </c>
      <c r="E100" s="157"/>
      <c r="F100" s="157"/>
      <c r="G100" s="157"/>
      <c r="H100" s="158"/>
    </row>
    <row r="101" spans="1:8" ht="37.5" customHeight="1" x14ac:dyDescent="0.2">
      <c r="A101" s="154" t="s">
        <v>68</v>
      </c>
      <c r="B101" s="155"/>
      <c r="C101" s="159"/>
      <c r="D101" s="157">
        <v>1260</v>
      </c>
      <c r="E101" s="157"/>
      <c r="F101" s="157"/>
      <c r="G101" s="157"/>
      <c r="H101" s="158"/>
    </row>
    <row r="102" spans="1:8" ht="37.5" customHeight="1" thickBot="1" x14ac:dyDescent="0.25">
      <c r="A102" s="162" t="s">
        <v>69</v>
      </c>
      <c r="B102" s="163"/>
      <c r="C102" s="164"/>
      <c r="D102" s="165">
        <v>5400</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182">
        <v>4500</v>
      </c>
      <c r="E106" s="182"/>
      <c r="F106" s="182"/>
      <c r="G106" s="182"/>
      <c r="H106" s="183"/>
    </row>
    <row r="107" spans="1:8" ht="65.25" customHeight="1" thickBot="1" x14ac:dyDescent="0.25">
      <c r="A107" s="184" t="s">
        <v>74</v>
      </c>
      <c r="B107" s="185"/>
      <c r="C107" s="186"/>
      <c r="D107" s="187" t="s">
        <v>75</v>
      </c>
      <c r="E107" s="188"/>
      <c r="F107" s="188"/>
      <c r="G107" s="188"/>
      <c r="H107" s="189"/>
    </row>
    <row r="108" spans="1:8" ht="65.25" customHeight="1" x14ac:dyDescent="0.2">
      <c r="A108" s="190" t="s">
        <v>76</v>
      </c>
      <c r="B108" s="191"/>
      <c r="C108" s="186"/>
      <c r="D108" s="157">
        <f>D106/4</f>
        <v>1125</v>
      </c>
      <c r="E108" s="157"/>
      <c r="F108" s="157"/>
      <c r="G108" s="157"/>
      <c r="H108" s="158"/>
    </row>
    <row r="109" spans="1:8" ht="65.25" customHeight="1" x14ac:dyDescent="0.2">
      <c r="A109" s="190" t="s">
        <v>77</v>
      </c>
      <c r="B109" s="191"/>
      <c r="C109" s="186"/>
      <c r="D109" s="157">
        <f>D106/5</f>
        <v>900</v>
      </c>
      <c r="E109" s="157"/>
      <c r="F109" s="157"/>
      <c r="G109" s="157"/>
      <c r="H109" s="158"/>
    </row>
    <row r="110" spans="1:8" ht="65.25" customHeight="1" x14ac:dyDescent="0.2">
      <c r="A110" s="190" t="s">
        <v>78</v>
      </c>
      <c r="B110" s="191"/>
      <c r="C110" s="186"/>
      <c r="D110" s="157">
        <f>D106/6</f>
        <v>750</v>
      </c>
      <c r="E110" s="157"/>
      <c r="F110" s="157"/>
      <c r="G110" s="157"/>
      <c r="H110" s="158"/>
    </row>
    <row r="111" spans="1:8" ht="65.25" customHeight="1" x14ac:dyDescent="0.2">
      <c r="A111" s="190" t="s">
        <v>79</v>
      </c>
      <c r="B111" s="191"/>
      <c r="C111" s="186"/>
      <c r="D111" s="157">
        <f>D106/7</f>
        <v>642.85714285714289</v>
      </c>
      <c r="E111" s="157"/>
      <c r="F111" s="157"/>
      <c r="G111" s="157"/>
      <c r="H111" s="158"/>
    </row>
    <row r="112" spans="1:8" ht="65.25" customHeight="1" x14ac:dyDescent="0.2">
      <c r="A112" s="190" t="s">
        <v>80</v>
      </c>
      <c r="B112" s="191"/>
      <c r="C112" s="186"/>
      <c r="D112" s="157">
        <f>D106/8</f>
        <v>562.5</v>
      </c>
      <c r="E112" s="157"/>
      <c r="F112" s="157"/>
      <c r="G112" s="157"/>
      <c r="H112" s="158"/>
    </row>
    <row r="113" spans="1:8" ht="65.25" customHeight="1" x14ac:dyDescent="0.2">
      <c r="A113" s="190" t="s">
        <v>81</v>
      </c>
      <c r="B113" s="191"/>
      <c r="C113" s="186"/>
      <c r="D113" s="157">
        <f>D106/9</f>
        <v>500</v>
      </c>
      <c r="E113" s="157"/>
      <c r="F113" s="157"/>
      <c r="G113" s="157"/>
      <c r="H113" s="158"/>
    </row>
    <row r="114" spans="1:8" ht="65.25" customHeight="1" x14ac:dyDescent="0.2">
      <c r="A114" s="190" t="s">
        <v>82</v>
      </c>
      <c r="B114" s="191"/>
      <c r="C114" s="186"/>
      <c r="D114" s="157">
        <f>D106/10</f>
        <v>450</v>
      </c>
      <c r="E114" s="157"/>
      <c r="F114" s="157"/>
      <c r="G114" s="157"/>
      <c r="H114" s="158"/>
    </row>
    <row r="115" spans="1:8" ht="65.25" customHeight="1" thickBot="1" x14ac:dyDescent="0.25">
      <c r="A115" s="179" t="s">
        <v>83</v>
      </c>
      <c r="B115" s="180"/>
      <c r="C115" s="186"/>
      <c r="D115" s="182">
        <v>6768</v>
      </c>
      <c r="E115" s="182"/>
      <c r="F115" s="182"/>
      <c r="G115" s="182"/>
      <c r="H115" s="183"/>
    </row>
    <row r="116" spans="1:8" ht="65.25" customHeight="1" thickBot="1" x14ac:dyDescent="0.25">
      <c r="A116" s="184" t="s">
        <v>74</v>
      </c>
      <c r="B116" s="185"/>
      <c r="C116" s="186"/>
      <c r="D116" s="187" t="s">
        <v>75</v>
      </c>
      <c r="E116" s="188"/>
      <c r="F116" s="188"/>
      <c r="G116" s="188"/>
      <c r="H116" s="189"/>
    </row>
    <row r="117" spans="1:8" ht="65.25" customHeight="1" x14ac:dyDescent="0.2">
      <c r="A117" s="190" t="s">
        <v>76</v>
      </c>
      <c r="B117" s="191"/>
      <c r="C117" s="186"/>
      <c r="D117" s="157">
        <v>1692</v>
      </c>
      <c r="E117" s="157"/>
      <c r="F117" s="157"/>
      <c r="G117" s="157"/>
      <c r="H117" s="158"/>
    </row>
    <row r="118" spans="1:8" ht="65.25" customHeight="1" x14ac:dyDescent="0.2">
      <c r="A118" s="190" t="s">
        <v>77</v>
      </c>
      <c r="B118" s="191"/>
      <c r="C118" s="186"/>
      <c r="D118" s="157">
        <v>1353.6</v>
      </c>
      <c r="E118" s="157"/>
      <c r="F118" s="157"/>
      <c r="G118" s="157"/>
      <c r="H118" s="158"/>
    </row>
    <row r="119" spans="1:8" ht="65.25" customHeight="1" x14ac:dyDescent="0.2">
      <c r="A119" s="190" t="s">
        <v>78</v>
      </c>
      <c r="B119" s="191"/>
      <c r="C119" s="186"/>
      <c r="D119" s="157">
        <v>1128</v>
      </c>
      <c r="E119" s="157"/>
      <c r="F119" s="157"/>
      <c r="G119" s="157"/>
      <c r="H119" s="158"/>
    </row>
    <row r="120" spans="1:8" ht="65.25" customHeight="1" x14ac:dyDescent="0.2">
      <c r="A120" s="190" t="s">
        <v>79</v>
      </c>
      <c r="B120" s="191"/>
      <c r="C120" s="186"/>
      <c r="D120" s="157">
        <v>966.85714285714278</v>
      </c>
      <c r="E120" s="157"/>
      <c r="F120" s="157"/>
      <c r="G120" s="157"/>
      <c r="H120" s="158"/>
    </row>
    <row r="121" spans="1:8" ht="65.25" customHeight="1" x14ac:dyDescent="0.2">
      <c r="A121" s="190" t="s">
        <v>80</v>
      </c>
      <c r="B121" s="191"/>
      <c r="C121" s="186"/>
      <c r="D121" s="157">
        <v>846</v>
      </c>
      <c r="E121" s="157"/>
      <c r="F121" s="157"/>
      <c r="G121" s="157"/>
      <c r="H121" s="158"/>
    </row>
    <row r="122" spans="1:8" ht="65.25" customHeight="1" x14ac:dyDescent="0.2">
      <c r="A122" s="190" t="s">
        <v>81</v>
      </c>
      <c r="B122" s="191"/>
      <c r="C122" s="186"/>
      <c r="D122" s="157">
        <v>751.99999999999989</v>
      </c>
      <c r="E122" s="157"/>
      <c r="F122" s="157"/>
      <c r="G122" s="157"/>
      <c r="H122" s="158"/>
    </row>
    <row r="123" spans="1:8" ht="65.25" customHeight="1" thickBot="1" x14ac:dyDescent="0.25">
      <c r="A123" s="190" t="s">
        <v>82</v>
      </c>
      <c r="B123" s="191"/>
      <c r="C123" s="194"/>
      <c r="D123" s="157">
        <v>676.8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44">
        <v>8004</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"2ГИС.БРАТСК"</v>
      </c>
      <c r="D126" s="31">
        <v>3000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121">
        <v>2526</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6">
        <v>6297</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"2ГИС.БРАТСК"</v>
      </c>
      <c r="D129" s="36">
        <v>5976</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"2ГИС.БРАТСК"</v>
      </c>
      <c r="D130" s="36">
        <v>7171.2</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6">
        <v>2922</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6">
        <v>3120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6">
        <v>7590.0000000000009</v>
      </c>
      <c r="E133" s="37"/>
      <c r="F133" s="37"/>
      <c r="G133" s="37"/>
      <c r="H133" s="38"/>
    </row>
    <row r="134" spans="1:8" ht="50.1" customHeight="1" x14ac:dyDescent="0.2">
      <c r="A134" s="160" t="s">
        <v>93</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6">
        <v>6402</v>
      </c>
      <c r="E134" s="37"/>
      <c r="F134" s="37"/>
      <c r="G134" s="37"/>
      <c r="H134" s="38"/>
    </row>
    <row r="135" spans="1:8" ht="50.1" customHeight="1" x14ac:dyDescent="0.2">
      <c r="A135" s="160" t="s">
        <v>94</v>
      </c>
      <c r="B135" s="161"/>
      <c r="C135" s="202" t="s">
        <v>95</v>
      </c>
      <c r="D135" s="36">
        <v>504</v>
      </c>
      <c r="E135" s="37"/>
      <c r="F135" s="37"/>
      <c r="G135" s="37"/>
      <c r="H135" s="38"/>
    </row>
    <row r="136" spans="1:8" ht="72"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6">
        <v>2280</v>
      </c>
      <c r="E136" s="37"/>
      <c r="F136" s="37"/>
      <c r="G136" s="37"/>
      <c r="H136" s="38"/>
    </row>
    <row r="137" spans="1:8" ht="72"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6">
        <v>1824</v>
      </c>
      <c r="E137" s="37"/>
      <c r="F137" s="37"/>
      <c r="G137" s="37"/>
      <c r="H137" s="38"/>
    </row>
    <row r="138" spans="1:8" ht="72" customHeight="1" x14ac:dyDescent="0.2">
      <c r="A138" s="160" t="s">
        <v>98</v>
      </c>
      <c r="B138" s="161"/>
      <c r="C138"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6">
        <v>1560</v>
      </c>
      <c r="E138" s="37"/>
      <c r="F138" s="37"/>
      <c r="G138" s="37"/>
      <c r="H138" s="38"/>
    </row>
    <row r="139" spans="1:8" ht="72" customHeight="1" x14ac:dyDescent="0.2">
      <c r="A139" s="160" t="s">
        <v>99</v>
      </c>
      <c r="B139" s="161"/>
      <c r="C139"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6">
        <v>912</v>
      </c>
      <c r="E139" s="37"/>
      <c r="F139" s="37"/>
      <c r="G139" s="37"/>
      <c r="H139" s="38"/>
    </row>
    <row r="140" spans="1:8" ht="72"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6">
        <v>8880</v>
      </c>
      <c r="E140" s="37"/>
      <c r="F140" s="37"/>
      <c r="G140" s="37"/>
      <c r="H140" s="38"/>
    </row>
    <row r="141" spans="1:8" ht="72"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6">
        <v>3000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6">
        <v>1320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6">
        <v>1008</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4" s="36">
        <v>50010</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5" s="36">
        <v>6000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6">
        <v>4005</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7" s="36">
        <v>3000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"2ГИС.БРАТСК"</v>
      </c>
      <c r="D148" s="36">
        <v>4200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6">
        <v>3600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"2ГИС.БРАТСК" (версия для ПК)</v>
      </c>
      <c r="D150" s="36">
        <v>8880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"2ГИС.БРАТСК"</v>
      </c>
      <c r="D151" s="36">
        <v>8400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"2ГИС.БРАТСК"</v>
      </c>
      <c r="D152" s="36">
        <v>10080</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"2ГИС.БРАТСК" (версия для ПК)</v>
      </c>
      <c r="D153" s="36">
        <v>4200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"2ГИС.БРАТСК" (версия для ПК)</v>
      </c>
      <c r="D154" s="36">
        <v>4440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"2ГИС.БРАТСК" (версия для ПК)</v>
      </c>
      <c r="D155" s="36">
        <v>10680</v>
      </c>
      <c r="E155" s="37"/>
      <c r="F155" s="37"/>
      <c r="G155" s="37"/>
      <c r="H155" s="38"/>
    </row>
    <row r="156" spans="1:8" ht="50.1" customHeight="1" x14ac:dyDescent="0.2">
      <c r="A156" s="160" t="s">
        <v>115</v>
      </c>
      <c r="B156" s="161"/>
      <c r="C156" s="202" t="s">
        <v>95</v>
      </c>
      <c r="D156" s="36">
        <v>720</v>
      </c>
      <c r="E156" s="37"/>
      <c r="F156" s="37"/>
      <c r="G156" s="37"/>
      <c r="H156" s="38"/>
    </row>
    <row r="157" spans="1:8" ht="73.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6">
        <v>12480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"2ГИС.БРАТСК" (версия для ПК)</v>
      </c>
      <c r="D158" s="44">
        <v>1920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3">
        <v>3000</v>
      </c>
      <c r="E162" s="157"/>
      <c r="F162" s="157"/>
      <c r="G162" s="157"/>
      <c r="H162" s="157"/>
    </row>
    <row r="163" spans="1:8" s="16" customFormat="1" ht="50.1" customHeight="1" x14ac:dyDescent="0.2">
      <c r="A163" s="207" t="s">
        <v>122</v>
      </c>
      <c r="B163" s="208"/>
      <c r="C163" s="209"/>
      <c r="D163" s="293">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"Интернет-площадка 2gis.ru на основе Cправочника организаций "&amp;$C$2&amp;""</f>
        <v>Интернет-площадка 2gis.ru на основе Cправочника организаций "2ГИС.БРАТСК"</v>
      </c>
      <c r="D166" s="36">
        <v>660</v>
      </c>
      <c r="E166" s="37"/>
      <c r="F166" s="37"/>
      <c r="G166" s="37"/>
      <c r="H166" s="38"/>
    </row>
    <row r="167" spans="1:8" ht="50.1" customHeight="1" x14ac:dyDescent="0.2">
      <c r="A167" s="160" t="s">
        <v>126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7" s="36">
        <v>660</v>
      </c>
      <c r="E167" s="37"/>
      <c r="F167" s="37"/>
      <c r="G167" s="37"/>
      <c r="H167" s="38"/>
    </row>
    <row r="168" spans="1:8" ht="50.1" customHeight="1" x14ac:dyDescent="0.2">
      <c r="A168" s="160" t="s">
        <v>195</v>
      </c>
      <c r="B168" s="161"/>
      <c r="C168" s="202" t="str">
        <f>"Интернет-площадка 2gis.ru на основе Cправочника организаций "&amp;$C$2&amp;""</f>
        <v>Интернет-площадка 2gis.ru на основе Cправочника организаций "2ГИС.БРАТСК"</v>
      </c>
      <c r="D168" s="36">
        <v>960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9" s="36">
        <v>960</v>
      </c>
      <c r="E169" s="37"/>
      <c r="F169" s="37"/>
      <c r="G169" s="37"/>
      <c r="H169" s="38"/>
    </row>
    <row r="170" spans="1:8" s="16" customFormat="1" ht="126" customHeight="1" thickBot="1" x14ac:dyDescent="0.25">
      <c r="A170" s="160" t="s">
        <v>129</v>
      </c>
      <c r="B170" s="161"/>
      <c r="C170" s="455" t="str">
        <f>C166</f>
        <v>Интернет-площадка 2gis.ru на основе Cправочника организаций "2ГИС.БРАТСК"</v>
      </c>
      <c r="D170" s="304">
        <v>6714</v>
      </c>
      <c r="E170" s="165"/>
      <c r="F170" s="165"/>
      <c r="G170" s="165"/>
      <c r="H170" s="166"/>
    </row>
    <row r="171" spans="1:8" ht="50.1" customHeight="1" thickBot="1" x14ac:dyDescent="0.25">
      <c r="A171" s="24" t="s">
        <v>196</v>
      </c>
      <c r="B171" s="25"/>
      <c r="C171" s="26"/>
      <c r="D171" s="173"/>
      <c r="E171" s="173"/>
      <c r="F171" s="173"/>
      <c r="G171" s="173"/>
      <c r="H171" s="174"/>
    </row>
    <row r="172" spans="1:8" s="23" customFormat="1" ht="30" customHeight="1" thickBot="1" x14ac:dyDescent="0.25">
      <c r="A172" s="298"/>
      <c r="B172" s="298"/>
      <c r="C172" s="456"/>
      <c r="D172" s="298"/>
      <c r="E172" s="298"/>
      <c r="F172" s="298"/>
      <c r="G172" s="298"/>
      <c r="H172" s="299"/>
    </row>
    <row r="173" spans="1:8" s="16" customFormat="1" ht="185.25" customHeight="1" x14ac:dyDescent="0.2">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3" s="31">
        <v>11520</v>
      </c>
      <c r="E173" s="32"/>
      <c r="F173" s="32"/>
      <c r="G173" s="32"/>
      <c r="H173" s="33"/>
    </row>
    <row r="174" spans="1:8" s="16" customFormat="1" ht="83.25" customHeight="1" thickBot="1" x14ac:dyDescent="0.25">
      <c r="A174" s="160" t="s">
        <v>198</v>
      </c>
      <c r="B174" s="161"/>
      <c r="C174" s="210"/>
      <c r="D174" s="36">
        <v>11520</v>
      </c>
      <c r="E174" s="37"/>
      <c r="F174" s="37"/>
      <c r="G174" s="37"/>
      <c r="H174" s="38"/>
    </row>
    <row r="175" spans="1:8" ht="21.75" thickBot="1" x14ac:dyDescent="0.25">
      <c r="A175" s="286"/>
      <c r="B175" s="287"/>
      <c r="C175" s="130"/>
      <c r="D175" s="288"/>
      <c r="E175" s="288"/>
      <c r="F175" s="288"/>
      <c r="G175" s="288"/>
      <c r="H175" s="289"/>
    </row>
    <row r="177" spans="1:8" ht="21" x14ac:dyDescent="0.2">
      <c r="A177" s="216"/>
      <c r="B177" s="217" t="s">
        <v>130</v>
      </c>
      <c r="C177" s="218" t="s">
        <v>309</v>
      </c>
      <c r="D177" s="218"/>
      <c r="E177" s="219"/>
      <c r="F177" s="219"/>
      <c r="G177" s="219"/>
      <c r="H177" s="219"/>
    </row>
    <row r="178" spans="1:8" ht="21" x14ac:dyDescent="0.2">
      <c r="A178" s="216"/>
      <c r="B178" s="219"/>
      <c r="C178" s="220" t="s">
        <v>310</v>
      </c>
      <c r="D178" s="220"/>
      <c r="E178" s="219"/>
      <c r="F178" s="219"/>
      <c r="G178" s="219"/>
      <c r="H178" s="219"/>
    </row>
    <row r="179" spans="1:8" ht="21" x14ac:dyDescent="0.2">
      <c r="A179" s="216"/>
      <c r="B179" s="219"/>
      <c r="C179" s="220" t="s">
        <v>311</v>
      </c>
      <c r="D179" s="220"/>
      <c r="E179" s="219"/>
      <c r="F179" s="219"/>
      <c r="G179" s="219"/>
      <c r="H179" s="219"/>
    </row>
    <row r="180" spans="1:8" ht="21" x14ac:dyDescent="0.2">
      <c r="C180" s="220"/>
      <c r="D180" s="220"/>
      <c r="E180" s="219"/>
      <c r="F180" s="219"/>
      <c r="G180" s="219"/>
      <c r="H180" s="213"/>
    </row>
    <row r="181" spans="1:8" ht="26.25" customHeight="1"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ht="26.25" customHeight="1"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ht="26.25" customHeight="1"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ht="26.25" customHeight="1"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ht="26.25" customHeight="1"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ht="26.25" customHeight="1"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ht="26.25" customHeight="1"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ht="26.25" x14ac:dyDescent="0.2">
      <c r="A188" s="229"/>
      <c r="B188" s="229"/>
      <c r="C188" s="230"/>
      <c r="D188" s="231"/>
      <c r="E188" s="231"/>
      <c r="F188" s="232"/>
      <c r="G188" s="233"/>
      <c r="H188" s="233"/>
    </row>
    <row r="189" spans="1:8" ht="21" x14ac:dyDescent="0.2">
      <c r="A189" s="235" t="s">
        <v>312</v>
      </c>
      <c r="B189" s="235"/>
      <c r="C189" s="235"/>
      <c r="D189" s="235"/>
      <c r="E189" s="235"/>
      <c r="F189" s="235"/>
      <c r="G189" s="235"/>
      <c r="H189" s="235"/>
    </row>
    <row r="190" spans="1:8" ht="21" x14ac:dyDescent="0.2">
      <c r="A190" s="235" t="s">
        <v>313</v>
      </c>
      <c r="B190" s="235"/>
      <c r="C190" s="235"/>
      <c r="D190" s="235"/>
      <c r="E190" s="235"/>
      <c r="F190" s="235"/>
      <c r="G190" s="235"/>
      <c r="H190" s="235"/>
    </row>
    <row r="191" spans="1:8" ht="26.25" x14ac:dyDescent="0.2">
      <c r="A191" s="229"/>
      <c r="B191" s="229"/>
      <c r="C191" s="230"/>
      <c r="D191" s="231"/>
      <c r="E191" s="231"/>
      <c r="F191" s="232"/>
      <c r="G191" s="233"/>
      <c r="H191" s="233"/>
    </row>
    <row r="192" spans="1:8" ht="55.5" customHeight="1" thickBot="1" x14ac:dyDescent="0.25">
      <c r="A192" s="236" t="s">
        <v>143</v>
      </c>
      <c r="B192" s="236"/>
      <c r="C192" s="236"/>
      <c r="D192" s="236"/>
      <c r="E192" s="236"/>
      <c r="F192" s="237"/>
      <c r="G192" s="227"/>
      <c r="H192" s="238"/>
    </row>
    <row r="193" spans="1:8" ht="50.1" customHeight="1" thickBot="1" x14ac:dyDescent="0.25">
      <c r="A193" s="239" t="s">
        <v>144</v>
      </c>
      <c r="B193" s="240"/>
      <c r="C193" s="240"/>
      <c r="D193" s="240"/>
      <c r="E193" s="241"/>
      <c r="F193" s="242"/>
      <c r="H193" s="243"/>
    </row>
    <row r="194" spans="1:8" ht="93.75" customHeight="1" thickBot="1" x14ac:dyDescent="0.25">
      <c r="A194" s="244" t="s">
        <v>145</v>
      </c>
      <c r="B194" s="245"/>
      <c r="C194" s="246" t="s">
        <v>146</v>
      </c>
      <c r="D194" s="245" t="s">
        <v>147</v>
      </c>
      <c r="E194" s="247"/>
      <c r="F194" s="248"/>
      <c r="G194" s="248"/>
      <c r="H194" s="248"/>
    </row>
    <row r="195" spans="1:8" ht="99" customHeight="1" x14ac:dyDescent="0.2">
      <c r="A195" s="249" t="s">
        <v>148</v>
      </c>
      <c r="B195" s="250"/>
      <c r="C195" s="251" t="s">
        <v>149</v>
      </c>
      <c r="D195" s="252" t="s">
        <v>150</v>
      </c>
      <c r="E195" s="253"/>
      <c r="F195" s="248"/>
      <c r="G195" s="248"/>
      <c r="H195" s="248"/>
    </row>
    <row r="196" spans="1:8" ht="81" customHeight="1" x14ac:dyDescent="0.2">
      <c r="A196" s="254" t="s">
        <v>151</v>
      </c>
      <c r="B196" s="255"/>
      <c r="C196" s="256" t="s">
        <v>152</v>
      </c>
      <c r="D196" s="257" t="s">
        <v>153</v>
      </c>
      <c r="E196" s="258"/>
      <c r="F196" s="248"/>
      <c r="G196" s="248"/>
      <c r="H196" s="248"/>
    </row>
    <row r="197" spans="1:8" ht="140.25" customHeight="1" x14ac:dyDescent="0.2">
      <c r="A197" s="254" t="s">
        <v>154</v>
      </c>
      <c r="B197" s="255"/>
      <c r="C197" s="256" t="s">
        <v>155</v>
      </c>
      <c r="D197" s="257" t="s">
        <v>153</v>
      </c>
      <c r="E197" s="258"/>
      <c r="F197" s="248"/>
      <c r="G197" s="248"/>
      <c r="H197" s="248"/>
    </row>
    <row r="198" spans="1:8" s="213" customFormat="1" ht="125.25" customHeight="1" x14ac:dyDescent="0.2">
      <c r="A198" s="254" t="s">
        <v>157</v>
      </c>
      <c r="B198" s="255"/>
      <c r="C198" s="314" t="s">
        <v>158</v>
      </c>
      <c r="D198" s="255" t="s">
        <v>153</v>
      </c>
      <c r="E198" s="315"/>
      <c r="F198" s="242"/>
      <c r="G198" s="242"/>
      <c r="H198" s="242"/>
    </row>
    <row r="199" spans="1:8" s="234" customFormat="1" ht="222.75" customHeight="1" x14ac:dyDescent="0.2">
      <c r="A199" s="487" t="s">
        <v>159</v>
      </c>
      <c r="B199" s="488"/>
      <c r="C199" s="256" t="s">
        <v>160</v>
      </c>
      <c r="D199" s="489" t="s">
        <v>153</v>
      </c>
      <c r="E199" s="490"/>
      <c r="F199" s="232"/>
      <c r="G199" s="233"/>
      <c r="H199" s="233"/>
    </row>
    <row r="200" spans="1:8" ht="24.95" customHeight="1" x14ac:dyDescent="0.2">
      <c r="A200" s="260" t="s">
        <v>314</v>
      </c>
      <c r="B200" s="260"/>
      <c r="C200" s="260"/>
      <c r="D200" s="260"/>
      <c r="E200" s="260"/>
      <c r="F200" s="260"/>
      <c r="G200" s="260"/>
      <c r="H200" s="260"/>
    </row>
    <row r="201" spans="1:8" ht="24.95" customHeight="1" x14ac:dyDescent="0.2">
      <c r="A201" s="260" t="s">
        <v>315</v>
      </c>
      <c r="B201" s="260"/>
      <c r="C201" s="260"/>
      <c r="D201" s="260"/>
      <c r="E201" s="260"/>
      <c r="F201" s="260"/>
      <c r="G201" s="260"/>
      <c r="H201" s="260"/>
    </row>
    <row r="202" spans="1:8" ht="188.25" customHeight="1" x14ac:dyDescent="0.2">
      <c r="A202"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5"/>
      <c r="C202" s="235"/>
      <c r="D202" s="235"/>
      <c r="E202" s="235"/>
      <c r="F202" s="235"/>
      <c r="G202" s="235"/>
      <c r="H202" s="235"/>
    </row>
    <row r="203" spans="1:8" ht="73.5" customHeight="1" x14ac:dyDescent="0.2">
      <c r="A203" s="235" t="s">
        <v>164</v>
      </c>
      <c r="B203" s="235"/>
      <c r="C203" s="235"/>
      <c r="D203" s="235"/>
      <c r="E203" s="235"/>
      <c r="F203" s="235"/>
      <c r="G203" s="235"/>
      <c r="H203" s="235"/>
    </row>
    <row r="204" spans="1:8" ht="24.95" customHeight="1" x14ac:dyDescent="0.2">
      <c r="A204" s="260" t="s">
        <v>165</v>
      </c>
      <c r="B204" s="260"/>
      <c r="C204" s="260"/>
      <c r="D204" s="260"/>
      <c r="E204" s="260"/>
      <c r="F204" s="260"/>
      <c r="G204" s="260"/>
      <c r="H204" s="260"/>
    </row>
    <row r="205" spans="1:8" s="262" customFormat="1" ht="114.75" customHeight="1" x14ac:dyDescent="0.2">
      <c r="A205" s="235" t="s">
        <v>166</v>
      </c>
      <c r="B205" s="235"/>
      <c r="C205" s="235"/>
      <c r="D205" s="235"/>
      <c r="E205" s="235"/>
      <c r="F205" s="235"/>
      <c r="G205" s="235"/>
      <c r="H205" s="23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267">
        <v>259.2</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1">
        <f>F48*1.2</f>
        <v>10152</v>
      </c>
      <c r="E48" s="32">
        <f>F48*1.1</f>
        <v>9306</v>
      </c>
      <c r="F48" s="32">
        <v>8460</v>
      </c>
      <c r="G48" s="32">
        <f>F48*0.75</f>
        <v>6345</v>
      </c>
      <c r="H48" s="33">
        <f>F48*0.5</f>
        <v>4230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54">
        <f>F54*1.2</f>
        <v>11505.6</v>
      </c>
      <c r="E54" s="32">
        <f>F54*1.1</f>
        <v>10546.800000000001</v>
      </c>
      <c r="F54" s="32">
        <v>9588</v>
      </c>
      <c r="G54" s="32">
        <f>F54*0.75</f>
        <v>7191</v>
      </c>
      <c r="H54" s="33">
        <f>F54*0.5</f>
        <v>4794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267">
        <v>259.2</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365">
        <v>510</v>
      </c>
      <c r="E65" s="145"/>
      <c r="F65" s="145"/>
      <c r="G65" s="145"/>
      <c r="H65" s="146"/>
    </row>
    <row r="66" spans="1:8" ht="37.5" customHeight="1" outlineLevel="1" x14ac:dyDescent="0.2">
      <c r="A66" s="147" t="s">
        <v>40</v>
      </c>
      <c r="B66" s="366"/>
      <c r="C66" s="350"/>
      <c r="D66" s="56">
        <v>1020</v>
      </c>
      <c r="E66" s="37"/>
      <c r="F66" s="37"/>
      <c r="G66" s="37"/>
      <c r="H66" s="38"/>
    </row>
    <row r="67" spans="1:8" ht="37.5" customHeight="1" outlineLevel="1" x14ac:dyDescent="0.2">
      <c r="A67" s="147" t="s">
        <v>41</v>
      </c>
      <c r="B67" s="366"/>
      <c r="C67" s="350"/>
      <c r="D67" s="56">
        <v>1530</v>
      </c>
      <c r="E67" s="37"/>
      <c r="F67" s="37"/>
      <c r="G67" s="37"/>
      <c r="H67" s="38"/>
    </row>
    <row r="68" spans="1:8" ht="37.5" customHeight="1" outlineLevel="1" x14ac:dyDescent="0.2">
      <c r="A68" s="147" t="s">
        <v>42</v>
      </c>
      <c r="B68" s="366"/>
      <c r="C68" s="350"/>
      <c r="D68" s="56">
        <v>2040</v>
      </c>
      <c r="E68" s="37"/>
      <c r="F68" s="37"/>
      <c r="G68" s="37"/>
      <c r="H68" s="38"/>
    </row>
    <row r="69" spans="1:8" ht="37.5" customHeight="1" outlineLevel="1" x14ac:dyDescent="0.2">
      <c r="A69" s="147" t="s">
        <v>43</v>
      </c>
      <c r="B69" s="366"/>
      <c r="C69" s="350"/>
      <c r="D69" s="56">
        <v>2550</v>
      </c>
      <c r="E69" s="37"/>
      <c r="F69" s="37"/>
      <c r="G69" s="37"/>
      <c r="H69" s="38"/>
    </row>
    <row r="70" spans="1:8" ht="37.5" customHeight="1" outlineLevel="1" x14ac:dyDescent="0.2">
      <c r="A70" s="147" t="s">
        <v>44</v>
      </c>
      <c r="B70" s="366"/>
      <c r="C70" s="350"/>
      <c r="D70" s="56">
        <v>3060</v>
      </c>
      <c r="E70" s="37"/>
      <c r="F70" s="37"/>
      <c r="G70" s="37"/>
      <c r="H70" s="38"/>
    </row>
    <row r="71" spans="1:8" ht="37.5" customHeight="1" outlineLevel="1" x14ac:dyDescent="0.2">
      <c r="A71" s="147" t="s">
        <v>45</v>
      </c>
      <c r="B71" s="366"/>
      <c r="C71" s="350"/>
      <c r="D71" s="56">
        <v>3570</v>
      </c>
      <c r="E71" s="37"/>
      <c r="F71" s="37"/>
      <c r="G71" s="37"/>
      <c r="H71" s="38"/>
    </row>
    <row r="72" spans="1:8" ht="37.5" customHeight="1" outlineLevel="1" x14ac:dyDescent="0.2">
      <c r="A72" s="147" t="s">
        <v>46</v>
      </c>
      <c r="B72" s="366"/>
      <c r="C72" s="350"/>
      <c r="D72" s="56">
        <v>4080</v>
      </c>
      <c r="E72" s="37"/>
      <c r="F72" s="37"/>
      <c r="G72" s="37"/>
      <c r="H72" s="38"/>
    </row>
    <row r="73" spans="1:8" ht="37.5" customHeight="1" outlineLevel="1" x14ac:dyDescent="0.2">
      <c r="A73" s="147" t="s">
        <v>47</v>
      </c>
      <c r="B73" s="366"/>
      <c r="C73" s="350"/>
      <c r="D73" s="56">
        <v>4590</v>
      </c>
      <c r="E73" s="37"/>
      <c r="F73" s="37"/>
      <c r="G73" s="37"/>
      <c r="H73" s="38"/>
    </row>
    <row r="74" spans="1:8" ht="37.5" customHeight="1" outlineLevel="1" x14ac:dyDescent="0.2">
      <c r="A74" s="147" t="s">
        <v>48</v>
      </c>
      <c r="B74" s="366"/>
      <c r="C74" s="350"/>
      <c r="D74" s="56">
        <v>5100</v>
      </c>
      <c r="E74" s="37"/>
      <c r="F74" s="37"/>
      <c r="G74" s="37"/>
      <c r="H74" s="38"/>
    </row>
    <row r="75" spans="1:8" ht="37.5" customHeight="1" outlineLevel="1" x14ac:dyDescent="0.2">
      <c r="A75" s="147" t="s">
        <v>49</v>
      </c>
      <c r="B75" s="366"/>
      <c r="C75" s="350"/>
      <c r="D75" s="56">
        <v>5610</v>
      </c>
      <c r="E75" s="37"/>
      <c r="F75" s="37"/>
      <c r="G75" s="37"/>
      <c r="H75" s="38"/>
    </row>
    <row r="76" spans="1:8" ht="37.5" customHeight="1" outlineLevel="1" x14ac:dyDescent="0.2">
      <c r="A76" s="147" t="s">
        <v>50</v>
      </c>
      <c r="B76" s="366"/>
      <c r="C76" s="350"/>
      <c r="D76" s="56">
        <v>6120</v>
      </c>
      <c r="E76" s="37"/>
      <c r="F76" s="37"/>
      <c r="G76" s="37"/>
      <c r="H76" s="38"/>
    </row>
    <row r="77" spans="1:8" ht="37.5" customHeight="1" outlineLevel="1" x14ac:dyDescent="0.2">
      <c r="A77" s="147" t="s">
        <v>51</v>
      </c>
      <c r="B77" s="366"/>
      <c r="C77" s="350"/>
      <c r="D77" s="56">
        <v>6630</v>
      </c>
      <c r="E77" s="37"/>
      <c r="F77" s="37"/>
      <c r="G77" s="37"/>
      <c r="H77" s="38"/>
    </row>
    <row r="78" spans="1:8" ht="37.5" customHeight="1" outlineLevel="1" x14ac:dyDescent="0.2">
      <c r="A78" s="147" t="s">
        <v>52</v>
      </c>
      <c r="B78" s="366"/>
      <c r="C78" s="350"/>
      <c r="D78" s="56">
        <v>7140</v>
      </c>
      <c r="E78" s="37"/>
      <c r="F78" s="37"/>
      <c r="G78" s="37"/>
      <c r="H78" s="38"/>
    </row>
    <row r="79" spans="1:8" ht="37.5" customHeight="1" outlineLevel="1" x14ac:dyDescent="0.2">
      <c r="A79" s="147" t="s">
        <v>53</v>
      </c>
      <c r="B79" s="366"/>
      <c r="C79" s="350"/>
      <c r="D79" s="56">
        <v>7650</v>
      </c>
      <c r="E79" s="37"/>
      <c r="F79" s="37"/>
      <c r="G79" s="37"/>
      <c r="H79" s="38"/>
    </row>
    <row r="80" spans="1:8" ht="37.5" customHeight="1" outlineLevel="1" x14ac:dyDescent="0.2">
      <c r="A80" s="147" t="s">
        <v>54</v>
      </c>
      <c r="B80" s="366"/>
      <c r="C80" s="350"/>
      <c r="D80" s="56">
        <v>8160</v>
      </c>
      <c r="E80" s="37"/>
      <c r="F80" s="37"/>
      <c r="G80" s="37"/>
      <c r="H80" s="38"/>
    </row>
    <row r="81" spans="1:8" ht="37.5" customHeight="1" outlineLevel="1" x14ac:dyDescent="0.2">
      <c r="A81" s="147" t="s">
        <v>55</v>
      </c>
      <c r="B81" s="366"/>
      <c r="C81" s="350"/>
      <c r="D81" s="56">
        <v>8670</v>
      </c>
      <c r="E81" s="37"/>
      <c r="F81" s="37"/>
      <c r="G81" s="37"/>
      <c r="H81" s="38"/>
    </row>
    <row r="82" spans="1:8" ht="37.5" customHeight="1" outlineLevel="1" x14ac:dyDescent="0.2">
      <c r="A82" s="147" t="s">
        <v>56</v>
      </c>
      <c r="B82" s="366"/>
      <c r="C82" s="350"/>
      <c r="D82" s="56">
        <v>9180</v>
      </c>
      <c r="E82" s="37"/>
      <c r="F82" s="37"/>
      <c r="G82" s="37"/>
      <c r="H82" s="38"/>
    </row>
    <row r="83" spans="1:8" ht="37.5" customHeight="1" outlineLevel="1" x14ac:dyDescent="0.2">
      <c r="A83" s="147" t="s">
        <v>57</v>
      </c>
      <c r="B83" s="366"/>
      <c r="C83" s="350"/>
      <c r="D83" s="56">
        <v>9690</v>
      </c>
      <c r="E83" s="37"/>
      <c r="F83" s="37"/>
      <c r="G83" s="37"/>
      <c r="H83" s="38"/>
    </row>
    <row r="84" spans="1:8" ht="37.5" customHeight="1" outlineLevel="1" x14ac:dyDescent="0.2">
      <c r="A84" s="147" t="s">
        <v>58</v>
      </c>
      <c r="B84" s="366"/>
      <c r="C84" s="350"/>
      <c r="D84" s="56">
        <v>10200</v>
      </c>
      <c r="E84" s="37"/>
      <c r="F84" s="37"/>
      <c r="G84" s="37"/>
      <c r="H84" s="38"/>
    </row>
    <row r="85" spans="1:8" ht="37.5" customHeight="1" outlineLevel="1" x14ac:dyDescent="0.2">
      <c r="A85" s="147" t="s">
        <v>178</v>
      </c>
      <c r="B85" s="366"/>
      <c r="C85" s="350"/>
      <c r="D85" s="56">
        <v>10710</v>
      </c>
      <c r="E85" s="37"/>
      <c r="F85" s="37"/>
      <c r="G85" s="37"/>
      <c r="H85" s="38"/>
    </row>
    <row r="86" spans="1:8" ht="37.5" customHeight="1" outlineLevel="1" x14ac:dyDescent="0.2">
      <c r="A86" s="147" t="s">
        <v>179</v>
      </c>
      <c r="B86" s="366"/>
      <c r="C86" s="350"/>
      <c r="D86" s="56">
        <v>11220</v>
      </c>
      <c r="E86" s="37"/>
      <c r="F86" s="37"/>
      <c r="G86" s="37"/>
      <c r="H86" s="38"/>
    </row>
    <row r="87" spans="1:8" ht="37.5" customHeight="1" outlineLevel="1" x14ac:dyDescent="0.2">
      <c r="A87" s="147" t="s">
        <v>180</v>
      </c>
      <c r="B87" s="366"/>
      <c r="C87" s="350"/>
      <c r="D87" s="56">
        <v>11730</v>
      </c>
      <c r="E87" s="37"/>
      <c r="F87" s="37"/>
      <c r="G87" s="37"/>
      <c r="H87" s="38"/>
    </row>
    <row r="88" spans="1:8" ht="37.5" customHeight="1" outlineLevel="1" x14ac:dyDescent="0.2">
      <c r="A88" s="147" t="s">
        <v>181</v>
      </c>
      <c r="B88" s="366"/>
      <c r="C88" s="350"/>
      <c r="D88" s="56">
        <v>12240</v>
      </c>
      <c r="E88" s="37"/>
      <c r="F88" s="37"/>
      <c r="G88" s="37"/>
      <c r="H88" s="38"/>
    </row>
    <row r="89" spans="1:8" ht="37.5" customHeight="1" outlineLevel="1" x14ac:dyDescent="0.2">
      <c r="A89" s="147" t="s">
        <v>182</v>
      </c>
      <c r="B89" s="366"/>
      <c r="C89" s="350"/>
      <c r="D89" s="56">
        <v>12750</v>
      </c>
      <c r="E89" s="37"/>
      <c r="F89" s="37"/>
      <c r="G89" s="37"/>
      <c r="H89" s="38"/>
    </row>
    <row r="90" spans="1:8" ht="37.5" customHeight="1" outlineLevel="1" x14ac:dyDescent="0.2">
      <c r="A90" s="147" t="s">
        <v>183</v>
      </c>
      <c r="B90" s="148"/>
      <c r="C90" s="350"/>
      <c r="D90" s="56">
        <v>13260</v>
      </c>
      <c r="E90" s="37"/>
      <c r="F90" s="37"/>
      <c r="G90" s="37"/>
      <c r="H90" s="38"/>
    </row>
    <row r="91" spans="1:8" ht="37.5" customHeight="1" outlineLevel="1" x14ac:dyDescent="0.2">
      <c r="A91" s="147" t="s">
        <v>184</v>
      </c>
      <c r="B91" s="148"/>
      <c r="C91" s="350"/>
      <c r="D91" s="56">
        <v>13770</v>
      </c>
      <c r="E91" s="37"/>
      <c r="F91" s="37"/>
      <c r="G91" s="37"/>
      <c r="H91" s="38"/>
    </row>
    <row r="92" spans="1:8" ht="37.5" customHeight="1" outlineLevel="1" x14ac:dyDescent="0.2">
      <c r="A92" s="147" t="s">
        <v>185</v>
      </c>
      <c r="B92" s="148"/>
      <c r="C92" s="350"/>
      <c r="D92" s="56">
        <v>14280</v>
      </c>
      <c r="E92" s="37"/>
      <c r="F92" s="37"/>
      <c r="G92" s="37"/>
      <c r="H92" s="38"/>
    </row>
    <row r="93" spans="1:8" ht="37.5" customHeight="1" outlineLevel="1" x14ac:dyDescent="0.2">
      <c r="A93" s="147" t="s">
        <v>186</v>
      </c>
      <c r="B93" s="148"/>
      <c r="C93" s="350"/>
      <c r="D93" s="56">
        <v>14790</v>
      </c>
      <c r="E93" s="37"/>
      <c r="F93" s="37"/>
      <c r="G93" s="37"/>
      <c r="H93" s="38"/>
    </row>
    <row r="94" spans="1:8" ht="37.5" customHeight="1" outlineLevel="1" x14ac:dyDescent="0.2">
      <c r="A94" s="147" t="s">
        <v>187</v>
      </c>
      <c r="B94" s="148"/>
      <c r="C94" s="350"/>
      <c r="D94" s="56">
        <v>15300</v>
      </c>
      <c r="E94" s="37"/>
      <c r="F94" s="37"/>
      <c r="G94" s="37"/>
      <c r="H94" s="38"/>
    </row>
    <row r="95" spans="1:8" ht="37.5" customHeight="1" outlineLevel="1" x14ac:dyDescent="0.2">
      <c r="A95" s="147" t="s">
        <v>188</v>
      </c>
      <c r="B95" s="148"/>
      <c r="C95" s="350"/>
      <c r="D95" s="56">
        <v>15810</v>
      </c>
      <c r="E95" s="37"/>
      <c r="F95" s="37"/>
      <c r="G95" s="37"/>
      <c r="H95" s="38"/>
    </row>
    <row r="96" spans="1:8" ht="37.5" customHeight="1" outlineLevel="1" x14ac:dyDescent="0.2">
      <c r="A96" s="147" t="s">
        <v>189</v>
      </c>
      <c r="B96" s="148"/>
      <c r="C96" s="350"/>
      <c r="D96" s="56">
        <v>16320</v>
      </c>
      <c r="E96" s="37"/>
      <c r="F96" s="37"/>
      <c r="G96" s="37"/>
      <c r="H96" s="38"/>
    </row>
    <row r="97" spans="1:8" ht="37.5" customHeight="1" outlineLevel="1" x14ac:dyDescent="0.2">
      <c r="A97" s="147" t="s">
        <v>190</v>
      </c>
      <c r="B97" s="148"/>
      <c r="C97" s="350"/>
      <c r="D97" s="56">
        <v>16830</v>
      </c>
      <c r="E97" s="37"/>
      <c r="F97" s="37"/>
      <c r="G97" s="37"/>
      <c r="H97" s="38"/>
    </row>
    <row r="98" spans="1:8" ht="37.5" customHeight="1" outlineLevel="1" x14ac:dyDescent="0.2">
      <c r="A98" s="147" t="s">
        <v>191</v>
      </c>
      <c r="B98" s="148"/>
      <c r="C98" s="350"/>
      <c r="D98" s="56">
        <v>17340</v>
      </c>
      <c r="E98" s="37"/>
      <c r="F98" s="37"/>
      <c r="G98" s="37"/>
      <c r="H98" s="38"/>
    </row>
    <row r="99" spans="1:8" ht="37.5" customHeight="1" outlineLevel="1" x14ac:dyDescent="0.2">
      <c r="A99" s="147" t="s">
        <v>192</v>
      </c>
      <c r="B99" s="148"/>
      <c r="C99" s="350"/>
      <c r="D99" s="56">
        <v>17850</v>
      </c>
      <c r="E99" s="37"/>
      <c r="F99" s="37"/>
      <c r="G99" s="37"/>
      <c r="H99" s="38"/>
    </row>
    <row r="100" spans="1:8" ht="37.5" customHeight="1" outlineLevel="1" x14ac:dyDescent="0.2">
      <c r="A100" s="147" t="s">
        <v>229</v>
      </c>
      <c r="B100" s="148"/>
      <c r="C100" s="350"/>
      <c r="D100" s="56">
        <v>18360</v>
      </c>
      <c r="E100" s="37"/>
      <c r="F100" s="37"/>
      <c r="G100" s="37"/>
      <c r="H100" s="38"/>
    </row>
    <row r="101" spans="1:8" ht="37.5" customHeight="1" outlineLevel="1" x14ac:dyDescent="0.2">
      <c r="A101" s="147" t="s">
        <v>230</v>
      </c>
      <c r="B101" s="148"/>
      <c r="C101" s="350"/>
      <c r="D101" s="56">
        <v>18870</v>
      </c>
      <c r="E101" s="37"/>
      <c r="F101" s="37"/>
      <c r="G101" s="37"/>
      <c r="H101" s="38"/>
    </row>
    <row r="102" spans="1:8" ht="37.5" customHeight="1" outlineLevel="1" x14ac:dyDescent="0.2">
      <c r="A102" s="147" t="s">
        <v>231</v>
      </c>
      <c r="B102" s="148"/>
      <c r="C102" s="350"/>
      <c r="D102" s="56">
        <v>19380</v>
      </c>
      <c r="E102" s="37"/>
      <c r="F102" s="37"/>
      <c r="G102" s="37"/>
      <c r="H102" s="38"/>
    </row>
    <row r="103" spans="1:8" ht="37.5" customHeight="1" outlineLevel="1" x14ac:dyDescent="0.2">
      <c r="A103" s="147" t="s">
        <v>232</v>
      </c>
      <c r="B103" s="148"/>
      <c r="C103" s="350"/>
      <c r="D103" s="56">
        <v>19890</v>
      </c>
      <c r="E103" s="37"/>
      <c r="F103" s="37"/>
      <c r="G103" s="37"/>
      <c r="H103" s="38"/>
    </row>
    <row r="104" spans="1:8" ht="37.5" customHeight="1" outlineLevel="1" thickBot="1" x14ac:dyDescent="0.25">
      <c r="A104" s="147" t="s">
        <v>233</v>
      </c>
      <c r="B104" s="148"/>
      <c r="C104" s="367"/>
      <c r="D104" s="56">
        <v>20400</v>
      </c>
      <c r="E104" s="37"/>
      <c r="F104" s="37"/>
      <c r="G104" s="37"/>
      <c r="H104" s="38"/>
    </row>
    <row r="105" spans="1:8" ht="50.1" customHeight="1" thickBot="1" x14ac:dyDescent="0.25">
      <c r="A105" s="136" t="s">
        <v>59</v>
      </c>
      <c r="B105" s="137"/>
      <c r="C105" s="137"/>
      <c r="D105" s="138" t="str">
        <f>"от "&amp;MIN(D106:D115)&amp;" до "&amp;MAX(D106:D115)</f>
        <v>от 348 до 9684</v>
      </c>
      <c r="E105" s="139"/>
      <c r="F105" s="139"/>
      <c r="G105" s="139"/>
      <c r="H105" s="140"/>
    </row>
    <row r="106" spans="1:8" s="16" customFormat="1" ht="159" customHeight="1" x14ac:dyDescent="0.2">
      <c r="A106" s="149" t="s">
        <v>60</v>
      </c>
      <c r="B106" s="150" t="s">
        <v>13</v>
      </c>
      <c r="C106" s="492"/>
      <c r="D106" s="157">
        <v>930</v>
      </c>
      <c r="E106" s="157"/>
      <c r="F106" s="157"/>
      <c r="G106" s="157"/>
      <c r="H106" s="158"/>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157">
        <v>348</v>
      </c>
      <c r="E107" s="157"/>
      <c r="F107" s="157"/>
      <c r="G107" s="157"/>
      <c r="H107" s="158"/>
    </row>
    <row r="108" spans="1:8" ht="37.5" customHeight="1" x14ac:dyDescent="0.2">
      <c r="A108" s="154" t="s">
        <v>62</v>
      </c>
      <c r="B108" s="155"/>
      <c r="C108" s="159"/>
      <c r="D108" s="157">
        <v>9684</v>
      </c>
      <c r="E108" s="157"/>
      <c r="F108" s="157"/>
      <c r="G108" s="157"/>
      <c r="H108" s="158"/>
    </row>
    <row r="109" spans="1:8" ht="37.5" customHeight="1" x14ac:dyDescent="0.2">
      <c r="A109" s="154" t="s">
        <v>63</v>
      </c>
      <c r="B109" s="155"/>
      <c r="C109" s="159"/>
      <c r="D109" s="157">
        <v>1950</v>
      </c>
      <c r="E109" s="157"/>
      <c r="F109" s="157"/>
      <c r="G109" s="157"/>
      <c r="H109" s="158"/>
    </row>
    <row r="110" spans="1:8" ht="37.5" customHeight="1" x14ac:dyDescent="0.2">
      <c r="A110" s="160" t="s">
        <v>64</v>
      </c>
      <c r="B110" s="161"/>
      <c r="C110" s="159"/>
      <c r="D110" s="157">
        <v>5790</v>
      </c>
      <c r="E110" s="157"/>
      <c r="F110" s="157"/>
      <c r="G110" s="157"/>
      <c r="H110" s="158"/>
    </row>
    <row r="111" spans="1:8" ht="37.5" customHeight="1" x14ac:dyDescent="0.2">
      <c r="A111" s="154" t="s">
        <v>65</v>
      </c>
      <c r="B111" s="155"/>
      <c r="C111" s="159"/>
      <c r="D111" s="157">
        <v>432</v>
      </c>
      <c r="E111" s="157"/>
      <c r="F111" s="157"/>
      <c r="G111" s="157"/>
      <c r="H111" s="158"/>
    </row>
    <row r="112" spans="1:8" ht="37.5" customHeight="1" x14ac:dyDescent="0.2">
      <c r="A112" s="154" t="s">
        <v>66</v>
      </c>
      <c r="B112" s="155"/>
      <c r="C112" s="159"/>
      <c r="D112" s="157">
        <v>432</v>
      </c>
      <c r="E112" s="157"/>
      <c r="F112" s="157"/>
      <c r="G112" s="157"/>
      <c r="H112" s="158"/>
    </row>
    <row r="113" spans="1:8" ht="37.5" customHeight="1" x14ac:dyDescent="0.2">
      <c r="A113" s="154" t="s">
        <v>67</v>
      </c>
      <c r="B113" s="155"/>
      <c r="C113" s="159"/>
      <c r="D113" s="157">
        <v>864</v>
      </c>
      <c r="E113" s="157"/>
      <c r="F113" s="157"/>
      <c r="G113" s="157"/>
      <c r="H113" s="158"/>
    </row>
    <row r="114" spans="1:8" ht="37.5" customHeight="1" x14ac:dyDescent="0.2">
      <c r="A114" s="154" t="s">
        <v>68</v>
      </c>
      <c r="B114" s="155"/>
      <c r="C114" s="159"/>
      <c r="D114" s="157">
        <v>1296</v>
      </c>
      <c r="E114" s="157"/>
      <c r="F114" s="157"/>
      <c r="G114" s="157"/>
      <c r="H114" s="158"/>
    </row>
    <row r="115" spans="1:8" ht="37.5" customHeight="1" thickBot="1" x14ac:dyDescent="0.25">
      <c r="A115" s="162" t="s">
        <v>69</v>
      </c>
      <c r="B115" s="163"/>
      <c r="C115" s="164"/>
      <c r="D115" s="165">
        <v>6798</v>
      </c>
      <c r="E115" s="165"/>
      <c r="F115" s="165"/>
      <c r="G115" s="165"/>
      <c r="H115" s="166"/>
    </row>
    <row r="116" spans="1:8" s="16" customFormat="1" ht="117.75" customHeight="1" thickBot="1" x14ac:dyDescent="0.25">
      <c r="A116" s="283" t="s">
        <v>71</v>
      </c>
      <c r="B116" s="284"/>
      <c r="C11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45">
        <v>30</v>
      </c>
      <c r="E116" s="45"/>
      <c r="F116" s="45"/>
      <c r="G116" s="45"/>
      <c r="H116" s="46"/>
    </row>
    <row r="117" spans="1:8" ht="50.1" customHeight="1" thickBot="1" x14ac:dyDescent="0.25">
      <c r="A117" s="24" t="s">
        <v>72</v>
      </c>
      <c r="B117" s="25"/>
      <c r="C117" s="26"/>
      <c r="D117" s="173" t="e">
        <f>"от "&amp;MIN(D119,D139:H140,#REF!,D141:H155)&amp;" до "&amp;MAX(D119,D139:H140,#REF!,D141:H155)</f>
        <v>#REF!</v>
      </c>
      <c r="E117" s="173"/>
      <c r="F117" s="173"/>
      <c r="G117" s="173"/>
      <c r="H117" s="174"/>
    </row>
    <row r="118" spans="1:8" ht="21.75" thickBot="1" x14ac:dyDescent="0.25">
      <c r="A118" s="286"/>
      <c r="B118" s="287"/>
      <c r="C118" s="130"/>
      <c r="D118" s="288"/>
      <c r="E118" s="288"/>
      <c r="F118" s="288"/>
      <c r="G118" s="288"/>
      <c r="H118" s="289"/>
    </row>
    <row r="119" spans="1:8" ht="50.1"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182">
        <v>5100</v>
      </c>
      <c r="E119" s="182"/>
      <c r="F119" s="182"/>
      <c r="G119" s="182"/>
      <c r="H119" s="183"/>
    </row>
    <row r="120" spans="1:8" ht="50.1" customHeight="1" thickBot="1" x14ac:dyDescent="0.25">
      <c r="A120" s="184" t="s">
        <v>74</v>
      </c>
      <c r="B120" s="185"/>
      <c r="C120" s="186"/>
      <c r="D120" s="187" t="s">
        <v>75</v>
      </c>
      <c r="E120" s="188"/>
      <c r="F120" s="188"/>
      <c r="G120" s="188"/>
      <c r="H120" s="189"/>
    </row>
    <row r="121" spans="1:8" ht="50.1" customHeight="1" x14ac:dyDescent="0.2">
      <c r="A121" s="190" t="s">
        <v>76</v>
      </c>
      <c r="B121" s="191"/>
      <c r="C121" s="186"/>
      <c r="D121" s="157">
        <f>D119/4</f>
        <v>1275</v>
      </c>
      <c r="E121" s="157"/>
      <c r="F121" s="157"/>
      <c r="G121" s="157"/>
      <c r="H121" s="158"/>
    </row>
    <row r="122" spans="1:8" ht="50.1" customHeight="1" x14ac:dyDescent="0.2">
      <c r="A122" s="190" t="s">
        <v>77</v>
      </c>
      <c r="B122" s="191"/>
      <c r="C122" s="186"/>
      <c r="D122" s="157">
        <f>D119/5</f>
        <v>1020</v>
      </c>
      <c r="E122" s="157"/>
      <c r="F122" s="157"/>
      <c r="G122" s="157"/>
      <c r="H122" s="158"/>
    </row>
    <row r="123" spans="1:8" ht="50.1" customHeight="1" x14ac:dyDescent="0.2">
      <c r="A123" s="190" t="s">
        <v>78</v>
      </c>
      <c r="B123" s="191"/>
      <c r="C123" s="186"/>
      <c r="D123" s="157">
        <f>D119/6</f>
        <v>850</v>
      </c>
      <c r="E123" s="157"/>
      <c r="F123" s="157"/>
      <c r="G123" s="157"/>
      <c r="H123" s="158"/>
    </row>
    <row r="124" spans="1:8" ht="50.1" customHeight="1" x14ac:dyDescent="0.2">
      <c r="A124" s="190" t="s">
        <v>79</v>
      </c>
      <c r="B124" s="191"/>
      <c r="C124" s="186"/>
      <c r="D124" s="157">
        <f>D119/7</f>
        <v>728.57142857142856</v>
      </c>
      <c r="E124" s="157"/>
      <c r="F124" s="157"/>
      <c r="G124" s="157"/>
      <c r="H124" s="158"/>
    </row>
    <row r="125" spans="1:8" ht="50.1" customHeight="1" x14ac:dyDescent="0.2">
      <c r="A125" s="190" t="s">
        <v>80</v>
      </c>
      <c r="B125" s="191"/>
      <c r="C125" s="186"/>
      <c r="D125" s="157">
        <f>D119/8</f>
        <v>637.5</v>
      </c>
      <c r="E125" s="157"/>
      <c r="F125" s="157"/>
      <c r="G125" s="157"/>
      <c r="H125" s="158"/>
    </row>
    <row r="126" spans="1:8" ht="50.1" customHeight="1" x14ac:dyDescent="0.2">
      <c r="A126" s="190" t="s">
        <v>81</v>
      </c>
      <c r="B126" s="191"/>
      <c r="C126" s="186"/>
      <c r="D126" s="157">
        <f>D119/9</f>
        <v>566.66666666666663</v>
      </c>
      <c r="E126" s="157"/>
      <c r="F126" s="157"/>
      <c r="G126" s="157"/>
      <c r="H126" s="158"/>
    </row>
    <row r="127" spans="1:8" ht="50.1" customHeight="1" x14ac:dyDescent="0.2">
      <c r="A127" s="190" t="s">
        <v>82</v>
      </c>
      <c r="B127" s="191"/>
      <c r="C127" s="186"/>
      <c r="D127" s="157">
        <f>D119/10</f>
        <v>510</v>
      </c>
      <c r="E127" s="157"/>
      <c r="F127" s="157"/>
      <c r="G127" s="157"/>
      <c r="H127" s="158"/>
    </row>
    <row r="128" spans="1:8" ht="50.1" customHeight="1" thickBot="1" x14ac:dyDescent="0.25">
      <c r="A128" s="179" t="s">
        <v>83</v>
      </c>
      <c r="B128" s="180"/>
      <c r="C128" s="186"/>
      <c r="D128" s="182">
        <v>7656</v>
      </c>
      <c r="E128" s="182"/>
      <c r="F128" s="182"/>
      <c r="G128" s="182"/>
      <c r="H128" s="183"/>
    </row>
    <row r="129" spans="1:8" ht="50.1" customHeight="1" thickBot="1" x14ac:dyDescent="0.25">
      <c r="A129" s="184" t="s">
        <v>74</v>
      </c>
      <c r="B129" s="185"/>
      <c r="C129" s="186"/>
      <c r="D129" s="187" t="s">
        <v>75</v>
      </c>
      <c r="E129" s="188"/>
      <c r="F129" s="188"/>
      <c r="G129" s="188"/>
      <c r="H129" s="189"/>
    </row>
    <row r="130" spans="1:8" ht="50.1" customHeight="1" x14ac:dyDescent="0.2">
      <c r="A130" s="190" t="s">
        <v>76</v>
      </c>
      <c r="B130" s="191"/>
      <c r="C130" s="186"/>
      <c r="D130" s="157">
        <v>1914</v>
      </c>
      <c r="E130" s="157"/>
      <c r="F130" s="157"/>
      <c r="G130" s="157"/>
      <c r="H130" s="158"/>
    </row>
    <row r="131" spans="1:8" ht="50.1" customHeight="1" x14ac:dyDescent="0.2">
      <c r="A131" s="190" t="s">
        <v>77</v>
      </c>
      <c r="B131" s="191"/>
      <c r="C131" s="186"/>
      <c r="D131" s="157">
        <v>1531.2</v>
      </c>
      <c r="E131" s="157"/>
      <c r="F131" s="157"/>
      <c r="G131" s="157"/>
      <c r="H131" s="158"/>
    </row>
    <row r="132" spans="1:8" ht="50.1" customHeight="1" x14ac:dyDescent="0.2">
      <c r="A132" s="190" t="s">
        <v>78</v>
      </c>
      <c r="B132" s="191"/>
      <c r="C132" s="186"/>
      <c r="D132" s="157">
        <v>1275.9999999999998</v>
      </c>
      <c r="E132" s="157"/>
      <c r="F132" s="157"/>
      <c r="G132" s="157"/>
      <c r="H132" s="158"/>
    </row>
    <row r="133" spans="1:8" ht="50.1" customHeight="1" x14ac:dyDescent="0.2">
      <c r="A133" s="190" t="s">
        <v>79</v>
      </c>
      <c r="B133" s="191"/>
      <c r="C133" s="186"/>
      <c r="D133" s="157">
        <v>1093.7142857142858</v>
      </c>
      <c r="E133" s="157"/>
      <c r="F133" s="157"/>
      <c r="G133" s="157"/>
      <c r="H133" s="158"/>
    </row>
    <row r="134" spans="1:8" ht="50.1" customHeight="1" x14ac:dyDescent="0.2">
      <c r="A134" s="190" t="s">
        <v>80</v>
      </c>
      <c r="B134" s="191"/>
      <c r="C134" s="186"/>
      <c r="D134" s="157">
        <v>957</v>
      </c>
      <c r="E134" s="157"/>
      <c r="F134" s="157"/>
      <c r="G134" s="157"/>
      <c r="H134" s="158"/>
    </row>
    <row r="135" spans="1:8" ht="50.1" customHeight="1" x14ac:dyDescent="0.2">
      <c r="A135" s="190" t="s">
        <v>81</v>
      </c>
      <c r="B135" s="191"/>
      <c r="C135" s="186"/>
      <c r="D135" s="157">
        <v>850.66666666666663</v>
      </c>
      <c r="E135" s="157"/>
      <c r="F135" s="157"/>
      <c r="G135" s="157"/>
      <c r="H135" s="158"/>
    </row>
    <row r="136" spans="1:8" ht="50.1" customHeight="1" thickBot="1" x14ac:dyDescent="0.25">
      <c r="A136" s="190" t="s">
        <v>82</v>
      </c>
      <c r="B136" s="191"/>
      <c r="C136" s="194"/>
      <c r="D136" s="157">
        <v>765.6</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44">
        <v>12012</v>
      </c>
      <c r="E137" s="45"/>
      <c r="F137" s="45"/>
      <c r="G137" s="45"/>
      <c r="H137" s="46"/>
    </row>
    <row r="138" spans="1:8" ht="21.75" thickBot="1" x14ac:dyDescent="0.25">
      <c r="A138" s="286"/>
      <c r="B138" s="287"/>
      <c r="C138" s="125"/>
      <c r="D138" s="288"/>
      <c r="E138" s="288"/>
      <c r="F138" s="288"/>
      <c r="G138" s="288"/>
      <c r="H138" s="289"/>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"2ГИС.БРЯНСК"</v>
      </c>
      <c r="D139" s="31">
        <v>3654</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121">
        <v>6462</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6">
        <v>4248</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"2ГИС.БРЯНСК"</v>
      </c>
      <c r="D142" s="36">
        <v>7398</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"2ГИС.БРЯНСК"</v>
      </c>
      <c r="D143" s="36">
        <v>8877.6</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6">
        <v>5964</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6">
        <v>8670</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6">
        <v>6030</v>
      </c>
      <c r="E146" s="37"/>
      <c r="F146" s="37"/>
      <c r="G146" s="37"/>
      <c r="H146" s="38"/>
    </row>
    <row r="147" spans="1:8" ht="50.1" customHeight="1" x14ac:dyDescent="0.2">
      <c r="A147" s="160" t="s">
        <v>93</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6">
        <v>2160</v>
      </c>
      <c r="E147" s="37"/>
      <c r="F147" s="37"/>
      <c r="G147" s="37"/>
      <c r="H147" s="38"/>
    </row>
    <row r="148" spans="1:8" ht="50.1" customHeight="1" x14ac:dyDescent="0.2">
      <c r="A148" s="160" t="s">
        <v>94</v>
      </c>
      <c r="B148" s="161"/>
      <c r="C148" s="202" t="s">
        <v>95</v>
      </c>
      <c r="D148" s="36">
        <v>858</v>
      </c>
      <c r="E148" s="37"/>
      <c r="F148" s="37"/>
      <c r="G148" s="37"/>
      <c r="H148" s="38"/>
    </row>
    <row r="149" spans="1:8" ht="70.5"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6">
        <v>3060</v>
      </c>
      <c r="E149" s="37"/>
      <c r="F149" s="37"/>
      <c r="G149" s="37"/>
      <c r="H149" s="38"/>
    </row>
    <row r="150" spans="1:8" ht="70.5" customHeight="1" x14ac:dyDescent="0.2">
      <c r="A150" s="160" t="s">
        <v>97</v>
      </c>
      <c r="B150" s="161"/>
      <c r="C150" s="202"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6">
        <v>2040</v>
      </c>
      <c r="E150" s="37"/>
      <c r="F150" s="37"/>
      <c r="G150" s="37"/>
      <c r="H150" s="38"/>
    </row>
    <row r="151" spans="1:8" ht="70.5" customHeight="1" x14ac:dyDescent="0.2">
      <c r="A151" s="160" t="s">
        <v>98</v>
      </c>
      <c r="B151" s="161"/>
      <c r="C151"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6">
        <v>2040</v>
      </c>
      <c r="E151" s="37"/>
      <c r="F151" s="37"/>
      <c r="G151" s="37"/>
      <c r="H151" s="38"/>
    </row>
    <row r="152" spans="1:8" ht="70.5" customHeight="1" x14ac:dyDescent="0.2">
      <c r="A152" s="160" t="s">
        <v>99</v>
      </c>
      <c r="B152" s="161"/>
      <c r="C152"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6">
        <v>1020</v>
      </c>
      <c r="E152" s="37"/>
      <c r="F152" s="37"/>
      <c r="G152" s="37"/>
      <c r="H152" s="38"/>
    </row>
    <row r="153" spans="1:8" ht="70.5" customHeight="1" x14ac:dyDescent="0.2">
      <c r="A153" s="160" t="s">
        <v>100</v>
      </c>
      <c r="B153" s="161" t="s">
        <v>100</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6">
        <v>8748</v>
      </c>
      <c r="E153" s="37"/>
      <c r="F153" s="37"/>
      <c r="G153" s="37"/>
      <c r="H153" s="38"/>
    </row>
    <row r="154" spans="1:8" ht="70.5" customHeight="1" x14ac:dyDescent="0.2">
      <c r="A154" s="160" t="s">
        <v>101</v>
      </c>
      <c r="B154" s="161" t="s">
        <v>101</v>
      </c>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6">
        <v>2004</v>
      </c>
      <c r="E154" s="37"/>
      <c r="F154" s="37"/>
      <c r="G154" s="37"/>
      <c r="H154" s="38"/>
    </row>
    <row r="155" spans="1:8" ht="50.1" customHeight="1" x14ac:dyDescent="0.2">
      <c r="A155" s="160" t="s">
        <v>102</v>
      </c>
      <c r="B155" s="161"/>
      <c r="C155"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6">
        <v>5184</v>
      </c>
      <c r="E155" s="37"/>
      <c r="F155" s="37"/>
      <c r="G155" s="37"/>
      <c r="H155" s="38"/>
    </row>
    <row r="156" spans="1:8" s="16" customFormat="1" ht="102" customHeight="1" x14ac:dyDescent="0.2">
      <c r="A156" s="160" t="s">
        <v>16</v>
      </c>
      <c r="B156" s="161"/>
      <c r="C15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6">
        <v>930</v>
      </c>
      <c r="E156" s="37"/>
      <c r="F156" s="37"/>
      <c r="G156" s="37"/>
      <c r="H156" s="38"/>
    </row>
    <row r="157" spans="1:8" s="16" customFormat="1" ht="102" customHeight="1" x14ac:dyDescent="0.2">
      <c r="A157" s="160" t="s">
        <v>103</v>
      </c>
      <c r="B157" s="161"/>
      <c r="C15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7" s="36">
        <v>50010</v>
      </c>
      <c r="E157" s="37"/>
      <c r="F157" s="37"/>
      <c r="G157" s="37"/>
      <c r="H157" s="38"/>
    </row>
    <row r="158" spans="1:8" s="16" customFormat="1" ht="126" customHeight="1" x14ac:dyDescent="0.2">
      <c r="A158" s="160" t="s">
        <v>104</v>
      </c>
      <c r="B158" s="161"/>
      <c r="C1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8" s="36">
        <v>5532</v>
      </c>
      <c r="E158" s="37"/>
      <c r="F158" s="37"/>
      <c r="G158" s="37"/>
      <c r="H158" s="38"/>
    </row>
    <row r="159" spans="1:8" s="16" customFormat="1" ht="96" customHeight="1" x14ac:dyDescent="0.2">
      <c r="A159" s="160" t="s">
        <v>105</v>
      </c>
      <c r="B159" s="16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6">
        <v>4320</v>
      </c>
      <c r="E159" s="37"/>
      <c r="F159" s="37"/>
      <c r="G159" s="37"/>
      <c r="H159" s="38"/>
    </row>
    <row r="160" spans="1:8" s="16" customFormat="1" ht="96" customHeight="1" x14ac:dyDescent="0.2">
      <c r="A160" s="154" t="s">
        <v>106</v>
      </c>
      <c r="B160" s="204"/>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0" s="36">
        <v>3600</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"2ГИС.БРЯНСК"</v>
      </c>
      <c r="D161" s="36">
        <v>5160</v>
      </c>
      <c r="E161" s="37"/>
      <c r="F161" s="37"/>
      <c r="G161" s="37"/>
      <c r="H161" s="38"/>
    </row>
    <row r="162" spans="1:8" ht="50.1" customHeight="1" x14ac:dyDescent="0.2">
      <c r="A162" s="160" t="s">
        <v>108</v>
      </c>
      <c r="B162" s="161"/>
      <c r="C162" s="202"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6">
        <v>9120</v>
      </c>
      <c r="E162" s="37"/>
      <c r="F162" s="37"/>
      <c r="G162" s="37"/>
      <c r="H162" s="38"/>
    </row>
    <row r="163" spans="1:8" ht="50.1" customHeight="1" x14ac:dyDescent="0.2">
      <c r="A163" s="160" t="s">
        <v>109</v>
      </c>
      <c r="B163" s="161"/>
      <c r="C163" s="202" t="str">
        <f t="shared" si="1"/>
        <v>Электронный справочник на основе Справочника организаций "2ГИС.БРЯНСК" (версия для ПК)</v>
      </c>
      <c r="D163" s="36">
        <v>6000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"2ГИС.БРЯНСК"</v>
      </c>
      <c r="D164" s="36">
        <v>10440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"2ГИС.БРЯНСК"</v>
      </c>
      <c r="D165" s="36">
        <v>12528</v>
      </c>
      <c r="E165" s="37"/>
      <c r="F165" s="37"/>
      <c r="G165" s="37"/>
      <c r="H165" s="38"/>
    </row>
    <row r="166" spans="1:8" ht="50.1" customHeight="1" x14ac:dyDescent="0.2">
      <c r="A166" s="160" t="s">
        <v>112</v>
      </c>
      <c r="B166" s="161"/>
      <c r="C166" s="202" t="str">
        <f t="shared" si="1"/>
        <v>Электронный справочник на основе Справочника организаций "2ГИС.БРЯНСК" (версия для ПК)</v>
      </c>
      <c r="D166" s="36">
        <v>8400</v>
      </c>
      <c r="E166" s="37"/>
      <c r="F166" s="37"/>
      <c r="G166" s="37"/>
      <c r="H166" s="38"/>
    </row>
    <row r="167" spans="1:8" ht="50.1" customHeight="1" x14ac:dyDescent="0.2">
      <c r="A167" s="160" t="s">
        <v>113</v>
      </c>
      <c r="B167" s="161"/>
      <c r="C167" s="202" t="str">
        <f t="shared" si="1"/>
        <v>Электронный справочник на основе Справочника организаций "2ГИС.БРЯНСК" (версия для ПК)</v>
      </c>
      <c r="D167" s="36">
        <v>12240</v>
      </c>
      <c r="E167" s="37"/>
      <c r="F167" s="37"/>
      <c r="G167" s="37"/>
      <c r="H167" s="38"/>
    </row>
    <row r="168" spans="1:8" ht="50.1" customHeight="1" x14ac:dyDescent="0.2">
      <c r="A168" s="160" t="s">
        <v>114</v>
      </c>
      <c r="B168" s="161"/>
      <c r="C168" s="202" t="str">
        <f t="shared" si="1"/>
        <v>Электронный справочник на основе Справочника организаций "2ГИС.БРЯНСК" (версия для ПК)</v>
      </c>
      <c r="D168" s="36">
        <v>8520</v>
      </c>
      <c r="E168" s="37"/>
      <c r="F168" s="37"/>
      <c r="G168" s="37"/>
      <c r="H168" s="38"/>
    </row>
    <row r="169" spans="1:8" ht="50.1" customHeight="1" x14ac:dyDescent="0.2">
      <c r="A169" s="160" t="s">
        <v>115</v>
      </c>
      <c r="B169" s="161"/>
      <c r="C169" s="202" t="s">
        <v>95</v>
      </c>
      <c r="D169" s="36">
        <v>1320</v>
      </c>
      <c r="E169" s="37"/>
      <c r="F169" s="37"/>
      <c r="G169" s="37"/>
      <c r="H169" s="38"/>
    </row>
    <row r="170" spans="1:8" ht="64.5" customHeight="1" x14ac:dyDescent="0.2">
      <c r="A170" s="160" t="s">
        <v>116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6">
        <v>12360</v>
      </c>
      <c r="E170" s="37"/>
      <c r="F170" s="37"/>
      <c r="G170" s="37"/>
      <c r="H170" s="38"/>
    </row>
    <row r="171" spans="1:8" ht="50.1" customHeight="1" thickBot="1" x14ac:dyDescent="0.25">
      <c r="A171" s="160" t="s">
        <v>117</v>
      </c>
      <c r="B171" s="161"/>
      <c r="C171" s="202" t="str">
        <f t="shared" si="1"/>
        <v>Электронный справочник на основе Справочника организаций "2ГИС.БРЯНСК" (версия для ПК)</v>
      </c>
      <c r="D171" s="44">
        <v>7320</v>
      </c>
      <c r="E171" s="45"/>
      <c r="F171" s="45"/>
      <c r="G171" s="45"/>
      <c r="H171" s="46"/>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6">
        <v>2400</v>
      </c>
      <c r="E173" s="37"/>
      <c r="F173" s="37"/>
      <c r="G173" s="37"/>
      <c r="H173" s="38"/>
    </row>
    <row r="174" spans="1:8" s="16" customFormat="1" ht="50.1" customHeight="1" x14ac:dyDescent="0.2">
      <c r="A174" s="160" t="s">
        <v>120</v>
      </c>
      <c r="B174" s="161"/>
      <c r="C174" s="209"/>
      <c r="D174" s="36">
        <v>2400</v>
      </c>
      <c r="E174" s="37"/>
      <c r="F174" s="37"/>
      <c r="G174" s="37"/>
      <c r="H174" s="38"/>
    </row>
    <row r="175" spans="1:8" s="16" customFormat="1" ht="50.1" customHeight="1" x14ac:dyDescent="0.2">
      <c r="A175" s="207" t="s">
        <v>121</v>
      </c>
      <c r="B175" s="208"/>
      <c r="C175" s="209"/>
      <c r="D175" s="293">
        <v>1800</v>
      </c>
      <c r="E175" s="157"/>
      <c r="F175" s="157"/>
      <c r="G175" s="157"/>
      <c r="H175" s="157"/>
    </row>
    <row r="176" spans="1:8" s="16" customFormat="1" ht="50.1" customHeight="1" x14ac:dyDescent="0.2">
      <c r="A176" s="207" t="s">
        <v>122</v>
      </c>
      <c r="B176" s="208"/>
      <c r="C176" s="209"/>
      <c r="D176" s="293">
        <v>180</v>
      </c>
      <c r="E176" s="157"/>
      <c r="F176" s="157"/>
      <c r="G176" s="157"/>
      <c r="H176" s="157"/>
    </row>
    <row r="177" spans="1:8" s="16" customFormat="1" ht="50.1" customHeight="1" thickBot="1" x14ac:dyDescent="0.25">
      <c r="A177" s="207" t="s">
        <v>123</v>
      </c>
      <c r="B177" s="208"/>
      <c r="C177" s="210"/>
      <c r="D177" s="78">
        <v>612</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"Интернет-площадка 2gis.ru на основе Cправочника организаций "&amp;$C$2&amp;""</f>
        <v>Интернет-площадка 2gis.ru на основе Cправочника организаций "2ГИС.БРЯНСК"</v>
      </c>
      <c r="D179" s="36">
        <v>2766</v>
      </c>
      <c r="E179" s="37"/>
      <c r="F179" s="37"/>
      <c r="G179" s="37"/>
      <c r="H179" s="38"/>
    </row>
    <row r="180" spans="1:8" ht="50.1" customHeight="1" x14ac:dyDescent="0.2">
      <c r="A180" s="160" t="s">
        <v>126</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0" s="36">
        <v>5184</v>
      </c>
      <c r="E180" s="37"/>
      <c r="F180" s="37"/>
      <c r="G180" s="37"/>
      <c r="H180" s="38"/>
    </row>
    <row r="181" spans="1:8" ht="50.1" customHeight="1" x14ac:dyDescent="0.2">
      <c r="A181" s="160" t="s">
        <v>195</v>
      </c>
      <c r="B181" s="161"/>
      <c r="C181" s="202" t="str">
        <f>"Интернет-площадка 2gis.ru на основе Cправочника организаций "&amp;$C$2&amp;""</f>
        <v>Интернет-площадка 2gis.ru на основе Cправочника организаций "2ГИС.БРЯНСК"</v>
      </c>
      <c r="D181" s="36">
        <v>3960</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2" s="36">
        <v>7320</v>
      </c>
      <c r="E182" s="37"/>
      <c r="F182" s="37"/>
      <c r="G182" s="37"/>
      <c r="H182" s="38"/>
    </row>
    <row r="183" spans="1:8" s="16" customFormat="1" ht="126" customHeight="1" thickBot="1" x14ac:dyDescent="0.25">
      <c r="A183" s="160" t="s">
        <v>129</v>
      </c>
      <c r="B183" s="161"/>
      <c r="C183" s="481" t="str">
        <f>C179</f>
        <v>Интернет-площадка 2gis.ru на основе Cправочника организаций "2ГИС.БРЯНСК"</v>
      </c>
      <c r="D183" s="36">
        <v>4164</v>
      </c>
      <c r="E183" s="37"/>
      <c r="F183" s="37"/>
      <c r="G183" s="37"/>
      <c r="H183" s="38"/>
    </row>
    <row r="184" spans="1:8" ht="49.5" customHeight="1" thickBot="1" x14ac:dyDescent="0.25">
      <c r="A184" s="24" t="s">
        <v>196</v>
      </c>
      <c r="B184" s="25"/>
      <c r="C184" s="26"/>
      <c r="D184" s="173"/>
      <c r="E184" s="173"/>
      <c r="F184" s="173"/>
      <c r="G184" s="173"/>
      <c r="H184" s="174"/>
    </row>
    <row r="185" spans="1:8" s="23" customFormat="1" ht="30" customHeight="1" thickBot="1" x14ac:dyDescent="0.25">
      <c r="A185" s="298"/>
      <c r="B185" s="298"/>
      <c r="C185" s="456"/>
      <c r="D185" s="298"/>
      <c r="E185" s="298"/>
      <c r="F185" s="298"/>
      <c r="G185" s="298"/>
      <c r="H185" s="299"/>
    </row>
    <row r="186" spans="1:8" s="16" customFormat="1" ht="185.25" customHeight="1" x14ac:dyDescent="0.2">
      <c r="A186" s="160" t="s">
        <v>197</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6" s="31">
        <v>7200</v>
      </c>
      <c r="E186" s="32"/>
      <c r="F186" s="32"/>
      <c r="G186" s="32"/>
      <c r="H186" s="33"/>
    </row>
    <row r="187" spans="1:8" s="16" customFormat="1" ht="83.25" customHeight="1" thickBot="1" x14ac:dyDescent="0.25">
      <c r="A187" s="160" t="s">
        <v>198</v>
      </c>
      <c r="B187" s="161"/>
      <c r="C187" s="209"/>
      <c r="D187" s="36">
        <v>7200</v>
      </c>
      <c r="E187" s="37"/>
      <c r="F187" s="37"/>
      <c r="G187" s="37"/>
      <c r="H187" s="38"/>
    </row>
    <row r="188" spans="1:8" ht="13.5" thickBot="1" x14ac:dyDescent="0.25">
      <c r="A188" s="502"/>
      <c r="B188" s="503"/>
      <c r="C188" s="504"/>
      <c r="D188" s="503"/>
      <c r="E188" s="503"/>
      <c r="F188" s="503"/>
      <c r="G188" s="503"/>
      <c r="H188" s="505"/>
    </row>
    <row r="189" spans="1:8" ht="21" x14ac:dyDescent="0.2">
      <c r="A189" s="216"/>
      <c r="B189" s="217" t="s">
        <v>130</v>
      </c>
      <c r="C189" s="218" t="s">
        <v>317</v>
      </c>
      <c r="D189" s="218"/>
      <c r="E189" s="219"/>
      <c r="F189" s="219"/>
      <c r="G189" s="219"/>
      <c r="H189" s="219"/>
    </row>
    <row r="190" spans="1:8" ht="21" x14ac:dyDescent="0.2">
      <c r="A190" s="216"/>
      <c r="B190" s="219"/>
      <c r="C190" s="220" t="s">
        <v>318</v>
      </c>
      <c r="D190" s="220"/>
      <c r="E190" s="219"/>
      <c r="F190" s="219"/>
      <c r="G190" s="219"/>
      <c r="H190" s="219"/>
    </row>
    <row r="191" spans="1:8" ht="21" x14ac:dyDescent="0.2">
      <c r="A191" s="216"/>
      <c r="B191" s="219"/>
      <c r="C191" s="220" t="s">
        <v>319</v>
      </c>
      <c r="D191" s="220"/>
      <c r="E191" s="219"/>
      <c r="F191" s="219"/>
      <c r="G191" s="219"/>
      <c r="H191" s="219"/>
    </row>
    <row r="192" spans="1:8" ht="21" x14ac:dyDescent="0.2">
      <c r="C192" s="220"/>
      <c r="D192" s="220"/>
      <c r="E192" s="219"/>
      <c r="F192" s="219"/>
      <c r="G192" s="219"/>
      <c r="H192" s="213"/>
    </row>
    <row r="193" spans="1:8" ht="26.25" customHeight="1" x14ac:dyDescent="0.2">
      <c r="A193" s="223" t="str">
        <f>Абакан_юр!A171</f>
        <v>По соглашению сторон в качестве валюты платежа могут выступать украинские гривны, в этом случае курс следующий: 1 руб. = 0,5104 гривен</v>
      </c>
      <c r="B193" s="223"/>
      <c r="C193" s="223"/>
      <c r="D193" s="224"/>
      <c r="E193" s="224"/>
      <c r="F193" s="225"/>
      <c r="G193" s="226"/>
      <c r="H193" s="226"/>
    </row>
    <row r="194" spans="1:8" ht="26.25" customHeight="1" x14ac:dyDescent="0.2">
      <c r="A194" s="223" t="str">
        <f>Абакан_юр!A172</f>
        <v>По соглашению сторон в качестве валюты платежа могут выступать дирхамы ОАЭ, в этом случае курс следующий: 1 руб. = 0,0436 дирхам</v>
      </c>
      <c r="B194" s="223"/>
      <c r="C194" s="223"/>
      <c r="D194" s="224"/>
      <c r="E194" s="224"/>
      <c r="F194" s="225"/>
      <c r="G194" s="228"/>
      <c r="H194" s="228"/>
    </row>
    <row r="195" spans="1:8" ht="26.25" customHeight="1" x14ac:dyDescent="0.2">
      <c r="A195" s="223" t="str">
        <f>Абакан_юр!A173</f>
        <v>По соглашению сторон в качестве валюты платежа могут выступать доллары США, в этом случае курс следующий: 1 руб. = 0,0118 доллара</v>
      </c>
      <c r="B195" s="223"/>
      <c r="C195" s="223"/>
      <c r="D195" s="224"/>
      <c r="E195" s="224"/>
      <c r="F195" s="225"/>
      <c r="G195" s="228"/>
      <c r="H195" s="228"/>
    </row>
    <row r="196" spans="1:8" ht="26.25" customHeight="1" x14ac:dyDescent="0.2">
      <c r="A196" s="223" t="str">
        <f>Абакан_юр!A174</f>
        <v>По соглашению сторон в качестве валюты платежа могут выступать евро, в этом случае курс следующий: 1 руб. = 0,0108 евро</v>
      </c>
      <c r="B196" s="223"/>
      <c r="C196" s="223"/>
      <c r="D196" s="224"/>
      <c r="E196" s="225"/>
      <c r="F196" s="225"/>
      <c r="G196" s="228"/>
      <c r="H196" s="228"/>
    </row>
    <row r="197" spans="1:8" ht="26.25" customHeight="1" x14ac:dyDescent="0.2">
      <c r="A197" s="223" t="str">
        <f>Абакан_юр!A175</f>
        <v>По соглашению сторон в качестве валюты платежа могут выступать чешские кроны, в этом случае курс следующий: 1 руб. = 0,2741 крона</v>
      </c>
      <c r="B197" s="223"/>
      <c r="C197" s="223"/>
      <c r="D197" s="224"/>
      <c r="E197" s="225"/>
      <c r="F197" s="225"/>
      <c r="G197" s="228"/>
      <c r="H197" s="228"/>
    </row>
    <row r="198" spans="1:8" ht="26.25" customHeight="1" x14ac:dyDescent="0.2">
      <c r="A198" s="223" t="str">
        <f>Абакан_юр!A176</f>
        <v>По соглашению сторон в качестве валюты платежа могут выступать киргизские сомы, в этом случае курс следующий: 1 руб. = 1,0001 сом</v>
      </c>
      <c r="B198" s="223"/>
      <c r="C198" s="223"/>
      <c r="D198" s="224"/>
      <c r="E198" s="224"/>
      <c r="F198" s="225"/>
      <c r="G198" s="228"/>
      <c r="H198" s="228"/>
    </row>
    <row r="199" spans="1:8" ht="26.25" customHeight="1" x14ac:dyDescent="0.2">
      <c r="A199"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9" s="223"/>
      <c r="C199" s="223"/>
      <c r="D199" s="224"/>
      <c r="E199" s="224"/>
      <c r="F199" s="225"/>
      <c r="G199" s="228"/>
      <c r="H199" s="228"/>
    </row>
    <row r="200" spans="1:8" ht="26.25" x14ac:dyDescent="0.2">
      <c r="A200" s="229"/>
      <c r="B200" s="229"/>
      <c r="C200" s="230"/>
      <c r="D200" s="231"/>
      <c r="E200" s="231"/>
      <c r="F200" s="232"/>
      <c r="G200" s="233"/>
      <c r="H200" s="233"/>
    </row>
    <row r="201" spans="1:8" ht="21" x14ac:dyDescent="0.2">
      <c r="A201" s="235" t="s">
        <v>141</v>
      </c>
      <c r="B201" s="235"/>
      <c r="C201" s="235"/>
      <c r="D201" s="235"/>
      <c r="E201" s="235"/>
      <c r="F201" s="235"/>
      <c r="G201" s="235"/>
      <c r="H201" s="235"/>
    </row>
    <row r="202" spans="1:8" ht="21" x14ac:dyDescent="0.2">
      <c r="A202" s="235" t="s">
        <v>142</v>
      </c>
      <c r="B202" s="235"/>
      <c r="C202" s="235"/>
      <c r="D202" s="235"/>
      <c r="E202" s="235"/>
      <c r="F202" s="235"/>
      <c r="G202" s="235"/>
      <c r="H202" s="235"/>
    </row>
    <row r="203" spans="1:8" ht="26.25" x14ac:dyDescent="0.2">
      <c r="A203" s="229"/>
      <c r="B203" s="229"/>
      <c r="C203" s="230"/>
      <c r="D203" s="231"/>
      <c r="E203" s="231"/>
      <c r="F203" s="232"/>
      <c r="G203" s="233"/>
      <c r="H203" s="233"/>
    </row>
    <row r="204" spans="1:8" ht="22.5" customHeight="1" thickBot="1" x14ac:dyDescent="0.25">
      <c r="A204" s="236" t="s">
        <v>143</v>
      </c>
      <c r="B204" s="236"/>
      <c r="C204" s="236"/>
      <c r="D204" s="236"/>
      <c r="E204" s="236"/>
      <c r="F204" s="237"/>
      <c r="G204" s="227"/>
      <c r="H204" s="238"/>
    </row>
    <row r="205" spans="1:8" ht="50.1" customHeight="1" thickBot="1" x14ac:dyDescent="0.25">
      <c r="A205" s="239" t="s">
        <v>144</v>
      </c>
      <c r="B205" s="240"/>
      <c r="C205" s="240"/>
      <c r="D205" s="240"/>
      <c r="E205" s="241"/>
      <c r="F205" s="242"/>
      <c r="H205" s="243"/>
    </row>
    <row r="206" spans="1:8" ht="78" customHeight="1" thickBot="1" x14ac:dyDescent="0.25">
      <c r="A206" s="244" t="s">
        <v>145</v>
      </c>
      <c r="B206" s="245"/>
      <c r="C206" s="246" t="s">
        <v>146</v>
      </c>
      <c r="D206" s="245" t="s">
        <v>147</v>
      </c>
      <c r="E206" s="247"/>
      <c r="F206" s="248"/>
      <c r="G206" s="248"/>
      <c r="H206" s="248"/>
    </row>
    <row r="207" spans="1:8" ht="89.25" customHeight="1" x14ac:dyDescent="0.2">
      <c r="A207" s="249" t="s">
        <v>148</v>
      </c>
      <c r="B207" s="250"/>
      <c r="C207" s="251" t="s">
        <v>149</v>
      </c>
      <c r="D207" s="252" t="s">
        <v>150</v>
      </c>
      <c r="E207" s="253"/>
      <c r="F207" s="248"/>
      <c r="G207" s="248"/>
      <c r="H207" s="248"/>
    </row>
    <row r="208" spans="1:8" ht="81" customHeight="1" x14ac:dyDescent="0.2">
      <c r="A208" s="254" t="s">
        <v>151</v>
      </c>
      <c r="B208" s="255"/>
      <c r="C208" s="256" t="s">
        <v>152</v>
      </c>
      <c r="D208" s="257" t="s">
        <v>153</v>
      </c>
      <c r="E208" s="258"/>
      <c r="F208" s="248"/>
      <c r="G208" s="248"/>
      <c r="H208" s="248"/>
    </row>
    <row r="209" spans="1:8" ht="106.5" customHeight="1" thickBot="1" x14ac:dyDescent="0.25">
      <c r="A209" s="316" t="s">
        <v>154</v>
      </c>
      <c r="B209" s="317"/>
      <c r="C209" s="318" t="s">
        <v>155</v>
      </c>
      <c r="D209" s="319" t="s">
        <v>153</v>
      </c>
      <c r="E209" s="320"/>
      <c r="F209" s="248"/>
      <c r="G209" s="248"/>
      <c r="H209" s="248"/>
    </row>
    <row r="210" spans="1:8" s="213" customFormat="1" ht="125.25" customHeight="1" x14ac:dyDescent="0.2">
      <c r="A210" s="254" t="s">
        <v>157</v>
      </c>
      <c r="B210" s="255"/>
      <c r="C210" s="314" t="s">
        <v>158</v>
      </c>
      <c r="D210" s="255" t="s">
        <v>153</v>
      </c>
      <c r="E210" s="315"/>
      <c r="F210" s="242"/>
      <c r="G210" s="242"/>
      <c r="H210" s="242"/>
    </row>
    <row r="211" spans="1:8" s="234" customFormat="1" ht="222.75" customHeight="1" x14ac:dyDescent="0.2">
      <c r="A211" s="487" t="s">
        <v>159</v>
      </c>
      <c r="B211" s="488"/>
      <c r="C211" s="256" t="s">
        <v>160</v>
      </c>
      <c r="D211" s="489" t="s">
        <v>153</v>
      </c>
      <c r="E211" s="490"/>
      <c r="F211" s="232"/>
      <c r="G211" s="233"/>
      <c r="H211" s="233"/>
    </row>
    <row r="212" spans="1:8" ht="24.95" customHeight="1" x14ac:dyDescent="0.2">
      <c r="A212" s="260" t="s">
        <v>161</v>
      </c>
      <c r="B212" s="260"/>
      <c r="C212" s="260"/>
      <c r="D212" s="260"/>
      <c r="E212" s="260"/>
      <c r="F212" s="260"/>
      <c r="G212" s="260"/>
      <c r="H212" s="260"/>
    </row>
    <row r="213" spans="1:8" ht="24.95" customHeight="1" x14ac:dyDescent="0.2">
      <c r="A213" s="260" t="s">
        <v>162</v>
      </c>
      <c r="B213" s="260"/>
      <c r="C213" s="260"/>
      <c r="D213" s="260"/>
      <c r="E213" s="260"/>
      <c r="F213" s="260"/>
      <c r="G213" s="260"/>
      <c r="H213" s="260"/>
    </row>
    <row r="214" spans="1:8" ht="189.75" customHeight="1" x14ac:dyDescent="0.2">
      <c r="A214"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235"/>
      <c r="C214" s="235"/>
      <c r="D214" s="235"/>
      <c r="E214" s="235"/>
      <c r="F214" s="235"/>
      <c r="G214" s="235"/>
      <c r="H214" s="235"/>
    </row>
    <row r="215" spans="1:8" ht="64.5" customHeight="1" x14ac:dyDescent="0.2">
      <c r="A215" s="235" t="s">
        <v>164</v>
      </c>
      <c r="B215" s="235"/>
      <c r="C215" s="235"/>
      <c r="D215" s="235"/>
      <c r="E215" s="235"/>
      <c r="F215" s="235"/>
      <c r="G215" s="235"/>
      <c r="H215" s="235"/>
    </row>
    <row r="216" spans="1:8" ht="24.95" customHeight="1" x14ac:dyDescent="0.2">
      <c r="A216" s="260" t="s">
        <v>165</v>
      </c>
      <c r="B216" s="260"/>
      <c r="C216" s="260"/>
      <c r="D216" s="260"/>
      <c r="E216" s="260"/>
      <c r="F216" s="260"/>
      <c r="G216" s="260"/>
      <c r="H216" s="260"/>
    </row>
    <row r="217" spans="1:8" ht="6" customHeight="1" x14ac:dyDescent="0.2"/>
    <row r="218" spans="1:8" s="262" customFormat="1" ht="114.75" customHeight="1" x14ac:dyDescent="0.2">
      <c r="A218" s="235" t="s">
        <v>166</v>
      </c>
      <c r="B218" s="235"/>
      <c r="C218" s="235"/>
      <c r="D218" s="235"/>
      <c r="E218" s="235"/>
      <c r="F218" s="235"/>
      <c r="G218" s="235"/>
      <c r="H218" s="235"/>
    </row>
  </sheetData>
  <sheetProtection selectLockedCells="1" selectUnlockedCells="1"/>
  <mergeCells count="364">
    <mergeCell ref="A216:H216"/>
    <mergeCell ref="A218:E218"/>
    <mergeCell ref="F218:H218"/>
    <mergeCell ref="A211:B211"/>
    <mergeCell ref="D211:E211"/>
    <mergeCell ref="A212:H212"/>
    <mergeCell ref="A213:H213"/>
    <mergeCell ref="A214:H214"/>
    <mergeCell ref="A215:H215"/>
    <mergeCell ref="A208:B208"/>
    <mergeCell ref="D208:E208"/>
    <mergeCell ref="A209:B209"/>
    <mergeCell ref="D209:E209"/>
    <mergeCell ref="A210:B210"/>
    <mergeCell ref="D210:E210"/>
    <mergeCell ref="A202:H202"/>
    <mergeCell ref="A204:E204"/>
    <mergeCell ref="A205:E205"/>
    <mergeCell ref="A206:B206"/>
    <mergeCell ref="D206:E206"/>
    <mergeCell ref="A207:B207"/>
    <mergeCell ref="D207:E207"/>
    <mergeCell ref="A195:C195"/>
    <mergeCell ref="A196:C196"/>
    <mergeCell ref="A197:C197"/>
    <mergeCell ref="A198:C198"/>
    <mergeCell ref="A199:C199"/>
    <mergeCell ref="A201:H201"/>
    <mergeCell ref="C190:D190"/>
    <mergeCell ref="C191:D191"/>
    <mergeCell ref="C192:D192"/>
    <mergeCell ref="A193:C193"/>
    <mergeCell ref="G193:H193"/>
    <mergeCell ref="A194:C194"/>
    <mergeCell ref="A186:B186"/>
    <mergeCell ref="C186:C187"/>
    <mergeCell ref="D186:H186"/>
    <mergeCell ref="A187:B187"/>
    <mergeCell ref="D187:H187"/>
    <mergeCell ref="C189:D189"/>
    <mergeCell ref="A183:B183"/>
    <mergeCell ref="D183:H183"/>
    <mergeCell ref="A184:B184"/>
    <mergeCell ref="D184:H184"/>
    <mergeCell ref="A185:C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50" zoomScaleNormal="60" zoomScaleSheetLayoutView="50" workbookViewId="0">
      <pane ySplit="4" topLeftCell="A16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267">
        <v>126</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1">
        <f>F48*1.2</f>
        <v>6393.5999999999995</v>
      </c>
      <c r="E48" s="32">
        <f>F48*1.1</f>
        <v>5860.8</v>
      </c>
      <c r="F48" s="32">
        <v>5328</v>
      </c>
      <c r="G48" s="32">
        <f>F48*0.75</f>
        <v>3996</v>
      </c>
      <c r="H48" s="33">
        <f>F48*0.5</f>
        <v>2664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54">
        <f>F54*1.2</f>
        <v>7603.2</v>
      </c>
      <c r="E54" s="32">
        <f>F54*1.1</f>
        <v>6969.6</v>
      </c>
      <c r="F54" s="32">
        <v>6336</v>
      </c>
      <c r="G54" s="32">
        <f>F54*0.75</f>
        <v>4752</v>
      </c>
      <c r="H54" s="33">
        <f>F54*0.5</f>
        <v>3168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267">
        <v>126</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312 до 6240</v>
      </c>
      <c r="E64" s="139"/>
      <c r="F64" s="139"/>
      <c r="G64" s="139"/>
      <c r="H64" s="140"/>
    </row>
    <row r="65" spans="1:8"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365">
        <v>312</v>
      </c>
      <c r="E65" s="145"/>
      <c r="F65" s="145"/>
      <c r="G65" s="145"/>
      <c r="H65" s="146"/>
    </row>
    <row r="66" spans="1:8" ht="37.5" customHeight="1" outlineLevel="1" x14ac:dyDescent="0.2">
      <c r="A66" s="147" t="s">
        <v>40</v>
      </c>
      <c r="B66" s="366"/>
      <c r="C66" s="350"/>
      <c r="D66" s="56">
        <v>624</v>
      </c>
      <c r="E66" s="37"/>
      <c r="F66" s="37"/>
      <c r="G66" s="37"/>
      <c r="H66" s="38"/>
    </row>
    <row r="67" spans="1:8" ht="37.5" customHeight="1" outlineLevel="1" x14ac:dyDescent="0.2">
      <c r="A67" s="147" t="s">
        <v>41</v>
      </c>
      <c r="B67" s="366"/>
      <c r="C67" s="350"/>
      <c r="D67" s="56">
        <v>936</v>
      </c>
      <c r="E67" s="37"/>
      <c r="F67" s="37"/>
      <c r="G67" s="37"/>
      <c r="H67" s="38"/>
    </row>
    <row r="68" spans="1:8" ht="37.5" customHeight="1" outlineLevel="1" x14ac:dyDescent="0.2">
      <c r="A68" s="147" t="s">
        <v>42</v>
      </c>
      <c r="B68" s="366"/>
      <c r="C68" s="350"/>
      <c r="D68" s="56">
        <v>1248</v>
      </c>
      <c r="E68" s="37"/>
      <c r="F68" s="37"/>
      <c r="G68" s="37"/>
      <c r="H68" s="38"/>
    </row>
    <row r="69" spans="1:8" ht="37.5" customHeight="1" outlineLevel="1" x14ac:dyDescent="0.2">
      <c r="A69" s="147" t="s">
        <v>43</v>
      </c>
      <c r="B69" s="366"/>
      <c r="C69" s="350"/>
      <c r="D69" s="56">
        <v>1560</v>
      </c>
      <c r="E69" s="37"/>
      <c r="F69" s="37"/>
      <c r="G69" s="37"/>
      <c r="H69" s="38"/>
    </row>
    <row r="70" spans="1:8" ht="37.5" customHeight="1" outlineLevel="1" x14ac:dyDescent="0.2">
      <c r="A70" s="147" t="s">
        <v>44</v>
      </c>
      <c r="B70" s="366"/>
      <c r="C70" s="350"/>
      <c r="D70" s="56">
        <v>1872</v>
      </c>
      <c r="E70" s="37"/>
      <c r="F70" s="37"/>
      <c r="G70" s="37"/>
      <c r="H70" s="38"/>
    </row>
    <row r="71" spans="1:8" ht="37.5" customHeight="1" outlineLevel="1" x14ac:dyDescent="0.2">
      <c r="A71" s="147" t="s">
        <v>45</v>
      </c>
      <c r="B71" s="366"/>
      <c r="C71" s="350"/>
      <c r="D71" s="56">
        <v>2184</v>
      </c>
      <c r="E71" s="37"/>
      <c r="F71" s="37"/>
      <c r="G71" s="37"/>
      <c r="H71" s="38"/>
    </row>
    <row r="72" spans="1:8" ht="37.5" customHeight="1" outlineLevel="1" x14ac:dyDescent="0.2">
      <c r="A72" s="147" t="s">
        <v>46</v>
      </c>
      <c r="B72" s="366"/>
      <c r="C72" s="350"/>
      <c r="D72" s="56">
        <v>2496</v>
      </c>
      <c r="E72" s="37"/>
      <c r="F72" s="37"/>
      <c r="G72" s="37"/>
      <c r="H72" s="38"/>
    </row>
    <row r="73" spans="1:8" ht="37.5" customHeight="1" outlineLevel="1" x14ac:dyDescent="0.2">
      <c r="A73" s="147" t="s">
        <v>47</v>
      </c>
      <c r="B73" s="366"/>
      <c r="C73" s="350"/>
      <c r="D73" s="56">
        <v>2808</v>
      </c>
      <c r="E73" s="37"/>
      <c r="F73" s="37"/>
      <c r="G73" s="37"/>
      <c r="H73" s="38"/>
    </row>
    <row r="74" spans="1:8" ht="37.5" customHeight="1" outlineLevel="1" x14ac:dyDescent="0.2">
      <c r="A74" s="147" t="s">
        <v>48</v>
      </c>
      <c r="B74" s="366"/>
      <c r="C74" s="350"/>
      <c r="D74" s="56">
        <v>3120</v>
      </c>
      <c r="E74" s="37"/>
      <c r="F74" s="37"/>
      <c r="G74" s="37"/>
      <c r="H74" s="38"/>
    </row>
    <row r="75" spans="1:8" ht="37.5" customHeight="1" outlineLevel="1" x14ac:dyDescent="0.2">
      <c r="A75" s="147" t="s">
        <v>49</v>
      </c>
      <c r="B75" s="366"/>
      <c r="C75" s="350"/>
      <c r="D75" s="56">
        <v>3432</v>
      </c>
      <c r="E75" s="37"/>
      <c r="F75" s="37"/>
      <c r="G75" s="37"/>
      <c r="H75" s="38"/>
    </row>
    <row r="76" spans="1:8" ht="37.5" customHeight="1" outlineLevel="1" x14ac:dyDescent="0.2">
      <c r="A76" s="147" t="s">
        <v>50</v>
      </c>
      <c r="B76" s="366"/>
      <c r="C76" s="350"/>
      <c r="D76" s="56">
        <v>3744</v>
      </c>
      <c r="E76" s="37"/>
      <c r="F76" s="37"/>
      <c r="G76" s="37"/>
      <c r="H76" s="38"/>
    </row>
    <row r="77" spans="1:8" ht="37.5" customHeight="1" outlineLevel="1" x14ac:dyDescent="0.2">
      <c r="A77" s="147" t="s">
        <v>51</v>
      </c>
      <c r="B77" s="366"/>
      <c r="C77" s="350"/>
      <c r="D77" s="56">
        <v>4056</v>
      </c>
      <c r="E77" s="37"/>
      <c r="F77" s="37"/>
      <c r="G77" s="37"/>
      <c r="H77" s="38"/>
    </row>
    <row r="78" spans="1:8" ht="37.5" customHeight="1" outlineLevel="1" x14ac:dyDescent="0.2">
      <c r="A78" s="147" t="s">
        <v>52</v>
      </c>
      <c r="B78" s="366"/>
      <c r="C78" s="350"/>
      <c r="D78" s="56">
        <v>4368</v>
      </c>
      <c r="E78" s="37"/>
      <c r="F78" s="37"/>
      <c r="G78" s="37"/>
      <c r="H78" s="38"/>
    </row>
    <row r="79" spans="1:8" ht="37.5" customHeight="1" outlineLevel="1" x14ac:dyDescent="0.2">
      <c r="A79" s="147" t="s">
        <v>53</v>
      </c>
      <c r="B79" s="366"/>
      <c r="C79" s="350"/>
      <c r="D79" s="56">
        <v>4680</v>
      </c>
      <c r="E79" s="37"/>
      <c r="F79" s="37"/>
      <c r="G79" s="37"/>
      <c r="H79" s="38"/>
    </row>
    <row r="80" spans="1:8" ht="37.5" customHeight="1" outlineLevel="1" x14ac:dyDescent="0.2">
      <c r="A80" s="147" t="s">
        <v>54</v>
      </c>
      <c r="B80" s="366"/>
      <c r="C80" s="350"/>
      <c r="D80" s="56">
        <v>4992</v>
      </c>
      <c r="E80" s="37"/>
      <c r="F80" s="37"/>
      <c r="G80" s="37"/>
      <c r="H80" s="38"/>
    </row>
    <row r="81" spans="1:8" ht="37.5" customHeight="1" outlineLevel="1" x14ac:dyDescent="0.2">
      <c r="A81" s="147" t="s">
        <v>55</v>
      </c>
      <c r="B81" s="366"/>
      <c r="C81" s="350"/>
      <c r="D81" s="56">
        <v>5304</v>
      </c>
      <c r="E81" s="37"/>
      <c r="F81" s="37"/>
      <c r="G81" s="37"/>
      <c r="H81" s="38"/>
    </row>
    <row r="82" spans="1:8" ht="37.5" customHeight="1" outlineLevel="1" x14ac:dyDescent="0.2">
      <c r="A82" s="147" t="s">
        <v>56</v>
      </c>
      <c r="B82" s="366"/>
      <c r="C82" s="350"/>
      <c r="D82" s="56">
        <v>5616</v>
      </c>
      <c r="E82" s="37"/>
      <c r="F82" s="37"/>
      <c r="G82" s="37"/>
      <c r="H82" s="38"/>
    </row>
    <row r="83" spans="1:8" ht="37.5" customHeight="1" outlineLevel="1" x14ac:dyDescent="0.2">
      <c r="A83" s="147" t="s">
        <v>57</v>
      </c>
      <c r="B83" s="366"/>
      <c r="C83" s="350"/>
      <c r="D83" s="56">
        <v>5928</v>
      </c>
      <c r="E83" s="37"/>
      <c r="F83" s="37"/>
      <c r="G83" s="37"/>
      <c r="H83" s="38"/>
    </row>
    <row r="84" spans="1:8" ht="37.5" customHeight="1" outlineLevel="1" x14ac:dyDescent="0.2">
      <c r="A84" s="147" t="s">
        <v>58</v>
      </c>
      <c r="B84" s="366"/>
      <c r="C84" s="350"/>
      <c r="D84" s="56">
        <v>6240</v>
      </c>
      <c r="E84" s="37"/>
      <c r="F84" s="37"/>
      <c r="G84" s="37"/>
      <c r="H84" s="38"/>
    </row>
    <row r="85" spans="1:8" ht="37.5" customHeight="1" outlineLevel="1" x14ac:dyDescent="0.2">
      <c r="A85" s="147" t="s">
        <v>178</v>
      </c>
      <c r="B85" s="366"/>
      <c r="C85" s="350"/>
      <c r="D85" s="56">
        <v>6552</v>
      </c>
      <c r="E85" s="37"/>
      <c r="F85" s="37"/>
      <c r="G85" s="37"/>
      <c r="H85" s="38"/>
    </row>
    <row r="86" spans="1:8" ht="37.5" customHeight="1" outlineLevel="1" x14ac:dyDescent="0.2">
      <c r="A86" s="147" t="s">
        <v>179</v>
      </c>
      <c r="B86" s="366"/>
      <c r="C86" s="350"/>
      <c r="D86" s="56">
        <v>6864</v>
      </c>
      <c r="E86" s="37"/>
      <c r="F86" s="37"/>
      <c r="G86" s="37"/>
      <c r="H86" s="38"/>
    </row>
    <row r="87" spans="1:8" ht="37.5" customHeight="1" outlineLevel="1" x14ac:dyDescent="0.2">
      <c r="A87" s="147" t="s">
        <v>180</v>
      </c>
      <c r="B87" s="366"/>
      <c r="C87" s="350"/>
      <c r="D87" s="56">
        <v>7176</v>
      </c>
      <c r="E87" s="37"/>
      <c r="F87" s="37"/>
      <c r="G87" s="37"/>
      <c r="H87" s="38"/>
    </row>
    <row r="88" spans="1:8" ht="37.5" customHeight="1" outlineLevel="1" thickBot="1" x14ac:dyDescent="0.25">
      <c r="A88" s="147" t="s">
        <v>181</v>
      </c>
      <c r="B88" s="366"/>
      <c r="C88" s="350"/>
      <c r="D88" s="56">
        <v>7488</v>
      </c>
      <c r="E88" s="37"/>
      <c r="F88" s="37"/>
      <c r="G88" s="37"/>
      <c r="H88" s="38"/>
    </row>
    <row r="89" spans="1:8" ht="50.1" customHeight="1" thickBot="1" x14ac:dyDescent="0.25">
      <c r="A89" s="136" t="s">
        <v>59</v>
      </c>
      <c r="B89" s="137"/>
      <c r="C89" s="137"/>
      <c r="D89" s="138" t="str">
        <f>"от "&amp;MIN(D90:D99)&amp;" до "&amp;MAX(D90:D99)</f>
        <v>от 240 до 3954</v>
      </c>
      <c r="E89" s="139"/>
      <c r="F89" s="139"/>
      <c r="G89" s="139"/>
      <c r="H89" s="140"/>
    </row>
    <row r="90" spans="1:8" s="16" customFormat="1" ht="159" customHeight="1" x14ac:dyDescent="0.2">
      <c r="A90" s="149" t="s">
        <v>60</v>
      </c>
      <c r="B90" s="150" t="s">
        <v>13</v>
      </c>
      <c r="C90" s="29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0" s="152">
        <v>840</v>
      </c>
      <c r="E90" s="152"/>
      <c r="F90" s="152"/>
      <c r="G90" s="152"/>
      <c r="H90" s="153"/>
    </row>
    <row r="91" spans="1:8" ht="37.5" customHeight="1" x14ac:dyDescent="0.2">
      <c r="A91" s="154" t="s">
        <v>61</v>
      </c>
      <c r="B91" s="155"/>
      <c r="C91" s="15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91" s="157">
        <v>354</v>
      </c>
      <c r="E91" s="157"/>
      <c r="F91" s="157"/>
      <c r="G91" s="157"/>
      <c r="H91" s="158"/>
    </row>
    <row r="92" spans="1:8" ht="37.5" customHeight="1" x14ac:dyDescent="0.2">
      <c r="A92" s="154" t="s">
        <v>62</v>
      </c>
      <c r="B92" s="155"/>
      <c r="C92" s="159"/>
      <c r="D92" s="157">
        <v>2364</v>
      </c>
      <c r="E92" s="157"/>
      <c r="F92" s="157"/>
      <c r="G92" s="157"/>
      <c r="H92" s="158"/>
    </row>
    <row r="93" spans="1:8" ht="37.5" customHeight="1" x14ac:dyDescent="0.2">
      <c r="A93" s="154" t="s">
        <v>63</v>
      </c>
      <c r="B93" s="155"/>
      <c r="C93" s="159"/>
      <c r="D93" s="157">
        <v>888</v>
      </c>
      <c r="E93" s="157"/>
      <c r="F93" s="157"/>
      <c r="G93" s="157"/>
      <c r="H93" s="158"/>
    </row>
    <row r="94" spans="1:8" ht="37.5" customHeight="1" x14ac:dyDescent="0.2">
      <c r="A94" s="160" t="s">
        <v>64</v>
      </c>
      <c r="B94" s="161"/>
      <c r="C94" s="159"/>
      <c r="D94" s="157">
        <v>1122</v>
      </c>
      <c r="E94" s="157"/>
      <c r="F94" s="157"/>
      <c r="G94" s="157"/>
      <c r="H94" s="158"/>
    </row>
    <row r="95" spans="1:8" ht="37.5" customHeight="1" x14ac:dyDescent="0.2">
      <c r="A95" s="154" t="s">
        <v>65</v>
      </c>
      <c r="B95" s="155"/>
      <c r="C95" s="159"/>
      <c r="D95" s="157">
        <v>240</v>
      </c>
      <c r="E95" s="157"/>
      <c r="F95" s="157"/>
      <c r="G95" s="157"/>
      <c r="H95" s="158"/>
    </row>
    <row r="96" spans="1:8" ht="37.5" customHeight="1" x14ac:dyDescent="0.2">
      <c r="A96" s="154" t="s">
        <v>66</v>
      </c>
      <c r="B96" s="155"/>
      <c r="C96" s="159"/>
      <c r="D96" s="157">
        <v>240</v>
      </c>
      <c r="E96" s="157"/>
      <c r="F96" s="157"/>
      <c r="G96" s="157"/>
      <c r="H96" s="158"/>
    </row>
    <row r="97" spans="1:8" ht="37.5" customHeight="1" x14ac:dyDescent="0.2">
      <c r="A97" s="154" t="s">
        <v>67</v>
      </c>
      <c r="B97" s="155"/>
      <c r="C97" s="159"/>
      <c r="D97" s="157">
        <v>480</v>
      </c>
      <c r="E97" s="157"/>
      <c r="F97" s="157"/>
      <c r="G97" s="157"/>
      <c r="H97" s="158"/>
    </row>
    <row r="98" spans="1:8" ht="37.5" customHeight="1" x14ac:dyDescent="0.2">
      <c r="A98" s="154" t="s">
        <v>68</v>
      </c>
      <c r="B98" s="155"/>
      <c r="C98" s="159"/>
      <c r="D98" s="157">
        <v>720</v>
      </c>
      <c r="E98" s="157"/>
      <c r="F98" s="157"/>
      <c r="G98" s="157"/>
      <c r="H98" s="158"/>
    </row>
    <row r="99" spans="1:8" ht="37.5" customHeight="1" thickBot="1" x14ac:dyDescent="0.25">
      <c r="A99" s="162" t="s">
        <v>69</v>
      </c>
      <c r="B99" s="163"/>
      <c r="C99" s="164"/>
      <c r="D99" s="165">
        <v>3954</v>
      </c>
      <c r="E99" s="165"/>
      <c r="F99" s="165"/>
      <c r="G99" s="165"/>
      <c r="H99" s="166"/>
    </row>
    <row r="100" spans="1:8" s="16" customFormat="1" ht="117.75" customHeight="1" thickBot="1" x14ac:dyDescent="0.25">
      <c r="A100" s="283" t="s">
        <v>71</v>
      </c>
      <c r="B100" s="284"/>
      <c r="C100"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00" s="45">
        <v>30</v>
      </c>
      <c r="E100" s="45"/>
      <c r="F100" s="45"/>
      <c r="G100" s="45"/>
      <c r="H100" s="46"/>
    </row>
    <row r="101" spans="1:8" ht="50.1" customHeight="1" thickBot="1" x14ac:dyDescent="0.25">
      <c r="A101" s="24" t="s">
        <v>72</v>
      </c>
      <c r="B101" s="25"/>
      <c r="C101" s="26"/>
      <c r="D101" s="173" t="e">
        <f>"от "&amp;MIN(D103,D123:H124,#REF!,D125:H139)&amp;" до "&amp;MAX(D103,D123:H124,#REF!,D125:H139)</f>
        <v>#REF!</v>
      </c>
      <c r="E101" s="173"/>
      <c r="F101" s="173"/>
      <c r="G101" s="173"/>
      <c r="H101" s="174"/>
    </row>
    <row r="102" spans="1:8" ht="21.75" thickBot="1" x14ac:dyDescent="0.25">
      <c r="A102" s="286"/>
      <c r="B102" s="287"/>
      <c r="C102" s="130"/>
      <c r="D102" s="288"/>
      <c r="E102" s="288"/>
      <c r="F102" s="288"/>
      <c r="G102" s="288"/>
      <c r="H102" s="289"/>
    </row>
    <row r="103" spans="1:8" ht="69" customHeight="1" thickBot="1" x14ac:dyDescent="0.25">
      <c r="A103" s="179" t="s">
        <v>73</v>
      </c>
      <c r="B103" s="180"/>
      <c r="C10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3" s="182">
        <v>2520</v>
      </c>
      <c r="E103" s="182"/>
      <c r="F103" s="182"/>
      <c r="G103" s="182"/>
      <c r="H103" s="183"/>
    </row>
    <row r="104" spans="1:8" ht="69" customHeight="1" thickBot="1" x14ac:dyDescent="0.25">
      <c r="A104" s="184" t="s">
        <v>74</v>
      </c>
      <c r="B104" s="185"/>
      <c r="C104" s="186"/>
      <c r="D104" s="187" t="s">
        <v>75</v>
      </c>
      <c r="E104" s="188"/>
      <c r="F104" s="188"/>
      <c r="G104" s="188"/>
      <c r="H104" s="189"/>
    </row>
    <row r="105" spans="1:8" ht="69" customHeight="1" x14ac:dyDescent="0.2">
      <c r="A105" s="190" t="s">
        <v>76</v>
      </c>
      <c r="B105" s="191"/>
      <c r="C105" s="186"/>
      <c r="D105" s="157">
        <f>D103/4</f>
        <v>630</v>
      </c>
      <c r="E105" s="157"/>
      <c r="F105" s="157"/>
      <c r="G105" s="157"/>
      <c r="H105" s="158"/>
    </row>
    <row r="106" spans="1:8" ht="69" customHeight="1" x14ac:dyDescent="0.2">
      <c r="A106" s="190" t="s">
        <v>77</v>
      </c>
      <c r="B106" s="191"/>
      <c r="C106" s="186"/>
      <c r="D106" s="157">
        <f>D103/5</f>
        <v>504</v>
      </c>
      <c r="E106" s="157"/>
      <c r="F106" s="157"/>
      <c r="G106" s="157"/>
      <c r="H106" s="158"/>
    </row>
    <row r="107" spans="1:8" ht="69" customHeight="1" x14ac:dyDescent="0.2">
      <c r="A107" s="190" t="s">
        <v>78</v>
      </c>
      <c r="B107" s="191"/>
      <c r="C107" s="186"/>
      <c r="D107" s="157">
        <f>D103/6</f>
        <v>420</v>
      </c>
      <c r="E107" s="157"/>
      <c r="F107" s="157"/>
      <c r="G107" s="157"/>
      <c r="H107" s="158"/>
    </row>
    <row r="108" spans="1:8" ht="69" customHeight="1" x14ac:dyDescent="0.2">
      <c r="A108" s="190" t="s">
        <v>79</v>
      </c>
      <c r="B108" s="191"/>
      <c r="C108" s="186"/>
      <c r="D108" s="157">
        <f>D103/7</f>
        <v>360</v>
      </c>
      <c r="E108" s="157"/>
      <c r="F108" s="157"/>
      <c r="G108" s="157"/>
      <c r="H108" s="158"/>
    </row>
    <row r="109" spans="1:8" ht="69" customHeight="1" x14ac:dyDescent="0.2">
      <c r="A109" s="190" t="s">
        <v>80</v>
      </c>
      <c r="B109" s="191"/>
      <c r="C109" s="186"/>
      <c r="D109" s="157">
        <f>D103/8</f>
        <v>315</v>
      </c>
      <c r="E109" s="157"/>
      <c r="F109" s="157"/>
      <c r="G109" s="157"/>
      <c r="H109" s="158"/>
    </row>
    <row r="110" spans="1:8" ht="69" customHeight="1" x14ac:dyDescent="0.2">
      <c r="A110" s="190" t="s">
        <v>81</v>
      </c>
      <c r="B110" s="191"/>
      <c r="C110" s="186"/>
      <c r="D110" s="157">
        <f>D103/9</f>
        <v>280</v>
      </c>
      <c r="E110" s="157"/>
      <c r="F110" s="157"/>
      <c r="G110" s="157"/>
      <c r="H110" s="158"/>
    </row>
    <row r="111" spans="1:8" ht="69" customHeight="1" x14ac:dyDescent="0.2">
      <c r="A111" s="190" t="s">
        <v>82</v>
      </c>
      <c r="B111" s="191"/>
      <c r="C111" s="186"/>
      <c r="D111" s="157">
        <f>D103/10</f>
        <v>252</v>
      </c>
      <c r="E111" s="157"/>
      <c r="F111" s="157"/>
      <c r="G111" s="157"/>
      <c r="H111" s="158"/>
    </row>
    <row r="112" spans="1:8" ht="69" customHeight="1" thickBot="1" x14ac:dyDescent="0.25">
      <c r="A112" s="179" t="s">
        <v>83</v>
      </c>
      <c r="B112" s="180"/>
      <c r="C112" s="186"/>
      <c r="D112" s="182">
        <v>3792</v>
      </c>
      <c r="E112" s="182"/>
      <c r="F112" s="182"/>
      <c r="G112" s="182"/>
      <c r="H112" s="183"/>
    </row>
    <row r="113" spans="1:8" ht="69" customHeight="1" thickBot="1" x14ac:dyDescent="0.25">
      <c r="A113" s="184" t="s">
        <v>74</v>
      </c>
      <c r="B113" s="185"/>
      <c r="C113" s="186"/>
      <c r="D113" s="187" t="s">
        <v>75</v>
      </c>
      <c r="E113" s="188"/>
      <c r="F113" s="188"/>
      <c r="G113" s="188"/>
      <c r="H113" s="189"/>
    </row>
    <row r="114" spans="1:8" ht="69" customHeight="1" x14ac:dyDescent="0.2">
      <c r="A114" s="190" t="s">
        <v>76</v>
      </c>
      <c r="B114" s="191"/>
      <c r="C114" s="186"/>
      <c r="D114" s="157">
        <v>948</v>
      </c>
      <c r="E114" s="157"/>
      <c r="F114" s="157"/>
      <c r="G114" s="157"/>
      <c r="H114" s="158"/>
    </row>
    <row r="115" spans="1:8" ht="69" customHeight="1" x14ac:dyDescent="0.2">
      <c r="A115" s="190" t="s">
        <v>77</v>
      </c>
      <c r="B115" s="191"/>
      <c r="C115" s="186"/>
      <c r="D115" s="157">
        <v>758.4</v>
      </c>
      <c r="E115" s="157"/>
      <c r="F115" s="157"/>
      <c r="G115" s="157"/>
      <c r="H115" s="158"/>
    </row>
    <row r="116" spans="1:8" ht="69" customHeight="1" x14ac:dyDescent="0.2">
      <c r="A116" s="190" t="s">
        <v>78</v>
      </c>
      <c r="B116" s="191"/>
      <c r="C116" s="186"/>
      <c r="D116" s="157">
        <v>631.99999999999989</v>
      </c>
      <c r="E116" s="157"/>
      <c r="F116" s="157"/>
      <c r="G116" s="157"/>
      <c r="H116" s="158"/>
    </row>
    <row r="117" spans="1:8" ht="69" customHeight="1" x14ac:dyDescent="0.2">
      <c r="A117" s="190" t="s">
        <v>79</v>
      </c>
      <c r="B117" s="191"/>
      <c r="C117" s="186"/>
      <c r="D117" s="157">
        <v>541.71428571428567</v>
      </c>
      <c r="E117" s="157"/>
      <c r="F117" s="157"/>
      <c r="G117" s="157"/>
      <c r="H117" s="158"/>
    </row>
    <row r="118" spans="1:8" ht="69" customHeight="1" x14ac:dyDescent="0.2">
      <c r="A118" s="190" t="s">
        <v>80</v>
      </c>
      <c r="B118" s="191"/>
      <c r="C118" s="186"/>
      <c r="D118" s="157">
        <v>474</v>
      </c>
      <c r="E118" s="157"/>
      <c r="F118" s="157"/>
      <c r="G118" s="157"/>
      <c r="H118" s="158"/>
    </row>
    <row r="119" spans="1:8" ht="69" customHeight="1" x14ac:dyDescent="0.2">
      <c r="A119" s="190" t="s">
        <v>81</v>
      </c>
      <c r="B119" s="191"/>
      <c r="C119" s="186"/>
      <c r="D119" s="157">
        <v>421.33333333333331</v>
      </c>
      <c r="E119" s="157"/>
      <c r="F119" s="157"/>
      <c r="G119" s="157"/>
      <c r="H119" s="158"/>
    </row>
    <row r="120" spans="1:8" ht="69" customHeight="1" thickBot="1" x14ac:dyDescent="0.25">
      <c r="A120" s="190" t="s">
        <v>82</v>
      </c>
      <c r="B120" s="191"/>
      <c r="C120" s="194"/>
      <c r="D120" s="157">
        <v>379.2</v>
      </c>
      <c r="E120" s="157"/>
      <c r="F120" s="157"/>
      <c r="G120" s="157"/>
      <c r="H120" s="158"/>
    </row>
    <row r="121" spans="1:8" s="16" customFormat="1" ht="62.45" customHeight="1" thickBot="1" x14ac:dyDescent="0.25">
      <c r="A121" s="195" t="s">
        <v>84</v>
      </c>
      <c r="B121" s="196"/>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1" s="44">
        <v>5004</v>
      </c>
      <c r="E121" s="45"/>
      <c r="F121" s="45"/>
      <c r="G121" s="45"/>
      <c r="H121" s="46"/>
    </row>
    <row r="122" spans="1:8" ht="21.75" thickBot="1" x14ac:dyDescent="0.25">
      <c r="A122" s="286"/>
      <c r="B122" s="287"/>
      <c r="C122" s="125"/>
      <c r="D122" s="288"/>
      <c r="E122" s="288"/>
      <c r="F122" s="288"/>
      <c r="G122" s="288"/>
      <c r="H122" s="289"/>
    </row>
    <row r="123" spans="1:8" ht="50.1" customHeight="1" x14ac:dyDescent="0.2">
      <c r="A123" s="160" t="s">
        <v>85</v>
      </c>
      <c r="B123" s="161"/>
      <c r="C123" s="201" t="str">
        <f>"Интернет-площадка 2gis.ru на основе Cправочника организаций "&amp;$C$2&amp;""</f>
        <v>Интернет-площадка 2gis.ru на основе Cправочника организаций "2ГИС.ВЕЛИКИЙ НОВГОРОД"</v>
      </c>
      <c r="D123" s="31">
        <v>1950</v>
      </c>
      <c r="E123" s="32"/>
      <c r="F123" s="32"/>
      <c r="G123" s="32"/>
      <c r="H123" s="33"/>
    </row>
    <row r="124" spans="1:8" ht="50.1" customHeight="1" x14ac:dyDescent="0.2">
      <c r="A124" s="160" t="s">
        <v>86</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121">
        <v>300</v>
      </c>
      <c r="E124" s="122"/>
      <c r="F124" s="122"/>
      <c r="G124" s="122"/>
      <c r="H124" s="123"/>
    </row>
    <row r="125" spans="1:8" ht="50.1" customHeight="1" x14ac:dyDescent="0.2">
      <c r="A125" s="160" t="s">
        <v>87</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6">
        <v>3012</v>
      </c>
      <c r="E125" s="37"/>
      <c r="F125" s="37"/>
      <c r="G125" s="37"/>
      <c r="H125" s="38"/>
    </row>
    <row r="126" spans="1:8" ht="50.1" customHeight="1" x14ac:dyDescent="0.2">
      <c r="A126" s="160" t="s">
        <v>88</v>
      </c>
      <c r="B126" s="161"/>
      <c r="C126" s="202" t="str">
        <f>"Интернет-площадка 2gis.ru на основе Cправочника организаций "&amp;$C$2&amp;""</f>
        <v>Интернет-площадка 2gis.ru на основе Cправочника организаций "2ГИС.ВЕЛИКИЙ НОВГОРОД"</v>
      </c>
      <c r="D126" s="36">
        <v>3660</v>
      </c>
      <c r="E126" s="37"/>
      <c r="F126" s="37"/>
      <c r="G126" s="37"/>
      <c r="H126" s="38"/>
    </row>
    <row r="127" spans="1:8" ht="50.1" customHeight="1" x14ac:dyDescent="0.2">
      <c r="A127" s="160" t="s">
        <v>89</v>
      </c>
      <c r="B127" s="161"/>
      <c r="C127" s="202" t="str">
        <f>"Интернет-площадка 2gis.ru на основе Cправочника организаций "&amp;$C$2&amp;""</f>
        <v>Интернет-площадка 2gis.ru на основе Cправочника организаций "2ГИС.ВЕЛИКИЙ НОВГОРОД"</v>
      </c>
      <c r="D127" s="36">
        <v>4392</v>
      </c>
      <c r="E127" s="37"/>
      <c r="F127" s="37"/>
      <c r="G127" s="37"/>
      <c r="H127" s="38"/>
    </row>
    <row r="128" spans="1:8" ht="50.1" customHeight="1" x14ac:dyDescent="0.2">
      <c r="A128" s="160" t="s">
        <v>90</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8" s="36">
        <v>474</v>
      </c>
      <c r="E128" s="37"/>
      <c r="F128" s="37"/>
      <c r="G128" s="37"/>
      <c r="H128" s="38"/>
    </row>
    <row r="129" spans="1:8" ht="50.1" customHeight="1" x14ac:dyDescent="0.2">
      <c r="A129" s="160" t="s">
        <v>91</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9" s="36">
        <v>474</v>
      </c>
      <c r="E129" s="37"/>
      <c r="F129" s="37"/>
      <c r="G129" s="37"/>
      <c r="H129" s="38"/>
    </row>
    <row r="130" spans="1:8" ht="50.1" customHeight="1" x14ac:dyDescent="0.2">
      <c r="A130" s="160" t="s">
        <v>92</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6">
        <v>3306</v>
      </c>
      <c r="E130" s="37"/>
      <c r="F130" s="37"/>
      <c r="G130" s="37"/>
      <c r="H130" s="38"/>
    </row>
    <row r="131" spans="1:8" ht="50.1" customHeight="1" x14ac:dyDescent="0.2">
      <c r="A131" s="160" t="s">
        <v>93</v>
      </c>
      <c r="B131" s="161"/>
      <c r="C13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1" s="36">
        <v>2010</v>
      </c>
      <c r="E131" s="37"/>
      <c r="F131" s="37"/>
      <c r="G131" s="37"/>
      <c r="H131" s="38"/>
    </row>
    <row r="132" spans="1:8" ht="50.1" customHeight="1" x14ac:dyDescent="0.2">
      <c r="A132" s="160" t="s">
        <v>94</v>
      </c>
      <c r="B132" s="161"/>
      <c r="C132" s="202" t="s">
        <v>95</v>
      </c>
      <c r="D132" s="36">
        <v>504</v>
      </c>
      <c r="E132" s="37"/>
      <c r="F132" s="37"/>
      <c r="G132" s="37"/>
      <c r="H132" s="38"/>
    </row>
    <row r="133" spans="1:8" ht="64.5" customHeight="1" x14ac:dyDescent="0.2">
      <c r="A133" s="160" t="s">
        <v>96</v>
      </c>
      <c r="B133" s="161"/>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6">
        <v>1950</v>
      </c>
      <c r="E133" s="37"/>
      <c r="F133" s="37"/>
      <c r="G133" s="37"/>
      <c r="H133" s="38"/>
    </row>
    <row r="134" spans="1:8" ht="64.5" customHeight="1" x14ac:dyDescent="0.2">
      <c r="A134" s="160" t="s">
        <v>97</v>
      </c>
      <c r="B134" s="161"/>
      <c r="C134" s="202"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4" s="36">
        <v>1560</v>
      </c>
      <c r="E134" s="37"/>
      <c r="F134" s="37"/>
      <c r="G134" s="37"/>
      <c r="H134" s="38"/>
    </row>
    <row r="135" spans="1:8" ht="64.5" customHeight="1" x14ac:dyDescent="0.2">
      <c r="A135" s="160" t="s">
        <v>98</v>
      </c>
      <c r="B135" s="161"/>
      <c r="C135"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5" s="36">
        <v>1326</v>
      </c>
      <c r="E135" s="37"/>
      <c r="F135" s="37"/>
      <c r="G135" s="37"/>
      <c r="H135" s="38"/>
    </row>
    <row r="136" spans="1:8" ht="64.5" customHeight="1" x14ac:dyDescent="0.2">
      <c r="A136" s="160" t="s">
        <v>99</v>
      </c>
      <c r="B136" s="161"/>
      <c r="C136"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6" s="36">
        <v>780</v>
      </c>
      <c r="E136" s="37"/>
      <c r="F136" s="37"/>
      <c r="G136" s="37"/>
      <c r="H136" s="38"/>
    </row>
    <row r="137" spans="1:8" ht="64.5" customHeight="1" x14ac:dyDescent="0.2">
      <c r="A137" s="160" t="s">
        <v>100</v>
      </c>
      <c r="B137" s="161" t="s">
        <v>100</v>
      </c>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7" s="36">
        <v>4482</v>
      </c>
      <c r="E137" s="37"/>
      <c r="F137" s="37"/>
      <c r="G137" s="37"/>
      <c r="H137" s="38"/>
    </row>
    <row r="138" spans="1:8" ht="64.5" customHeight="1" x14ac:dyDescent="0.2">
      <c r="A138" s="160" t="s">
        <v>101</v>
      </c>
      <c r="B138" s="161" t="s">
        <v>101</v>
      </c>
      <c r="C13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6">
        <v>2004</v>
      </c>
      <c r="E138" s="37"/>
      <c r="F138" s="37"/>
      <c r="G138" s="37"/>
      <c r="H138" s="38"/>
    </row>
    <row r="139" spans="1:8" ht="50.1" customHeight="1" x14ac:dyDescent="0.2">
      <c r="A139" s="160" t="s">
        <v>102</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9" s="36">
        <v>2010</v>
      </c>
      <c r="E139" s="37"/>
      <c r="F139" s="37"/>
      <c r="G139" s="37"/>
      <c r="H139" s="38"/>
    </row>
    <row r="140" spans="1:8" s="16" customFormat="1" ht="102" customHeight="1" x14ac:dyDescent="0.2">
      <c r="A140" s="160" t="s">
        <v>16</v>
      </c>
      <c r="B140" s="161"/>
      <c r="C140"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0" s="36">
        <v>840</v>
      </c>
      <c r="E140" s="37"/>
      <c r="F140" s="37"/>
      <c r="G140" s="37"/>
      <c r="H140" s="38"/>
    </row>
    <row r="141" spans="1:8" s="16" customFormat="1" ht="102" customHeight="1" x14ac:dyDescent="0.2">
      <c r="A141" s="160" t="s">
        <v>103</v>
      </c>
      <c r="B141" s="161"/>
      <c r="C141"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6">
        <v>50010</v>
      </c>
      <c r="E141" s="37"/>
      <c r="F141" s="37"/>
      <c r="G141" s="37"/>
      <c r="H141" s="38"/>
    </row>
    <row r="142" spans="1:8" s="16" customFormat="1" ht="126" customHeight="1" x14ac:dyDescent="0.2">
      <c r="A142" s="160" t="s">
        <v>104</v>
      </c>
      <c r="B142" s="161"/>
      <c r="C14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2" s="36">
        <v>4002</v>
      </c>
      <c r="E142" s="37"/>
      <c r="F142" s="37"/>
      <c r="G142" s="37"/>
      <c r="H142" s="38"/>
    </row>
    <row r="143" spans="1:8" s="16" customFormat="1" ht="96" customHeight="1" x14ac:dyDescent="0.2">
      <c r="A143" s="160" t="s">
        <v>105</v>
      </c>
      <c r="B143" s="161"/>
      <c r="C14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3" s="36">
        <v>1500</v>
      </c>
      <c r="E143" s="37"/>
      <c r="F143" s="37"/>
      <c r="G143" s="37"/>
      <c r="H143" s="38"/>
    </row>
    <row r="144" spans="1:8" s="16" customFormat="1" ht="96" customHeight="1" x14ac:dyDescent="0.2">
      <c r="A144" s="154" t="s">
        <v>106</v>
      </c>
      <c r="B144" s="204"/>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4" s="36">
        <v>2004</v>
      </c>
      <c r="E144" s="37"/>
      <c r="F144" s="37"/>
      <c r="G144" s="37"/>
      <c r="H144" s="38"/>
    </row>
    <row r="145" spans="1:8" ht="50.1" customHeight="1" x14ac:dyDescent="0.2">
      <c r="A145" s="160" t="s">
        <v>107</v>
      </c>
      <c r="B145" s="161"/>
      <c r="C145" s="202" t="str">
        <f>"Интернет-площадка 2gis.ru на основе Cправочника организаций "&amp;$C$2&amp;""</f>
        <v>Интернет-площадка 2gis.ru на основе Cправочника организаций "2ГИС.ВЕЛИКИЙ НОВГОРОД"</v>
      </c>
      <c r="D145" s="36">
        <v>2760</v>
      </c>
      <c r="E145" s="37"/>
      <c r="F145" s="37"/>
      <c r="G145" s="37"/>
      <c r="H145" s="38"/>
    </row>
    <row r="146" spans="1:8" ht="50.1" customHeight="1" x14ac:dyDescent="0.2">
      <c r="A146" s="160" t="s">
        <v>108</v>
      </c>
      <c r="B146" s="161"/>
      <c r="C146" s="202" t="str">
        <f t="shared" ref="C146:C155"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6" s="36">
        <v>480</v>
      </c>
      <c r="E146" s="37"/>
      <c r="F146" s="37"/>
      <c r="G146" s="37"/>
      <c r="H146" s="38"/>
    </row>
    <row r="147" spans="1:8" ht="50.1" customHeight="1" x14ac:dyDescent="0.2">
      <c r="A147" s="160" t="s">
        <v>109</v>
      </c>
      <c r="B147" s="161"/>
      <c r="C147" s="202" t="str">
        <f t="shared" si="1"/>
        <v>Электронный справочник на основе Справочника организаций "2ГИС.ВЕЛИКИЙ НОВГОРОД" (версия для ПК)</v>
      </c>
      <c r="D147" s="36">
        <v>4320</v>
      </c>
      <c r="E147" s="37"/>
      <c r="F147" s="37"/>
      <c r="G147" s="37"/>
      <c r="H147" s="38"/>
    </row>
    <row r="148" spans="1:8" ht="50.1" customHeight="1" x14ac:dyDescent="0.2">
      <c r="A148" s="160" t="s">
        <v>110</v>
      </c>
      <c r="B148" s="161"/>
      <c r="C148" s="202" t="str">
        <f>"Интернет-площадка 2gis.ru на основе Cправочника организаций "&amp;$C$2&amp;""</f>
        <v>Интернет-площадка 2gis.ru на основе Cправочника организаций "2ГИС.ВЕЛИКИЙ НОВГОРОД"</v>
      </c>
      <c r="D148" s="36">
        <v>5160</v>
      </c>
      <c r="E148" s="37"/>
      <c r="F148" s="37"/>
      <c r="G148" s="37"/>
      <c r="H148" s="38"/>
    </row>
    <row r="149" spans="1:8" ht="50.1" customHeight="1" x14ac:dyDescent="0.2">
      <c r="A149" s="160" t="s">
        <v>111</v>
      </c>
      <c r="B149" s="161"/>
      <c r="C149" s="202" t="str">
        <f>"Интернет-площадка 2gis.ru на основе Cправочника организаций "&amp;$C$2&amp;""</f>
        <v>Интернет-площадка 2gis.ru на основе Cправочника организаций "2ГИС.ВЕЛИКИЙ НОВГОРОД"</v>
      </c>
      <c r="D149" s="36">
        <v>6192</v>
      </c>
      <c r="E149" s="37"/>
      <c r="F149" s="37"/>
      <c r="G149" s="37"/>
      <c r="H149" s="38"/>
    </row>
    <row r="150" spans="1:8" ht="50.1" customHeight="1" x14ac:dyDescent="0.2">
      <c r="A150" s="160" t="s">
        <v>112</v>
      </c>
      <c r="B150" s="161"/>
      <c r="C150" s="202" t="str">
        <f t="shared" si="1"/>
        <v>Электронный справочник на основе Справочника организаций "2ГИС.ВЕЛИКИЙ НОВГОРОД" (версия для ПК)</v>
      </c>
      <c r="D150" s="36">
        <v>720</v>
      </c>
      <c r="E150" s="37"/>
      <c r="F150" s="37"/>
      <c r="G150" s="37"/>
      <c r="H150" s="38"/>
    </row>
    <row r="151" spans="1:8" ht="50.1" customHeight="1" x14ac:dyDescent="0.2">
      <c r="A151" s="160" t="s">
        <v>113</v>
      </c>
      <c r="B151" s="161"/>
      <c r="C151" s="202" t="str">
        <f t="shared" si="1"/>
        <v>Электронный справочник на основе Справочника организаций "2ГИС.ВЕЛИКИЙ НОВГОРОД" (версия для ПК)</v>
      </c>
      <c r="D151" s="36">
        <v>720</v>
      </c>
      <c r="E151" s="37"/>
      <c r="F151" s="37"/>
      <c r="G151" s="37"/>
      <c r="H151" s="38"/>
    </row>
    <row r="152" spans="1:8" ht="50.1" customHeight="1" x14ac:dyDescent="0.2">
      <c r="A152" s="160" t="s">
        <v>114</v>
      </c>
      <c r="B152" s="161"/>
      <c r="C152" s="202" t="str">
        <f t="shared" si="1"/>
        <v>Электронный справочник на основе Справочника организаций "2ГИС.ВЕЛИКИЙ НОВГОРОД" (версия для ПК)</v>
      </c>
      <c r="D152" s="36">
        <v>4680</v>
      </c>
      <c r="E152" s="37"/>
      <c r="F152" s="37"/>
      <c r="G152" s="37"/>
      <c r="H152" s="38"/>
    </row>
    <row r="153" spans="1:8" ht="50.1" customHeight="1" x14ac:dyDescent="0.2">
      <c r="A153" s="160" t="s">
        <v>115</v>
      </c>
      <c r="B153" s="161"/>
      <c r="C153" s="202" t="s">
        <v>95</v>
      </c>
      <c r="D153" s="36">
        <v>720</v>
      </c>
      <c r="E153" s="37"/>
      <c r="F153" s="37"/>
      <c r="G153" s="37"/>
      <c r="H153" s="38"/>
    </row>
    <row r="154" spans="1:8" ht="68.25" customHeight="1" x14ac:dyDescent="0.2">
      <c r="A154" s="160" t="s">
        <v>116</v>
      </c>
      <c r="B154" s="161"/>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4" s="36">
        <v>6360</v>
      </c>
      <c r="E154" s="37"/>
      <c r="F154" s="37"/>
      <c r="G154" s="37"/>
      <c r="H154" s="38"/>
    </row>
    <row r="155" spans="1:8" ht="50.1" customHeight="1" thickBot="1" x14ac:dyDescent="0.25">
      <c r="A155" s="160" t="s">
        <v>117</v>
      </c>
      <c r="B155" s="161"/>
      <c r="C155" s="202" t="str">
        <f t="shared" si="1"/>
        <v>Электронный справочник на основе Справочника организаций "2ГИС.ВЕЛИКИЙ НОВГОРОД" (версия для ПК)</v>
      </c>
      <c r="D155" s="44">
        <v>2880</v>
      </c>
      <c r="E155" s="45"/>
      <c r="F155" s="45"/>
      <c r="G155" s="45"/>
      <c r="H155" s="46"/>
    </row>
    <row r="156" spans="1:8" s="28" customFormat="1" ht="50.1" customHeight="1" thickBot="1" x14ac:dyDescent="0.25">
      <c r="A156" s="24" t="s">
        <v>118</v>
      </c>
      <c r="B156" s="25"/>
      <c r="C156" s="26"/>
      <c r="D156" s="173"/>
      <c r="E156" s="173"/>
      <c r="F156" s="173"/>
      <c r="G156" s="173"/>
      <c r="H156" s="174"/>
    </row>
    <row r="157" spans="1:8" s="16" customFormat="1" ht="50.1" customHeight="1" x14ac:dyDescent="0.2">
      <c r="A157" s="160" t="s">
        <v>119</v>
      </c>
      <c r="B157" s="161"/>
      <c r="C15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7" s="36">
        <v>2004</v>
      </c>
      <c r="E157" s="37"/>
      <c r="F157" s="37"/>
      <c r="G157" s="37"/>
      <c r="H157" s="38"/>
    </row>
    <row r="158" spans="1:8" s="16" customFormat="1" ht="50.1" customHeight="1" x14ac:dyDescent="0.2">
      <c r="A158" s="160" t="s">
        <v>120</v>
      </c>
      <c r="B158" s="161"/>
      <c r="C158" s="209"/>
      <c r="D158" s="36">
        <v>2004</v>
      </c>
      <c r="E158" s="37"/>
      <c r="F158" s="37"/>
      <c r="G158" s="37"/>
      <c r="H158" s="38"/>
    </row>
    <row r="159" spans="1:8" s="16" customFormat="1" ht="50.1" customHeight="1" x14ac:dyDescent="0.2">
      <c r="A159" s="207" t="s">
        <v>121</v>
      </c>
      <c r="B159" s="208"/>
      <c r="C159" s="209"/>
      <c r="D159" s="293">
        <v>1500</v>
      </c>
      <c r="E159" s="157"/>
      <c r="F159" s="157"/>
      <c r="G159" s="157"/>
      <c r="H159" s="157"/>
    </row>
    <row r="160" spans="1:8" s="16" customFormat="1" ht="50.1" customHeight="1" x14ac:dyDescent="0.2">
      <c r="A160" s="207" t="s">
        <v>122</v>
      </c>
      <c r="B160" s="208"/>
      <c r="C160" s="209"/>
      <c r="D160" s="293">
        <v>150</v>
      </c>
      <c r="E160" s="157"/>
      <c r="F160" s="157"/>
      <c r="G160" s="157"/>
      <c r="H160" s="157"/>
    </row>
    <row r="161" spans="1:8" s="16" customFormat="1" ht="50.1" customHeight="1" thickBot="1" x14ac:dyDescent="0.25">
      <c r="A161" s="207" t="s">
        <v>123</v>
      </c>
      <c r="B161" s="208"/>
      <c r="C161" s="210"/>
      <c r="D161" s="78">
        <v>510</v>
      </c>
      <c r="E161" s="79"/>
      <c r="F161" s="79"/>
      <c r="G161" s="79"/>
      <c r="H161" s="79"/>
    </row>
    <row r="162" spans="1:8" s="16" customFormat="1" ht="50.1" customHeight="1" thickBot="1" x14ac:dyDescent="0.25">
      <c r="A162" s="24" t="s">
        <v>124</v>
      </c>
      <c r="B162" s="25"/>
      <c r="C162" s="26"/>
      <c r="D162" s="173"/>
      <c r="E162" s="173"/>
      <c r="F162" s="173"/>
      <c r="G162" s="173"/>
      <c r="H162" s="174"/>
    </row>
    <row r="163" spans="1:8" ht="50.1" customHeight="1" x14ac:dyDescent="0.2">
      <c r="A163" s="160" t="s">
        <v>125</v>
      </c>
      <c r="B163" s="161"/>
      <c r="C163" s="202" t="str">
        <f>"Интернет-площадка 2gis.ru на основе Cправочника организаций "&amp;$C$2&amp;""</f>
        <v>Интернет-площадка 2gis.ru на основе Cправочника организаций "2ГИС.ВЕЛИКИЙ НОВГОРОД"</v>
      </c>
      <c r="D163" s="36">
        <v>750</v>
      </c>
      <c r="E163" s="37"/>
      <c r="F163" s="37"/>
      <c r="G163" s="37"/>
      <c r="H163" s="38"/>
    </row>
    <row r="164" spans="1:8" ht="50.1" customHeight="1" x14ac:dyDescent="0.2">
      <c r="A164" s="160" t="s">
        <v>126</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4" s="36">
        <v>1476</v>
      </c>
      <c r="E164" s="37"/>
      <c r="F164" s="37"/>
      <c r="G164" s="37"/>
      <c r="H164" s="38"/>
    </row>
    <row r="165" spans="1:8" ht="50.1" customHeight="1" x14ac:dyDescent="0.2">
      <c r="A165" s="160" t="s">
        <v>195</v>
      </c>
      <c r="B165" s="161"/>
      <c r="C165" s="202" t="str">
        <f>"Интернет-площадка 2gis.ru на основе Cправочника организаций "&amp;$C$2&amp;""</f>
        <v>Интернет-площадка 2gis.ru на основе Cправочника организаций "2ГИС.ВЕЛИКИЙ НОВГОРОД"</v>
      </c>
      <c r="D165" s="36">
        <v>1080</v>
      </c>
      <c r="E165" s="37"/>
      <c r="F165" s="37"/>
      <c r="G165" s="37"/>
      <c r="H165" s="38"/>
    </row>
    <row r="166" spans="1:8" ht="50.1" customHeight="1" x14ac:dyDescent="0.2">
      <c r="A166" s="160" t="s">
        <v>128</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6" s="36">
        <v>2160</v>
      </c>
      <c r="E166" s="37"/>
      <c r="F166" s="37"/>
      <c r="G166" s="37"/>
      <c r="H166" s="38"/>
    </row>
    <row r="167" spans="1:8" s="16" customFormat="1" ht="126" customHeight="1" thickBot="1" x14ac:dyDescent="0.25">
      <c r="A167" s="160" t="s">
        <v>129</v>
      </c>
      <c r="B167" s="161"/>
      <c r="C167" s="481" t="str">
        <f>C163</f>
        <v>Интернет-площадка 2gis.ru на основе Cправочника организаций "2ГИС.ВЕЛИКИЙ НОВГОРОД"</v>
      </c>
      <c r="D167" s="36">
        <v>924</v>
      </c>
      <c r="E167" s="37"/>
      <c r="F167" s="37"/>
      <c r="G167" s="37"/>
      <c r="H167" s="38"/>
    </row>
    <row r="168" spans="1:8" ht="50.1" customHeight="1" thickBot="1" x14ac:dyDescent="0.25">
      <c r="A168" s="24" t="s">
        <v>196</v>
      </c>
      <c r="B168" s="25"/>
      <c r="C168" s="26"/>
      <c r="D168" s="173"/>
      <c r="E168" s="173"/>
      <c r="F168" s="173"/>
      <c r="G168" s="173"/>
      <c r="H168" s="174"/>
    </row>
    <row r="169" spans="1:8" s="23" customFormat="1" ht="30" customHeight="1" thickBot="1" x14ac:dyDescent="0.25">
      <c r="A169" s="298"/>
      <c r="B169" s="298"/>
      <c r="C169" s="456"/>
      <c r="D169" s="298"/>
      <c r="E169" s="298"/>
      <c r="F169" s="298"/>
      <c r="G169" s="298"/>
      <c r="H169" s="299"/>
    </row>
    <row r="170" spans="1:8" s="16" customFormat="1" ht="185.25" customHeight="1" x14ac:dyDescent="0.2">
      <c r="A170" s="160" t="s">
        <v>197</v>
      </c>
      <c r="B170" s="161"/>
      <c r="C17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70" s="31">
        <v>3180</v>
      </c>
      <c r="E170" s="32"/>
      <c r="F170" s="32"/>
      <c r="G170" s="32"/>
      <c r="H170" s="33"/>
    </row>
    <row r="171" spans="1:8" s="16" customFormat="1" ht="83.25" customHeight="1" thickBot="1" x14ac:dyDescent="0.25">
      <c r="A171" s="160" t="s">
        <v>198</v>
      </c>
      <c r="B171" s="161"/>
      <c r="C171" s="209"/>
      <c r="D171" s="36">
        <v>3180</v>
      </c>
      <c r="E171" s="37"/>
      <c r="F171" s="37"/>
      <c r="G171" s="37"/>
      <c r="H171" s="38"/>
    </row>
    <row r="172" spans="1:8" ht="21.75" thickBot="1" x14ac:dyDescent="0.25">
      <c r="A172" s="286"/>
      <c r="B172" s="287"/>
      <c r="C172" s="125"/>
      <c r="D172" s="288"/>
      <c r="E172" s="288"/>
      <c r="F172" s="288"/>
      <c r="G172" s="288"/>
      <c r="H172" s="289"/>
    </row>
    <row r="174" spans="1:8" ht="21" x14ac:dyDescent="0.2">
      <c r="A174" s="216"/>
      <c r="B174" s="217" t="s">
        <v>130</v>
      </c>
      <c r="C174" s="218" t="s">
        <v>321</v>
      </c>
      <c r="D174" s="218"/>
      <c r="E174" s="219"/>
      <c r="F174" s="219"/>
      <c r="G174" s="219"/>
      <c r="H174" s="219"/>
    </row>
    <row r="175" spans="1:8" ht="21" x14ac:dyDescent="0.2">
      <c r="A175" s="216"/>
      <c r="B175" s="219"/>
      <c r="C175" s="220" t="s">
        <v>322</v>
      </c>
      <c r="D175" s="220"/>
      <c r="E175" s="219"/>
      <c r="F175" s="219"/>
      <c r="G175" s="219"/>
      <c r="H175" s="219"/>
    </row>
    <row r="176" spans="1:8" ht="21" x14ac:dyDescent="0.2">
      <c r="A176" s="216"/>
      <c r="B176" s="219"/>
      <c r="C176" s="220" t="s">
        <v>323</v>
      </c>
      <c r="D176" s="220"/>
      <c r="E176" s="219"/>
      <c r="F176" s="219"/>
      <c r="G176" s="219"/>
      <c r="H176" s="219"/>
    </row>
    <row r="177" spans="1:8" ht="21" x14ac:dyDescent="0.2">
      <c r="C177" s="220"/>
      <c r="D177" s="220"/>
      <c r="E177" s="219"/>
      <c r="F177" s="219"/>
      <c r="G177" s="219"/>
      <c r="H177" s="213"/>
    </row>
    <row r="178" spans="1:8" ht="26.25" customHeight="1" x14ac:dyDescent="0.2">
      <c r="A178" s="223" t="str">
        <f>Абакан_юр!A171</f>
        <v>По соглашению сторон в качестве валюты платежа могут выступать украинские гривны, в этом случае курс следующий: 1 руб. = 0,5104 гривен</v>
      </c>
      <c r="B178" s="223"/>
      <c r="C178" s="223"/>
      <c r="D178" s="224"/>
      <c r="E178" s="224"/>
      <c r="F178" s="225"/>
      <c r="G178" s="226"/>
      <c r="H178" s="226"/>
    </row>
    <row r="179" spans="1:8" ht="26.25" customHeight="1" x14ac:dyDescent="0.2">
      <c r="A179" s="223" t="str">
        <f>Абакан_юр!A172</f>
        <v>По соглашению сторон в качестве валюты платежа могут выступать дирхамы ОАЭ, в этом случае курс следующий: 1 руб. = 0,0436 дирхам</v>
      </c>
      <c r="B179" s="223"/>
      <c r="C179" s="223"/>
      <c r="D179" s="224"/>
      <c r="E179" s="224"/>
      <c r="F179" s="225"/>
      <c r="G179" s="228"/>
      <c r="H179" s="228"/>
    </row>
    <row r="180" spans="1:8" ht="26.25" customHeight="1" x14ac:dyDescent="0.2">
      <c r="A180" s="223" t="str">
        <f>Абакан_юр!A173</f>
        <v>По соглашению сторон в качестве валюты платежа могут выступать доллары США, в этом случае курс следующий: 1 руб. = 0,0118 доллара</v>
      </c>
      <c r="B180" s="223"/>
      <c r="C180" s="223"/>
      <c r="D180" s="224"/>
      <c r="E180" s="224"/>
      <c r="F180" s="225"/>
      <c r="G180" s="228"/>
      <c r="H180" s="228"/>
    </row>
    <row r="181" spans="1:8" ht="26.25" customHeight="1" x14ac:dyDescent="0.2">
      <c r="A181" s="223" t="str">
        <f>Абакан_юр!A174</f>
        <v>По соглашению сторон в качестве валюты платежа могут выступать евро, в этом случае курс следующий: 1 руб. = 0,0108 евро</v>
      </c>
      <c r="B181" s="223"/>
      <c r="C181" s="223"/>
      <c r="D181" s="224"/>
      <c r="E181" s="225"/>
      <c r="F181" s="225"/>
      <c r="G181" s="228"/>
      <c r="H181" s="228"/>
    </row>
    <row r="182" spans="1:8" ht="26.25" customHeight="1" x14ac:dyDescent="0.2">
      <c r="A182" s="223" t="str">
        <f>Абакан_юр!A175</f>
        <v>По соглашению сторон в качестве валюты платежа могут выступать чешские кроны, в этом случае курс следующий: 1 руб. = 0,2741 крона</v>
      </c>
      <c r="B182" s="223"/>
      <c r="C182" s="223"/>
      <c r="D182" s="224"/>
      <c r="E182" s="225"/>
      <c r="F182" s="225"/>
      <c r="G182" s="228"/>
      <c r="H182" s="228"/>
    </row>
    <row r="183" spans="1:8" ht="26.25" customHeight="1" x14ac:dyDescent="0.2">
      <c r="A183" s="223" t="str">
        <f>Абакан_юр!A176</f>
        <v>По соглашению сторон в качестве валюты платежа могут выступать киргизские сомы, в этом случае курс следующий: 1 руб. = 1,0001 сом</v>
      </c>
      <c r="B183" s="223"/>
      <c r="C183" s="223"/>
      <c r="D183" s="224"/>
      <c r="E183" s="224"/>
      <c r="F183" s="225"/>
      <c r="G183" s="228"/>
      <c r="H183" s="228"/>
    </row>
    <row r="184" spans="1:8" ht="26.25" customHeight="1" x14ac:dyDescent="0.2">
      <c r="A184"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4" s="223"/>
      <c r="C184" s="223"/>
      <c r="D184" s="224"/>
      <c r="E184" s="224"/>
      <c r="F184" s="225"/>
      <c r="G184" s="228"/>
      <c r="H184" s="228"/>
    </row>
    <row r="185" spans="1:8" ht="26.25" x14ac:dyDescent="0.2">
      <c r="A185" s="229"/>
      <c r="B185" s="229"/>
      <c r="C185" s="230"/>
      <c r="D185" s="231"/>
      <c r="E185" s="231"/>
      <c r="F185" s="232"/>
      <c r="G185" s="233"/>
      <c r="H185" s="233"/>
    </row>
    <row r="186" spans="1:8" ht="21" x14ac:dyDescent="0.2">
      <c r="A186" s="235" t="s">
        <v>141</v>
      </c>
      <c r="B186" s="235"/>
      <c r="C186" s="235"/>
      <c r="D186" s="235"/>
      <c r="E186" s="235"/>
      <c r="F186" s="235"/>
      <c r="G186" s="235"/>
      <c r="H186" s="235"/>
    </row>
    <row r="187" spans="1:8" ht="21" x14ac:dyDescent="0.2">
      <c r="A187" s="235" t="s">
        <v>142</v>
      </c>
      <c r="B187" s="235"/>
      <c r="C187" s="235"/>
      <c r="D187" s="235"/>
      <c r="E187" s="235"/>
      <c r="F187" s="235"/>
      <c r="G187" s="235"/>
      <c r="H187" s="235"/>
    </row>
    <row r="188" spans="1:8" ht="26.25" x14ac:dyDescent="0.2">
      <c r="A188" s="229"/>
      <c r="B188" s="229"/>
      <c r="C188" s="230"/>
      <c r="D188" s="231"/>
      <c r="E188" s="231"/>
      <c r="F188" s="232"/>
      <c r="G188" s="233"/>
      <c r="H188" s="233"/>
    </row>
    <row r="189" spans="1:8" ht="39" customHeight="1" thickBot="1" x14ac:dyDescent="0.25">
      <c r="A189" s="236" t="s">
        <v>143</v>
      </c>
      <c r="B189" s="236"/>
      <c r="C189" s="236"/>
      <c r="D189" s="236"/>
      <c r="E189" s="236"/>
      <c r="F189" s="237"/>
      <c r="G189" s="227"/>
      <c r="H189" s="238"/>
    </row>
    <row r="190" spans="1:8" ht="50.1" customHeight="1" thickBot="1" x14ac:dyDescent="0.25">
      <c r="A190" s="239" t="s">
        <v>144</v>
      </c>
      <c r="B190" s="240"/>
      <c r="C190" s="240"/>
      <c r="D190" s="240"/>
      <c r="E190" s="241"/>
      <c r="F190" s="242"/>
      <c r="H190" s="243"/>
    </row>
    <row r="191" spans="1:8" ht="87" customHeight="1" thickBot="1" x14ac:dyDescent="0.25">
      <c r="A191" s="244" t="s">
        <v>145</v>
      </c>
      <c r="B191" s="245"/>
      <c r="C191" s="246" t="s">
        <v>146</v>
      </c>
      <c r="D191" s="245" t="s">
        <v>147</v>
      </c>
      <c r="E191" s="247"/>
      <c r="F191" s="248"/>
      <c r="G191" s="248"/>
      <c r="H191" s="248"/>
    </row>
    <row r="192" spans="1:8" ht="93.75" customHeight="1" x14ac:dyDescent="0.2">
      <c r="A192" s="249" t="s">
        <v>148</v>
      </c>
      <c r="B192" s="250"/>
      <c r="C192" s="251" t="s">
        <v>149</v>
      </c>
      <c r="D192" s="252" t="s">
        <v>150</v>
      </c>
      <c r="E192" s="253"/>
      <c r="F192" s="248"/>
      <c r="G192" s="248"/>
      <c r="H192" s="248"/>
    </row>
    <row r="193" spans="1:8" ht="83.25" customHeight="1" x14ac:dyDescent="0.2">
      <c r="A193" s="254" t="s">
        <v>151</v>
      </c>
      <c r="B193" s="255"/>
      <c r="C193" s="256" t="s">
        <v>152</v>
      </c>
      <c r="D193" s="257" t="s">
        <v>153</v>
      </c>
      <c r="E193" s="258"/>
      <c r="F193" s="248"/>
      <c r="G193" s="248"/>
      <c r="H193" s="248"/>
    </row>
    <row r="194" spans="1:8" ht="135" customHeight="1" thickBot="1" x14ac:dyDescent="0.25">
      <c r="A194" s="316" t="s">
        <v>154</v>
      </c>
      <c r="B194" s="317"/>
      <c r="C194" s="318" t="s">
        <v>155</v>
      </c>
      <c r="D194" s="319" t="s">
        <v>153</v>
      </c>
      <c r="E194" s="320"/>
      <c r="F194" s="248"/>
      <c r="G194" s="248"/>
      <c r="H194" s="248"/>
    </row>
    <row r="195" spans="1:8" s="213" customFormat="1" ht="125.25" customHeight="1" x14ac:dyDescent="0.2">
      <c r="A195" s="254" t="s">
        <v>157</v>
      </c>
      <c r="B195" s="255"/>
      <c r="C195" s="314" t="s">
        <v>158</v>
      </c>
      <c r="D195" s="255" t="s">
        <v>153</v>
      </c>
      <c r="E195" s="315"/>
      <c r="F195" s="242"/>
      <c r="G195" s="242"/>
      <c r="H195" s="242"/>
    </row>
    <row r="196" spans="1:8" s="234" customFormat="1" ht="222.75" customHeight="1" thickBot="1" x14ac:dyDescent="0.25">
      <c r="A196" s="437" t="s">
        <v>159</v>
      </c>
      <c r="B196" s="438"/>
      <c r="C196" s="318" t="s">
        <v>160</v>
      </c>
      <c r="D196" s="439" t="s">
        <v>153</v>
      </c>
      <c r="E196" s="440"/>
      <c r="F196" s="232"/>
      <c r="G196" s="233"/>
      <c r="H196" s="233"/>
    </row>
    <row r="197" spans="1:8" ht="24.95" customHeight="1" x14ac:dyDescent="0.2">
      <c r="A197" s="260" t="s">
        <v>161</v>
      </c>
      <c r="B197" s="260"/>
      <c r="C197" s="260"/>
      <c r="D197" s="260"/>
      <c r="E197" s="260"/>
      <c r="F197" s="260"/>
      <c r="G197" s="260"/>
      <c r="H197" s="260"/>
    </row>
    <row r="198" spans="1:8" ht="24.95" customHeight="1" x14ac:dyDescent="0.2">
      <c r="A198" s="260" t="s">
        <v>162</v>
      </c>
      <c r="B198" s="260"/>
      <c r="C198" s="260"/>
      <c r="D198" s="260"/>
      <c r="E198" s="260"/>
      <c r="F198" s="260"/>
      <c r="G198" s="260"/>
      <c r="H198" s="260"/>
    </row>
    <row r="199" spans="1:8" ht="189" customHeight="1" x14ac:dyDescent="0.2">
      <c r="A199"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35"/>
      <c r="C199" s="235"/>
      <c r="D199" s="235"/>
      <c r="E199" s="235"/>
      <c r="F199" s="235"/>
      <c r="G199" s="235"/>
      <c r="H199" s="235"/>
    </row>
    <row r="200" spans="1:8" ht="77.25" customHeight="1" x14ac:dyDescent="0.2">
      <c r="A200" s="235" t="s">
        <v>164</v>
      </c>
      <c r="B200" s="235"/>
      <c r="C200" s="235"/>
      <c r="D200" s="235"/>
      <c r="E200" s="235"/>
      <c r="F200" s="235"/>
      <c r="G200" s="235"/>
      <c r="H200" s="235"/>
    </row>
    <row r="201" spans="1:8" ht="24.95" customHeight="1" x14ac:dyDescent="0.2">
      <c r="A201" s="260" t="s">
        <v>165</v>
      </c>
      <c r="B201" s="260"/>
      <c r="C201" s="260"/>
      <c r="D201" s="260"/>
      <c r="E201" s="260"/>
      <c r="F201" s="260"/>
      <c r="G201" s="260"/>
      <c r="H201" s="260"/>
    </row>
    <row r="203" spans="1:8" s="262" customFormat="1" ht="114.75" customHeight="1" x14ac:dyDescent="0.2">
      <c r="A203" s="235" t="s">
        <v>166</v>
      </c>
      <c r="B203" s="235"/>
      <c r="C203" s="235"/>
      <c r="D203" s="235"/>
      <c r="E203" s="235"/>
      <c r="F203" s="235"/>
      <c r="G203" s="235"/>
      <c r="H203" s="235"/>
    </row>
  </sheetData>
  <sheetProtection selectLockedCells="1" selectUnlockedCells="1"/>
  <mergeCells count="334">
    <mergeCell ref="A197:H197"/>
    <mergeCell ref="A198:H198"/>
    <mergeCell ref="A199:H199"/>
    <mergeCell ref="A200:H200"/>
    <mergeCell ref="A201:H201"/>
    <mergeCell ref="A203:E203"/>
    <mergeCell ref="F203:H203"/>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68:B168"/>
    <mergeCell ref="D168:H168"/>
    <mergeCell ref="A169:C169"/>
    <mergeCell ref="D169:H169"/>
    <mergeCell ref="A170:B170"/>
    <mergeCell ref="C170:C171"/>
    <mergeCell ref="D170:H170"/>
    <mergeCell ref="A171:B171"/>
    <mergeCell ref="D171:H171"/>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57:B157"/>
    <mergeCell ref="C157:C161"/>
    <mergeCell ref="D157:H157"/>
    <mergeCell ref="A158:B158"/>
    <mergeCell ref="D158:H158"/>
    <mergeCell ref="A159:B159"/>
    <mergeCell ref="D159:H159"/>
    <mergeCell ref="A160:B160"/>
    <mergeCell ref="D160:H160"/>
    <mergeCell ref="A161:B161"/>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D101:H101"/>
    <mergeCell ref="A102:B102"/>
    <mergeCell ref="D102:H102"/>
    <mergeCell ref="A103:B103"/>
    <mergeCell ref="C103:C120"/>
    <mergeCell ref="D103:H103"/>
    <mergeCell ref="A104:B104"/>
    <mergeCell ref="D104:H104"/>
    <mergeCell ref="A105:B105"/>
    <mergeCell ref="A98:B98"/>
    <mergeCell ref="D98:H98"/>
    <mergeCell ref="A99:B99"/>
    <mergeCell ref="D99:H99"/>
    <mergeCell ref="A100:B100"/>
    <mergeCell ref="D100:H100"/>
    <mergeCell ref="A95:B95"/>
    <mergeCell ref="D95:H95"/>
    <mergeCell ref="A96:B96"/>
    <mergeCell ref="D96:H96"/>
    <mergeCell ref="A97:B97"/>
    <mergeCell ref="D97:H97"/>
    <mergeCell ref="D90:H90"/>
    <mergeCell ref="A91:B91"/>
    <mergeCell ref="C91:C99"/>
    <mergeCell ref="D91:H91"/>
    <mergeCell ref="A92:B92"/>
    <mergeCell ref="D92:H92"/>
    <mergeCell ref="A93:B93"/>
    <mergeCell ref="D93:H93"/>
    <mergeCell ref="A94:B94"/>
    <mergeCell ref="D94:H94"/>
    <mergeCell ref="A87:B87"/>
    <mergeCell ref="D87:H87"/>
    <mergeCell ref="A88:B88"/>
    <mergeCell ref="D88:H88"/>
    <mergeCell ref="A89:C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8"/>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6"/>
  <sheetViews>
    <sheetView view="pageBreakPreview" zoomScale="40" zoomScaleNormal="60" zoomScaleSheetLayoutView="40" workbookViewId="0">
      <pane ySplit="4" topLeftCell="A162"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267">
        <v>240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275">
        <f>F48*1.2</f>
        <v>6336</v>
      </c>
      <c r="E48" s="275">
        <f>F48*1.1</f>
        <v>5808.0000000000009</v>
      </c>
      <c r="F48" s="275">
        <v>5280</v>
      </c>
      <c r="G48" s="275">
        <f>F48*0.75</f>
        <v>3960</v>
      </c>
      <c r="H48" s="275">
        <f>F48*0.5</f>
        <v>2640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1">
        <f>F55*1.2</f>
        <v>14256</v>
      </c>
      <c r="E55" s="32">
        <f>F55*1.1</f>
        <v>13068.000000000002</v>
      </c>
      <c r="F55" s="32">
        <v>11880</v>
      </c>
      <c r="G55" s="32">
        <f>F55*0.75</f>
        <v>8910</v>
      </c>
      <c r="H55" s="33">
        <f>F55*0.5</f>
        <v>5940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54">
        <f>F61*1.2</f>
        <v>16214.4</v>
      </c>
      <c r="E61" s="32">
        <f>F61*1.1</f>
        <v>14863.2</v>
      </c>
      <c r="F61" s="32">
        <v>13512</v>
      </c>
      <c r="G61" s="32">
        <f>F61*0.75</f>
        <v>10134</v>
      </c>
      <c r="H61" s="33">
        <f>F61*0.5</f>
        <v>6756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267">
        <v>240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1440 до 28800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144">
        <v>1440</v>
      </c>
      <c r="E72" s="145"/>
      <c r="F72" s="145"/>
      <c r="G72" s="145"/>
      <c r="H72" s="146"/>
    </row>
    <row r="73" spans="1:8" ht="37.5" customHeight="1" outlineLevel="1" x14ac:dyDescent="0.2">
      <c r="A73" s="147" t="s">
        <v>40</v>
      </c>
      <c r="B73" s="148"/>
      <c r="C73" s="143"/>
      <c r="D73" s="36">
        <v>2880</v>
      </c>
      <c r="E73" s="37"/>
      <c r="F73" s="37"/>
      <c r="G73" s="37"/>
      <c r="H73" s="38"/>
    </row>
    <row r="74" spans="1:8" ht="37.5" customHeight="1" outlineLevel="1" x14ac:dyDescent="0.2">
      <c r="A74" s="147" t="s">
        <v>41</v>
      </c>
      <c r="B74" s="148"/>
      <c r="C74" s="143"/>
      <c r="D74" s="36">
        <v>4320</v>
      </c>
      <c r="E74" s="37"/>
      <c r="F74" s="37"/>
      <c r="G74" s="37"/>
      <c r="H74" s="38"/>
    </row>
    <row r="75" spans="1:8" ht="37.5" customHeight="1" outlineLevel="1" x14ac:dyDescent="0.2">
      <c r="A75" s="147" t="s">
        <v>42</v>
      </c>
      <c r="B75" s="148"/>
      <c r="C75" s="143"/>
      <c r="D75" s="36">
        <v>5760</v>
      </c>
      <c r="E75" s="37"/>
      <c r="F75" s="37"/>
      <c r="G75" s="37"/>
      <c r="H75" s="38"/>
    </row>
    <row r="76" spans="1:8" ht="37.5" customHeight="1" outlineLevel="1" x14ac:dyDescent="0.2">
      <c r="A76" s="147" t="s">
        <v>43</v>
      </c>
      <c r="B76" s="148"/>
      <c r="C76" s="143"/>
      <c r="D76" s="36">
        <v>7200</v>
      </c>
      <c r="E76" s="37"/>
      <c r="F76" s="37"/>
      <c r="G76" s="37"/>
      <c r="H76" s="38"/>
    </row>
    <row r="77" spans="1:8" ht="37.5" customHeight="1" outlineLevel="1" x14ac:dyDescent="0.2">
      <c r="A77" s="147" t="s">
        <v>44</v>
      </c>
      <c r="B77" s="148"/>
      <c r="C77" s="143"/>
      <c r="D77" s="36">
        <v>8640</v>
      </c>
      <c r="E77" s="37"/>
      <c r="F77" s="37"/>
      <c r="G77" s="37"/>
      <c r="H77" s="38"/>
    </row>
    <row r="78" spans="1:8" ht="37.5" customHeight="1" outlineLevel="1" x14ac:dyDescent="0.2">
      <c r="A78" s="147" t="s">
        <v>45</v>
      </c>
      <c r="B78" s="148"/>
      <c r="C78" s="143"/>
      <c r="D78" s="36">
        <v>10080</v>
      </c>
      <c r="E78" s="37"/>
      <c r="F78" s="37"/>
      <c r="G78" s="37"/>
      <c r="H78" s="38"/>
    </row>
    <row r="79" spans="1:8" ht="37.5" customHeight="1" outlineLevel="1" x14ac:dyDescent="0.2">
      <c r="A79" s="147" t="s">
        <v>46</v>
      </c>
      <c r="B79" s="148"/>
      <c r="C79" s="143"/>
      <c r="D79" s="36">
        <v>11520</v>
      </c>
      <c r="E79" s="37"/>
      <c r="F79" s="37"/>
      <c r="G79" s="37"/>
      <c r="H79" s="38"/>
    </row>
    <row r="80" spans="1:8" ht="37.5" customHeight="1" outlineLevel="1" x14ac:dyDescent="0.2">
      <c r="A80" s="147" t="s">
        <v>47</v>
      </c>
      <c r="B80" s="148"/>
      <c r="C80" s="143"/>
      <c r="D80" s="36">
        <v>12960</v>
      </c>
      <c r="E80" s="37"/>
      <c r="F80" s="37"/>
      <c r="G80" s="37"/>
      <c r="H80" s="38"/>
    </row>
    <row r="81" spans="1:8" ht="37.5" customHeight="1" outlineLevel="1" x14ac:dyDescent="0.2">
      <c r="A81" s="147" t="s">
        <v>48</v>
      </c>
      <c r="B81" s="148"/>
      <c r="C81" s="143"/>
      <c r="D81" s="36">
        <v>14400</v>
      </c>
      <c r="E81" s="37"/>
      <c r="F81" s="37"/>
      <c r="G81" s="37"/>
      <c r="H81" s="38"/>
    </row>
    <row r="82" spans="1:8" ht="37.5" customHeight="1" outlineLevel="1" x14ac:dyDescent="0.2">
      <c r="A82" s="147" t="s">
        <v>49</v>
      </c>
      <c r="B82" s="148"/>
      <c r="C82" s="143"/>
      <c r="D82" s="36">
        <v>15840</v>
      </c>
      <c r="E82" s="37"/>
      <c r="F82" s="37"/>
      <c r="G82" s="37"/>
      <c r="H82" s="38"/>
    </row>
    <row r="83" spans="1:8" ht="37.5" customHeight="1" outlineLevel="1" x14ac:dyDescent="0.2">
      <c r="A83" s="147" t="s">
        <v>50</v>
      </c>
      <c r="B83" s="148"/>
      <c r="C83" s="143"/>
      <c r="D83" s="36">
        <v>17280</v>
      </c>
      <c r="E83" s="37"/>
      <c r="F83" s="37"/>
      <c r="G83" s="37"/>
      <c r="H83" s="38"/>
    </row>
    <row r="84" spans="1:8" ht="37.5" customHeight="1" outlineLevel="1" x14ac:dyDescent="0.2">
      <c r="A84" s="147" t="s">
        <v>51</v>
      </c>
      <c r="B84" s="148"/>
      <c r="C84" s="143"/>
      <c r="D84" s="36">
        <v>18720</v>
      </c>
      <c r="E84" s="37"/>
      <c r="F84" s="37"/>
      <c r="G84" s="37"/>
      <c r="H84" s="38"/>
    </row>
    <row r="85" spans="1:8" ht="37.5" customHeight="1" outlineLevel="1" x14ac:dyDescent="0.2">
      <c r="A85" s="147" t="s">
        <v>52</v>
      </c>
      <c r="B85" s="148"/>
      <c r="C85" s="143"/>
      <c r="D85" s="36">
        <v>20160</v>
      </c>
      <c r="E85" s="37"/>
      <c r="F85" s="37"/>
      <c r="G85" s="37"/>
      <c r="H85" s="38"/>
    </row>
    <row r="86" spans="1:8" ht="37.5" customHeight="1" outlineLevel="1" x14ac:dyDescent="0.2">
      <c r="A86" s="147" t="s">
        <v>53</v>
      </c>
      <c r="B86" s="148"/>
      <c r="C86" s="143"/>
      <c r="D86" s="36">
        <v>21600</v>
      </c>
      <c r="E86" s="37"/>
      <c r="F86" s="37"/>
      <c r="G86" s="37"/>
      <c r="H86" s="38"/>
    </row>
    <row r="87" spans="1:8" ht="37.5" customHeight="1" outlineLevel="1" x14ac:dyDescent="0.2">
      <c r="A87" s="147" t="s">
        <v>54</v>
      </c>
      <c r="B87" s="148"/>
      <c r="C87" s="143"/>
      <c r="D87" s="36">
        <v>23040</v>
      </c>
      <c r="E87" s="37"/>
      <c r="F87" s="37"/>
      <c r="G87" s="37"/>
      <c r="H87" s="38"/>
    </row>
    <row r="88" spans="1:8" ht="37.5" customHeight="1" outlineLevel="1" x14ac:dyDescent="0.2">
      <c r="A88" s="147" t="s">
        <v>55</v>
      </c>
      <c r="B88" s="148"/>
      <c r="C88" s="143"/>
      <c r="D88" s="36">
        <v>24480</v>
      </c>
      <c r="E88" s="37"/>
      <c r="F88" s="37"/>
      <c r="G88" s="37"/>
      <c r="H88" s="38"/>
    </row>
    <row r="89" spans="1:8" ht="37.5" customHeight="1" outlineLevel="1" x14ac:dyDescent="0.2">
      <c r="A89" s="147" t="s">
        <v>56</v>
      </c>
      <c r="B89" s="148"/>
      <c r="C89" s="143"/>
      <c r="D89" s="36">
        <v>25920</v>
      </c>
      <c r="E89" s="37"/>
      <c r="F89" s="37"/>
      <c r="G89" s="37"/>
      <c r="H89" s="38"/>
    </row>
    <row r="90" spans="1:8" ht="37.5" customHeight="1" outlineLevel="1" x14ac:dyDescent="0.2">
      <c r="A90" s="147" t="s">
        <v>57</v>
      </c>
      <c r="B90" s="148"/>
      <c r="C90" s="143"/>
      <c r="D90" s="36">
        <v>27360</v>
      </c>
      <c r="E90" s="37"/>
      <c r="F90" s="37"/>
      <c r="G90" s="37"/>
      <c r="H90" s="38"/>
    </row>
    <row r="91" spans="1:8" ht="37.5" customHeight="1" outlineLevel="1" thickBot="1" x14ac:dyDescent="0.25">
      <c r="A91" s="147" t="s">
        <v>58</v>
      </c>
      <c r="B91" s="148"/>
      <c r="C91" s="143"/>
      <c r="D91" s="36">
        <v>28800</v>
      </c>
      <c r="E91" s="37"/>
      <c r="F91" s="37"/>
      <c r="G91" s="37"/>
      <c r="H91" s="38"/>
    </row>
    <row r="92" spans="1:8" ht="50.1" customHeight="1" thickBot="1" x14ac:dyDescent="0.25">
      <c r="A92" s="136" t="s">
        <v>59</v>
      </c>
      <c r="B92" s="137"/>
      <c r="C92" s="137"/>
      <c r="D92" s="138" t="str">
        <f>"от "&amp;MIN(D93:D102)&amp;" до "&amp;MAX(D93:D102)</f>
        <v>от 60 до 4800</v>
      </c>
      <c r="E92" s="139"/>
      <c r="F92" s="139"/>
      <c r="G92" s="139"/>
      <c r="H92" s="140"/>
    </row>
    <row r="93" spans="1:8" s="16" customFormat="1" ht="159" customHeight="1" x14ac:dyDescent="0.2">
      <c r="A93" s="149" t="s">
        <v>60</v>
      </c>
      <c r="B93" s="150" t="s">
        <v>13</v>
      </c>
      <c r="C93" s="296"/>
      <c r="D93" s="152">
        <v>1380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4" s="157">
        <v>60</v>
      </c>
      <c r="E94" s="157"/>
      <c r="F94" s="157"/>
      <c r="G94" s="157"/>
      <c r="H94" s="158"/>
    </row>
    <row r="95" spans="1:8" ht="37.5" customHeight="1" x14ac:dyDescent="0.2">
      <c r="A95" s="154" t="s">
        <v>62</v>
      </c>
      <c r="B95" s="155"/>
      <c r="C95" s="159"/>
      <c r="D95" s="157">
        <v>4800</v>
      </c>
      <c r="E95" s="157"/>
      <c r="F95" s="157"/>
      <c r="G95" s="157"/>
      <c r="H95" s="158"/>
    </row>
    <row r="96" spans="1:8" ht="37.5" customHeight="1" x14ac:dyDescent="0.2">
      <c r="A96" s="154" t="s">
        <v>63</v>
      </c>
      <c r="B96" s="155"/>
      <c r="C96" s="159"/>
      <c r="D96" s="157">
        <v>1560</v>
      </c>
      <c r="E96" s="157"/>
      <c r="F96" s="157"/>
      <c r="G96" s="157"/>
      <c r="H96" s="158"/>
    </row>
    <row r="97" spans="1:8" ht="37.5" customHeight="1" x14ac:dyDescent="0.2">
      <c r="A97" s="160" t="s">
        <v>64</v>
      </c>
      <c r="B97" s="161"/>
      <c r="C97" s="159"/>
      <c r="D97" s="157">
        <v>4560</v>
      </c>
      <c r="E97" s="157"/>
      <c r="F97" s="157"/>
      <c r="G97" s="157"/>
      <c r="H97" s="158"/>
    </row>
    <row r="98" spans="1:8" ht="37.5" customHeight="1" x14ac:dyDescent="0.2">
      <c r="A98" s="154" t="s">
        <v>65</v>
      </c>
      <c r="B98" s="155"/>
      <c r="C98" s="159"/>
      <c r="D98" s="157">
        <v>240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480</v>
      </c>
      <c r="E100" s="157"/>
      <c r="F100" s="157"/>
      <c r="G100" s="157"/>
      <c r="H100" s="158"/>
    </row>
    <row r="101" spans="1:8" ht="37.5" customHeight="1" x14ac:dyDescent="0.2">
      <c r="A101" s="154" t="s">
        <v>68</v>
      </c>
      <c r="B101" s="155"/>
      <c r="C101" s="159"/>
      <c r="D101" s="157">
        <v>720</v>
      </c>
      <c r="E101" s="157"/>
      <c r="F101" s="157"/>
      <c r="G101" s="157"/>
      <c r="H101" s="158"/>
    </row>
    <row r="102" spans="1:8" ht="37.5" customHeight="1" thickBot="1" x14ac:dyDescent="0.25">
      <c r="A102" s="162" t="s">
        <v>69</v>
      </c>
      <c r="B102" s="163"/>
      <c r="C102" s="164"/>
      <c r="D102" s="165">
        <v>4200</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53.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6" s="182">
        <v>5760</v>
      </c>
      <c r="E106" s="182"/>
      <c r="F106" s="182"/>
      <c r="G106" s="182"/>
      <c r="H106" s="183"/>
    </row>
    <row r="107" spans="1:8" ht="53.25" customHeight="1" thickBot="1" x14ac:dyDescent="0.25">
      <c r="A107" s="184" t="s">
        <v>74</v>
      </c>
      <c r="B107" s="185"/>
      <c r="C107" s="186"/>
      <c r="D107" s="187" t="s">
        <v>75</v>
      </c>
      <c r="E107" s="188"/>
      <c r="F107" s="188"/>
      <c r="G107" s="188"/>
      <c r="H107" s="189"/>
    </row>
    <row r="108" spans="1:8" ht="53.25" customHeight="1" x14ac:dyDescent="0.2">
      <c r="A108" s="190" t="s">
        <v>76</v>
      </c>
      <c r="B108" s="191"/>
      <c r="C108" s="186"/>
      <c r="D108" s="157">
        <f>D106/4</f>
        <v>1440</v>
      </c>
      <c r="E108" s="157"/>
      <c r="F108" s="157"/>
      <c r="G108" s="157"/>
      <c r="H108" s="158"/>
    </row>
    <row r="109" spans="1:8" ht="53.25" customHeight="1" x14ac:dyDescent="0.2">
      <c r="A109" s="190" t="s">
        <v>77</v>
      </c>
      <c r="B109" s="191"/>
      <c r="C109" s="186"/>
      <c r="D109" s="157">
        <f>D106/5</f>
        <v>1152</v>
      </c>
      <c r="E109" s="157"/>
      <c r="F109" s="157"/>
      <c r="G109" s="157"/>
      <c r="H109" s="158"/>
    </row>
    <row r="110" spans="1:8" ht="53.25" customHeight="1" x14ac:dyDescent="0.2">
      <c r="A110" s="190" t="s">
        <v>78</v>
      </c>
      <c r="B110" s="191"/>
      <c r="C110" s="186"/>
      <c r="D110" s="157">
        <f>D106/6</f>
        <v>960</v>
      </c>
      <c r="E110" s="157"/>
      <c r="F110" s="157"/>
      <c r="G110" s="157"/>
      <c r="H110" s="158"/>
    </row>
    <row r="111" spans="1:8" ht="53.25" customHeight="1" x14ac:dyDescent="0.2">
      <c r="A111" s="190" t="s">
        <v>79</v>
      </c>
      <c r="B111" s="191"/>
      <c r="C111" s="186"/>
      <c r="D111" s="157">
        <f>D106/7</f>
        <v>822.85714285714289</v>
      </c>
      <c r="E111" s="157"/>
      <c r="F111" s="157"/>
      <c r="G111" s="157"/>
      <c r="H111" s="158"/>
    </row>
    <row r="112" spans="1:8" ht="53.25" customHeight="1" x14ac:dyDescent="0.2">
      <c r="A112" s="190" t="s">
        <v>80</v>
      </c>
      <c r="B112" s="191"/>
      <c r="C112" s="186"/>
      <c r="D112" s="157">
        <f>D106/8</f>
        <v>720</v>
      </c>
      <c r="E112" s="157"/>
      <c r="F112" s="157"/>
      <c r="G112" s="157"/>
      <c r="H112" s="158"/>
    </row>
    <row r="113" spans="1:8" ht="53.25" customHeight="1" x14ac:dyDescent="0.2">
      <c r="A113" s="190" t="s">
        <v>81</v>
      </c>
      <c r="B113" s="191"/>
      <c r="C113" s="186"/>
      <c r="D113" s="157">
        <f>D106/9</f>
        <v>640</v>
      </c>
      <c r="E113" s="157"/>
      <c r="F113" s="157"/>
      <c r="G113" s="157"/>
      <c r="H113" s="158"/>
    </row>
    <row r="114" spans="1:8" ht="53.25" customHeight="1" x14ac:dyDescent="0.2">
      <c r="A114" s="190" t="s">
        <v>82</v>
      </c>
      <c r="B114" s="191"/>
      <c r="C114" s="186"/>
      <c r="D114" s="157">
        <f>D106/10</f>
        <v>576</v>
      </c>
      <c r="E114" s="157"/>
      <c r="F114" s="157"/>
      <c r="G114" s="157"/>
      <c r="H114" s="158"/>
    </row>
    <row r="115" spans="1:8" ht="53.25" customHeight="1" thickBot="1" x14ac:dyDescent="0.25">
      <c r="A115" s="179" t="s">
        <v>83</v>
      </c>
      <c r="B115" s="180"/>
      <c r="C115" s="186"/>
      <c r="D115" s="182">
        <v>14016</v>
      </c>
      <c r="E115" s="182"/>
      <c r="F115" s="182"/>
      <c r="G115" s="182"/>
      <c r="H115" s="183"/>
    </row>
    <row r="116" spans="1:8" ht="53.25" customHeight="1" thickBot="1" x14ac:dyDescent="0.25">
      <c r="A116" s="184" t="s">
        <v>74</v>
      </c>
      <c r="B116" s="185"/>
      <c r="C116" s="186"/>
      <c r="D116" s="187" t="s">
        <v>75</v>
      </c>
      <c r="E116" s="188"/>
      <c r="F116" s="188"/>
      <c r="G116" s="188"/>
      <c r="H116" s="189"/>
    </row>
    <row r="117" spans="1:8" ht="53.25" customHeight="1" x14ac:dyDescent="0.2">
      <c r="A117" s="190" t="s">
        <v>76</v>
      </c>
      <c r="B117" s="191"/>
      <c r="C117" s="186"/>
      <c r="D117" s="157">
        <v>3504</v>
      </c>
      <c r="E117" s="157"/>
      <c r="F117" s="157"/>
      <c r="G117" s="157"/>
      <c r="H117" s="158"/>
    </row>
    <row r="118" spans="1:8" ht="53.25" customHeight="1" x14ac:dyDescent="0.2">
      <c r="A118" s="190" t="s">
        <v>77</v>
      </c>
      <c r="B118" s="191"/>
      <c r="C118" s="186"/>
      <c r="D118" s="157">
        <v>2803.2</v>
      </c>
      <c r="E118" s="157"/>
      <c r="F118" s="157"/>
      <c r="G118" s="157"/>
      <c r="H118" s="158"/>
    </row>
    <row r="119" spans="1:8" ht="53.25" customHeight="1" x14ac:dyDescent="0.2">
      <c r="A119" s="190" t="s">
        <v>78</v>
      </c>
      <c r="B119" s="191"/>
      <c r="C119" s="186"/>
      <c r="D119" s="157">
        <v>2336</v>
      </c>
      <c r="E119" s="157"/>
      <c r="F119" s="157"/>
      <c r="G119" s="157"/>
      <c r="H119" s="158"/>
    </row>
    <row r="120" spans="1:8" ht="53.25" customHeight="1" x14ac:dyDescent="0.2">
      <c r="A120" s="190" t="s">
        <v>79</v>
      </c>
      <c r="B120" s="191"/>
      <c r="C120" s="186"/>
      <c r="D120" s="157">
        <v>2002.2857142857142</v>
      </c>
      <c r="E120" s="157"/>
      <c r="F120" s="157"/>
      <c r="G120" s="157"/>
      <c r="H120" s="158"/>
    </row>
    <row r="121" spans="1:8" ht="53.25" customHeight="1" x14ac:dyDescent="0.2">
      <c r="A121" s="190" t="s">
        <v>80</v>
      </c>
      <c r="B121" s="191"/>
      <c r="C121" s="186"/>
      <c r="D121" s="157">
        <v>1752</v>
      </c>
      <c r="E121" s="157"/>
      <c r="F121" s="157"/>
      <c r="G121" s="157"/>
      <c r="H121" s="158"/>
    </row>
    <row r="122" spans="1:8" ht="53.25" customHeight="1" x14ac:dyDescent="0.2">
      <c r="A122" s="190" t="s">
        <v>81</v>
      </c>
      <c r="B122" s="191"/>
      <c r="C122" s="186"/>
      <c r="D122" s="157">
        <v>1557.3333333333333</v>
      </c>
      <c r="E122" s="157"/>
      <c r="F122" s="157"/>
      <c r="G122" s="157"/>
      <c r="H122" s="158"/>
    </row>
    <row r="123" spans="1:8" ht="53.25" customHeight="1" thickBot="1" x14ac:dyDescent="0.25">
      <c r="A123" s="190" t="s">
        <v>82</v>
      </c>
      <c r="B123" s="191"/>
      <c r="C123" s="194"/>
      <c r="D123" s="157">
        <v>1401.6</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4" s="44">
        <v>14895</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"2ГИС.ВЛАДИВОСТОК"</v>
      </c>
      <c r="D126" s="31">
        <v>6360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7" s="121">
        <v>5100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6">
        <v>6360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"2ГИС.ВЛАДИВОСТОК"</v>
      </c>
      <c r="D129" s="36">
        <v>8400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"2ГИС.ВЛАДИВОСТОК"</v>
      </c>
      <c r="D130" s="36">
        <v>10080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1" s="36">
        <v>9600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6">
        <v>6240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6">
        <v>7680</v>
      </c>
      <c r="E133" s="37"/>
      <c r="F133" s="37"/>
      <c r="G133" s="37"/>
      <c r="H133" s="38"/>
    </row>
    <row r="134" spans="1:8" ht="50.1" customHeight="1" x14ac:dyDescent="0.2">
      <c r="A134" s="160" t="s">
        <v>93</v>
      </c>
      <c r="B134" s="161"/>
      <c r="C134" s="202" t="e">
        <f>#REF!</f>
        <v>#REF!</v>
      </c>
      <c r="D134" s="36">
        <v>19920</v>
      </c>
      <c r="E134" s="37"/>
      <c r="F134" s="37"/>
      <c r="G134" s="37"/>
      <c r="H134" s="38"/>
    </row>
    <row r="135" spans="1:8" ht="50.1" customHeight="1" x14ac:dyDescent="0.2">
      <c r="A135" s="160" t="s">
        <v>94</v>
      </c>
      <c r="B135" s="161"/>
      <c r="C135" s="202" t="s">
        <v>95</v>
      </c>
      <c r="D135" s="36">
        <v>510</v>
      </c>
      <c r="E135" s="37"/>
      <c r="F135" s="37"/>
      <c r="G135" s="37"/>
      <c r="H135" s="38"/>
    </row>
    <row r="136" spans="1:8" ht="72"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6" s="36">
        <v>6120</v>
      </c>
      <c r="E136" s="37"/>
      <c r="F136" s="37"/>
      <c r="G136" s="37"/>
      <c r="H136" s="38"/>
    </row>
    <row r="137" spans="1:8" ht="72"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6">
        <v>4896</v>
      </c>
      <c r="E137" s="37"/>
      <c r="F137" s="37"/>
      <c r="G137" s="37"/>
      <c r="H137" s="38"/>
    </row>
    <row r="138" spans="1:8" ht="72" customHeight="1" x14ac:dyDescent="0.2">
      <c r="A138" s="160" t="s">
        <v>98</v>
      </c>
      <c r="B138" s="161"/>
      <c r="C138"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6">
        <v>5160</v>
      </c>
      <c r="E138" s="37"/>
      <c r="F138" s="37"/>
      <c r="G138" s="37"/>
      <c r="H138" s="38"/>
    </row>
    <row r="139" spans="1:8" ht="72" customHeight="1" x14ac:dyDescent="0.2">
      <c r="A139" s="160" t="s">
        <v>99</v>
      </c>
      <c r="B139" s="161"/>
      <c r="C139"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6">
        <v>2448</v>
      </c>
      <c r="E139" s="37"/>
      <c r="F139" s="37"/>
      <c r="G139" s="37"/>
      <c r="H139" s="38"/>
    </row>
    <row r="140" spans="1:8" ht="72"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6">
        <v>19998</v>
      </c>
      <c r="E140" s="37"/>
      <c r="F140" s="37"/>
      <c r="G140" s="37"/>
      <c r="H140" s="38"/>
    </row>
    <row r="141" spans="1:8" ht="72"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6">
        <v>15000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2" s="36">
        <v>19320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3" s="36">
        <v>1200</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6">
        <v>100002</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5" s="36">
        <v>13200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6">
        <v>5505</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7" s="36">
        <v>15000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"2ГИС.ВЛАДИВОСТОК"</v>
      </c>
      <c r="D148" s="36">
        <v>9000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9" s="36">
        <v>7200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"2ГИС.ВЛАДИВОСТОК" (версия для ПК)</v>
      </c>
      <c r="D150" s="36">
        <v>9000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"2ГИС.ВЛАДИВОСТОК"</v>
      </c>
      <c r="D151" s="36">
        <v>11760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"2ГИС.ВЛАДИВОСТОК"</v>
      </c>
      <c r="D152" s="36">
        <v>14112</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"2ГИС.ВЛАДИВОСТОК" (версия для ПК)</v>
      </c>
      <c r="D153" s="36">
        <v>13440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"2ГИС.ВЛАДИВОСТОК" (версия для ПК)</v>
      </c>
      <c r="D154" s="36">
        <v>8760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"2ГИС.ВЛАДИВОСТОК" (версия для ПК)</v>
      </c>
      <c r="D155" s="36">
        <v>10800</v>
      </c>
      <c r="E155" s="37"/>
      <c r="F155" s="37"/>
      <c r="G155" s="37"/>
      <c r="H155" s="38"/>
    </row>
    <row r="156" spans="1:8" ht="50.1" customHeight="1" x14ac:dyDescent="0.2">
      <c r="A156" s="160" t="s">
        <v>115</v>
      </c>
      <c r="B156" s="161"/>
      <c r="C156" s="202" t="s">
        <v>95</v>
      </c>
      <c r="D156" s="36">
        <v>720</v>
      </c>
      <c r="E156" s="37"/>
      <c r="F156" s="37"/>
      <c r="G156" s="37"/>
      <c r="H156" s="38"/>
    </row>
    <row r="157" spans="1:8" ht="72"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7" s="36">
        <v>28080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"2ГИС.ВЛАДИВОСТОК" (версия для ПК)</v>
      </c>
      <c r="D158" s="44">
        <v>27120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0" s="36">
        <v>10008</v>
      </c>
      <c r="E160" s="37"/>
      <c r="F160" s="37"/>
      <c r="G160" s="37"/>
      <c r="H160" s="38"/>
    </row>
    <row r="161" spans="1:8" s="16" customFormat="1" ht="50.1" customHeight="1" x14ac:dyDescent="0.2">
      <c r="A161" s="160" t="s">
        <v>120</v>
      </c>
      <c r="B161" s="161"/>
      <c r="C161" s="209"/>
      <c r="D161" s="36">
        <v>15000</v>
      </c>
      <c r="E161" s="37"/>
      <c r="F161" s="37"/>
      <c r="G161" s="37"/>
      <c r="H161" s="38"/>
    </row>
    <row r="162" spans="1:8" s="16" customFormat="1" ht="50.1" customHeight="1" x14ac:dyDescent="0.2">
      <c r="A162" s="207" t="s">
        <v>121</v>
      </c>
      <c r="B162" s="208"/>
      <c r="C162" s="209"/>
      <c r="D162" s="293">
        <v>3000</v>
      </c>
      <c r="E162" s="157"/>
      <c r="F162" s="157"/>
      <c r="G162" s="157"/>
      <c r="H162" s="157"/>
    </row>
    <row r="163" spans="1:8" s="16" customFormat="1" ht="50.1" customHeight="1" x14ac:dyDescent="0.2">
      <c r="A163" s="207" t="s">
        <v>122</v>
      </c>
      <c r="B163" s="208"/>
      <c r="C163" s="209"/>
      <c r="D163" s="293">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"Интернет-площадка 2gis.ru на основе Cправочника организаций "&amp;$C$2&amp;""</f>
        <v>Интернет-площадка 2gis.ru на основе Cправочника организаций "2ГИС.ВЛАДИВОСТОК"</v>
      </c>
      <c r="D166" s="36">
        <v>2400</v>
      </c>
      <c r="E166" s="37"/>
      <c r="F166" s="37"/>
      <c r="G166" s="37"/>
      <c r="H166" s="38"/>
    </row>
    <row r="167" spans="1:8" ht="50.1" customHeight="1" x14ac:dyDescent="0.2">
      <c r="A167" s="160" t="s">
        <v>126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7" s="36">
        <v>3840</v>
      </c>
      <c r="E167" s="37"/>
      <c r="F167" s="37"/>
      <c r="G167" s="37"/>
      <c r="H167" s="38"/>
    </row>
    <row r="168" spans="1:8" ht="50.1" customHeight="1" x14ac:dyDescent="0.2">
      <c r="A168" s="160" t="s">
        <v>195</v>
      </c>
      <c r="B168" s="161"/>
      <c r="C168" s="202" t="str">
        <f>"Интернет-площадка 2gis.ru на основе Cправочника организаций "&amp;$C$2&amp;""</f>
        <v>Интернет-площадка 2gis.ru на основе Cправочника организаций "2ГИС.ВЛАДИВОСТОК"</v>
      </c>
      <c r="D168" s="36">
        <v>3360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9" s="36">
        <v>5400</v>
      </c>
      <c r="E169" s="37"/>
      <c r="F169" s="37"/>
      <c r="G169" s="37"/>
      <c r="H169" s="38"/>
    </row>
    <row r="170" spans="1:8" s="16" customFormat="1" ht="126" customHeight="1" thickBot="1" x14ac:dyDescent="0.25">
      <c r="A170" s="160" t="s">
        <v>129</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0" s="36">
        <v>8220</v>
      </c>
      <c r="E170" s="37"/>
      <c r="F170" s="37"/>
      <c r="G170" s="37"/>
      <c r="H170" s="38"/>
    </row>
    <row r="171" spans="1:8" ht="50.1" customHeight="1" thickBot="1" x14ac:dyDescent="0.25">
      <c r="A171" s="24" t="s">
        <v>196</v>
      </c>
      <c r="B171" s="25"/>
      <c r="C171" s="26"/>
      <c r="D171" s="173"/>
      <c r="E171" s="173"/>
      <c r="F171" s="173"/>
      <c r="G171" s="173"/>
      <c r="H171" s="174"/>
    </row>
    <row r="172" spans="1:8" s="23" customFormat="1" ht="30" customHeight="1" thickBot="1" x14ac:dyDescent="0.25">
      <c r="A172" s="298"/>
      <c r="B172" s="298"/>
      <c r="C172" s="456"/>
      <c r="D172" s="298"/>
      <c r="E172" s="298"/>
      <c r="F172" s="298"/>
      <c r="G172" s="298"/>
      <c r="H172" s="299"/>
    </row>
    <row r="173" spans="1:8" s="16" customFormat="1" ht="83.25" customHeight="1" thickBot="1" x14ac:dyDescent="0.25">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3" s="31">
        <v>14730</v>
      </c>
      <c r="E173" s="32"/>
      <c r="F173" s="32"/>
      <c r="G173" s="32"/>
      <c r="H173" s="33"/>
    </row>
    <row r="174" spans="1:8" s="16" customFormat="1" ht="83.25" customHeight="1" thickBot="1" x14ac:dyDescent="0.25">
      <c r="A174" s="160" t="s">
        <v>198</v>
      </c>
      <c r="B174" s="161"/>
      <c r="C174" s="209"/>
      <c r="D174" s="31">
        <v>14730</v>
      </c>
      <c r="E174" s="32"/>
      <c r="F174" s="32"/>
      <c r="G174" s="32"/>
      <c r="H174" s="33"/>
    </row>
    <row r="175" spans="1:8" ht="50.1" customHeight="1" thickBot="1" x14ac:dyDescent="0.25">
      <c r="A175" s="286"/>
      <c r="B175" s="287"/>
      <c r="C175" s="125"/>
      <c r="D175" s="288"/>
      <c r="E175" s="288"/>
      <c r="F175" s="288"/>
      <c r="G175" s="288"/>
      <c r="H175" s="289"/>
    </row>
    <row r="176" spans="1:8" s="23" customFormat="1" ht="26.25" x14ac:dyDescent="0.2">
      <c r="A176" s="212"/>
      <c r="B176" s="213"/>
      <c r="C176" s="214"/>
      <c r="D176" s="213"/>
      <c r="E176" s="213"/>
      <c r="F176" s="213"/>
      <c r="G176" s="213"/>
      <c r="H176" s="215"/>
    </row>
    <row r="177" spans="1:8" s="16" customFormat="1" ht="21" x14ac:dyDescent="0.2">
      <c r="A177" s="216"/>
      <c r="B177" s="217" t="s">
        <v>130</v>
      </c>
      <c r="C177" s="218" t="s">
        <v>325</v>
      </c>
      <c r="D177" s="218"/>
      <c r="E177" s="219"/>
      <c r="F177" s="219"/>
      <c r="G177" s="219"/>
      <c r="H177" s="219"/>
    </row>
    <row r="178" spans="1:8" s="16" customFormat="1" ht="21" x14ac:dyDescent="0.2">
      <c r="A178" s="216"/>
      <c r="B178" s="219"/>
      <c r="C178" s="220" t="s">
        <v>326</v>
      </c>
      <c r="D178" s="220"/>
      <c r="E178" s="219"/>
      <c r="F178" s="219"/>
      <c r="G178" s="219"/>
      <c r="H178" s="219"/>
    </row>
    <row r="179" spans="1:8" s="16" customFormat="1" ht="21" x14ac:dyDescent="0.2">
      <c r="A179" s="216"/>
      <c r="B179" s="219"/>
      <c r="C179" s="220" t="s">
        <v>327</v>
      </c>
      <c r="D179" s="220"/>
      <c r="E179" s="219"/>
      <c r="F179" s="219"/>
      <c r="G179" s="219"/>
      <c r="H179" s="219"/>
    </row>
    <row r="180" spans="1:8" s="16" customFormat="1" ht="21" x14ac:dyDescent="0.2">
      <c r="A180" s="212"/>
      <c r="B180" s="213"/>
      <c r="C180" s="220"/>
      <c r="D180" s="220"/>
      <c r="E180" s="219"/>
      <c r="F180" s="219"/>
      <c r="G180" s="219"/>
      <c r="H180" s="213"/>
    </row>
    <row r="181" spans="1:8" s="16" customFormat="1" ht="26.25"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ht="26.25"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ht="26.25"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ht="26.25"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ht="26.25"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ht="26.25"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ht="26.25"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ht="26.25" customHeight="1" x14ac:dyDescent="0.2">
      <c r="A188" s="229"/>
      <c r="B188" s="229"/>
      <c r="C188" s="230"/>
      <c r="D188" s="231"/>
      <c r="E188" s="231"/>
      <c r="F188" s="232"/>
      <c r="G188" s="233"/>
      <c r="H188" s="233"/>
    </row>
    <row r="189" spans="1:8" ht="26.25" customHeight="1" x14ac:dyDescent="0.2">
      <c r="A189" s="235" t="s">
        <v>141</v>
      </c>
      <c r="B189" s="235"/>
      <c r="C189" s="235"/>
      <c r="D189" s="235"/>
      <c r="E189" s="235"/>
      <c r="F189" s="235"/>
      <c r="G189" s="235"/>
      <c r="H189" s="235"/>
    </row>
    <row r="190" spans="1:8" ht="26.25" customHeight="1" x14ac:dyDescent="0.2">
      <c r="A190" s="235" t="s">
        <v>142</v>
      </c>
      <c r="B190" s="235"/>
      <c r="C190" s="235"/>
      <c r="D190" s="235"/>
      <c r="E190" s="235"/>
      <c r="F190" s="235"/>
      <c r="G190" s="235"/>
      <c r="H190" s="235"/>
    </row>
    <row r="191" spans="1:8" ht="26.25" customHeight="1" x14ac:dyDescent="0.2">
      <c r="A191" s="229"/>
      <c r="B191" s="229"/>
      <c r="C191" s="230"/>
      <c r="D191" s="231"/>
      <c r="E191" s="231"/>
      <c r="F191" s="232"/>
      <c r="G191" s="233"/>
      <c r="H191" s="233"/>
    </row>
    <row r="192" spans="1:8" ht="26.25" customHeight="1" thickBot="1" x14ac:dyDescent="0.25">
      <c r="A192" s="236" t="s">
        <v>143</v>
      </c>
      <c r="B192" s="236"/>
      <c r="C192" s="236"/>
      <c r="D192" s="236"/>
      <c r="E192" s="236"/>
      <c r="F192" s="237"/>
      <c r="G192" s="227"/>
      <c r="H192" s="238"/>
    </row>
    <row r="193" spans="1:8" ht="26.25" customHeight="1" thickBot="1" x14ac:dyDescent="0.25">
      <c r="A193" s="239" t="s">
        <v>144</v>
      </c>
      <c r="B193" s="240"/>
      <c r="C193" s="240"/>
      <c r="D193" s="240"/>
      <c r="E193" s="241"/>
      <c r="F193" s="242"/>
      <c r="H193" s="243"/>
    </row>
    <row r="194" spans="1:8" ht="96" customHeight="1" thickBot="1" x14ac:dyDescent="0.25">
      <c r="A194" s="421" t="s">
        <v>145</v>
      </c>
      <c r="B194" s="422"/>
      <c r="C194" s="246" t="s">
        <v>146</v>
      </c>
      <c r="D194" s="506" t="s">
        <v>147</v>
      </c>
      <c r="E194" s="507"/>
      <c r="F194" s="242"/>
      <c r="H194" s="243"/>
    </row>
    <row r="195" spans="1:8" ht="23.25" customHeight="1" x14ac:dyDescent="0.2">
      <c r="A195" s="249" t="s">
        <v>203</v>
      </c>
      <c r="B195" s="250"/>
      <c r="C195" s="252" t="s">
        <v>204</v>
      </c>
      <c r="D195" s="257">
        <v>2190</v>
      </c>
      <c r="E195" s="258"/>
      <c r="F195" s="248"/>
      <c r="G195" s="248"/>
      <c r="H195" s="248"/>
    </row>
    <row r="196" spans="1:8" ht="21" x14ac:dyDescent="0.2">
      <c r="A196" s="254" t="s">
        <v>205</v>
      </c>
      <c r="B196" s="255"/>
      <c r="C196" s="257"/>
      <c r="D196" s="257">
        <v>1590</v>
      </c>
      <c r="E196" s="258"/>
      <c r="F196" s="248"/>
      <c r="G196" s="248"/>
      <c r="H196" s="248"/>
    </row>
    <row r="197" spans="1:8" ht="21" customHeight="1" x14ac:dyDescent="0.2">
      <c r="A197" s="254" t="s">
        <v>206</v>
      </c>
      <c r="B197" s="255"/>
      <c r="C197" s="257"/>
      <c r="D197" s="257">
        <v>1440</v>
      </c>
      <c r="E197" s="258"/>
      <c r="F197" s="248"/>
      <c r="G197" s="248"/>
      <c r="H197" s="248"/>
    </row>
    <row r="198" spans="1:8" ht="21.75" thickBot="1" x14ac:dyDescent="0.25">
      <c r="A198" s="254" t="s">
        <v>207</v>
      </c>
      <c r="B198" s="255"/>
      <c r="C198" s="257"/>
      <c r="D198" s="257">
        <v>1290</v>
      </c>
      <c r="E198" s="258"/>
      <c r="F198" s="248"/>
      <c r="G198" s="248"/>
      <c r="H198" s="248"/>
    </row>
    <row r="199" spans="1:8" ht="84" x14ac:dyDescent="0.2">
      <c r="A199" s="249" t="s">
        <v>148</v>
      </c>
      <c r="B199" s="250"/>
      <c r="C199" s="251" t="s">
        <v>149</v>
      </c>
      <c r="D199" s="252" t="s">
        <v>150</v>
      </c>
      <c r="E199" s="253"/>
      <c r="F199" s="248"/>
      <c r="G199" s="248"/>
      <c r="H199" s="248"/>
    </row>
    <row r="200" spans="1:8" ht="21" x14ac:dyDescent="0.2">
      <c r="A200" s="254" t="s">
        <v>151</v>
      </c>
      <c r="B200" s="255"/>
      <c r="C200" s="256" t="s">
        <v>152</v>
      </c>
      <c r="D200" s="257" t="s">
        <v>153</v>
      </c>
      <c r="E200" s="258"/>
      <c r="F200" s="248"/>
      <c r="G200" s="248"/>
      <c r="H200" s="248"/>
    </row>
    <row r="201" spans="1:8" ht="63.75" thickBot="1" x14ac:dyDescent="0.25">
      <c r="A201" s="316" t="s">
        <v>154</v>
      </c>
      <c r="B201" s="317"/>
      <c r="C201" s="318" t="s">
        <v>155</v>
      </c>
      <c r="D201" s="319" t="s">
        <v>153</v>
      </c>
      <c r="E201" s="320"/>
      <c r="F201" s="248"/>
      <c r="G201" s="248"/>
      <c r="H201" s="248"/>
    </row>
    <row r="202" spans="1:8" ht="42" x14ac:dyDescent="0.2">
      <c r="A202" s="254" t="s">
        <v>157</v>
      </c>
      <c r="B202" s="255"/>
      <c r="C202" s="314" t="s">
        <v>158</v>
      </c>
      <c r="D202" s="255" t="s">
        <v>153</v>
      </c>
      <c r="E202" s="315"/>
      <c r="F202" s="242"/>
      <c r="G202" s="242"/>
      <c r="H202" s="242"/>
    </row>
    <row r="203" spans="1:8" ht="42.75" customHeight="1" thickBot="1" x14ac:dyDescent="0.25">
      <c r="A203" s="437" t="s">
        <v>159</v>
      </c>
      <c r="B203" s="438"/>
      <c r="C203" s="318" t="s">
        <v>160</v>
      </c>
      <c r="D203" s="439" t="s">
        <v>153</v>
      </c>
      <c r="E203" s="440"/>
      <c r="F203" s="232"/>
      <c r="G203" s="233"/>
      <c r="H203" s="233"/>
    </row>
    <row r="204" spans="1:8" ht="50.1" customHeight="1" x14ac:dyDescent="0.2">
      <c r="A204" s="260" t="s">
        <v>161</v>
      </c>
      <c r="B204" s="260"/>
      <c r="C204" s="260"/>
      <c r="D204" s="260"/>
      <c r="E204" s="260"/>
      <c r="F204" s="260"/>
      <c r="G204" s="260"/>
      <c r="H204" s="260"/>
    </row>
    <row r="205" spans="1:8" ht="88.5" customHeight="1" x14ac:dyDescent="0.2">
      <c r="A205" s="260" t="s">
        <v>162</v>
      </c>
      <c r="B205" s="260"/>
      <c r="C205" s="260"/>
      <c r="D205" s="260"/>
      <c r="E205" s="260"/>
      <c r="F205" s="260"/>
      <c r="G205" s="260"/>
      <c r="H205" s="260"/>
    </row>
    <row r="206" spans="1:8" ht="189.75" customHeight="1" x14ac:dyDescent="0.2">
      <c r="A206"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235"/>
      <c r="C206" s="235"/>
      <c r="D206" s="235"/>
      <c r="E206" s="235"/>
      <c r="F206" s="235"/>
      <c r="G206" s="235"/>
      <c r="H206" s="235"/>
    </row>
    <row r="207" spans="1:8" ht="73.5" customHeight="1" x14ac:dyDescent="0.2">
      <c r="A207" s="235" t="s">
        <v>164</v>
      </c>
      <c r="B207" s="235"/>
      <c r="C207" s="235"/>
      <c r="D207" s="235"/>
      <c r="E207" s="235"/>
      <c r="F207" s="235"/>
      <c r="G207" s="235"/>
      <c r="H207" s="235"/>
    </row>
    <row r="208" spans="1:8" ht="150" customHeight="1" x14ac:dyDescent="0.2">
      <c r="A208" s="260" t="s">
        <v>165</v>
      </c>
      <c r="B208" s="260"/>
      <c r="C208" s="260"/>
      <c r="D208" s="260"/>
      <c r="E208" s="260"/>
      <c r="F208" s="260"/>
      <c r="G208" s="260"/>
      <c r="H208" s="260"/>
    </row>
    <row r="209" spans="1:8" s="213" customFormat="1" ht="125.25" customHeight="1" x14ac:dyDescent="0.2">
      <c r="A209" s="235" t="s">
        <v>166</v>
      </c>
      <c r="B209" s="235"/>
      <c r="C209" s="235"/>
      <c r="D209" s="235"/>
      <c r="E209" s="235"/>
      <c r="F209" s="235"/>
      <c r="G209" s="235"/>
      <c r="H209" s="235"/>
    </row>
    <row r="210" spans="1:8" s="234" customFormat="1" ht="222.75" customHeight="1" x14ac:dyDescent="0.2">
      <c r="A210" s="212"/>
      <c r="B210" s="213"/>
      <c r="C210" s="214"/>
      <c r="D210" s="213"/>
      <c r="E210" s="213"/>
      <c r="F210" s="213"/>
      <c r="G210" s="213"/>
      <c r="H210" s="215"/>
    </row>
    <row r="211" spans="1:8" ht="36.75" customHeight="1" x14ac:dyDescent="0.2"/>
    <row r="212" spans="1:8" ht="36.75" customHeight="1" x14ac:dyDescent="0.2"/>
    <row r="213" spans="1:8" ht="182.25" customHeight="1" x14ac:dyDescent="0.2"/>
    <row r="214" spans="1:8" ht="65.25" customHeight="1" x14ac:dyDescent="0.2"/>
    <row r="216" spans="1:8" s="262" customFormat="1" ht="114.75" customHeight="1" x14ac:dyDescent="0.2">
      <c r="A216" s="212"/>
      <c r="B216" s="213"/>
      <c r="C216" s="214"/>
      <c r="D216" s="213"/>
      <c r="E216" s="213"/>
      <c r="F216" s="213"/>
      <c r="G216" s="213"/>
      <c r="H216" s="215"/>
    </row>
  </sheetData>
  <sheetProtection selectLockedCells="1" selectUnlockedCells="1"/>
  <mergeCells count="345">
    <mergeCell ref="A206:H206"/>
    <mergeCell ref="A207:H207"/>
    <mergeCell ref="A208:H208"/>
    <mergeCell ref="A209:E209"/>
    <mergeCell ref="F209:H209"/>
    <mergeCell ref="A202:B202"/>
    <mergeCell ref="D202:E202"/>
    <mergeCell ref="A203:B203"/>
    <mergeCell ref="D203:E203"/>
    <mergeCell ref="A204:H204"/>
    <mergeCell ref="A205:H205"/>
    <mergeCell ref="D198:E198"/>
    <mergeCell ref="A199:B199"/>
    <mergeCell ref="D199:E199"/>
    <mergeCell ref="A200:B200"/>
    <mergeCell ref="D200:E200"/>
    <mergeCell ref="A201:B201"/>
    <mergeCell ref="D201:E201"/>
    <mergeCell ref="A194:B194"/>
    <mergeCell ref="D194:E194"/>
    <mergeCell ref="A195:B195"/>
    <mergeCell ref="C195:C198"/>
    <mergeCell ref="D195:E195"/>
    <mergeCell ref="A196:B196"/>
    <mergeCell ref="D196:E196"/>
    <mergeCell ref="A197:B197"/>
    <mergeCell ref="D197:E197"/>
    <mergeCell ref="A198:B198"/>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5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7" s="31">
        <f>F7*1.2</f>
        <v>6314.4</v>
      </c>
      <c r="E7" s="32">
        <f>F7*1.1</f>
        <v>5788.2000000000007</v>
      </c>
      <c r="F7" s="32">
        <v>5262</v>
      </c>
      <c r="G7" s="32">
        <f>F7*0.75</f>
        <v>3946.5</v>
      </c>
      <c r="H7" s="33">
        <f>F7*0.5</f>
        <v>2631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2" s="54">
        <f>F12*1.2</f>
        <v>7200</v>
      </c>
      <c r="E12" s="32">
        <f>F12*1.1</f>
        <v>6600.0000000000009</v>
      </c>
      <c r="F12" s="32">
        <v>6000</v>
      </c>
      <c r="G12" s="32">
        <f>F12*0.75</f>
        <v>4500</v>
      </c>
      <c r="H12" s="33">
        <f>F12*0.5</f>
        <v>3000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"2ГИС.ВЛАДИКАВКАЗ"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23" s="267">
        <v>54</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7" s="31">
        <f>F27*1.2</f>
        <v>22939.200000000001</v>
      </c>
      <c r="E27" s="32">
        <f>F27*1.1</f>
        <v>21027.600000000002</v>
      </c>
      <c r="F27" s="32">
        <v>19116</v>
      </c>
      <c r="G27" s="32">
        <f>F27*0.75</f>
        <v>14337</v>
      </c>
      <c r="H27" s="33">
        <f>F27*0.5</f>
        <v>9558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2" s="54">
        <f>F32*1.2</f>
        <v>25992</v>
      </c>
      <c r="E32" s="32">
        <f>F32*1.1</f>
        <v>23826.000000000004</v>
      </c>
      <c r="F32" s="32">
        <v>21660</v>
      </c>
      <c r="G32" s="32">
        <f>F32*0.75</f>
        <v>16245</v>
      </c>
      <c r="H32" s="33">
        <f>F32*0.5</f>
        <v>10830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"2ГИС.ВЛАДИКАВКАЗ"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43" s="68">
        <v>648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48" s="31">
        <f>F48*1.2</f>
        <v>7581.5999999999995</v>
      </c>
      <c r="E48" s="32">
        <f>F48*1.1</f>
        <v>6949.8</v>
      </c>
      <c r="F48" s="32">
        <v>6318</v>
      </c>
      <c r="G48" s="32">
        <f>F48*0.75</f>
        <v>4738.5</v>
      </c>
      <c r="H48" s="33">
        <f>F48*0.5</f>
        <v>3159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4" s="54">
        <f>F54*1.2</f>
        <v>8056.7999999999993</v>
      </c>
      <c r="E54" s="32">
        <f>F54*1.1</f>
        <v>7385.4000000000005</v>
      </c>
      <c r="F54" s="32">
        <v>6714</v>
      </c>
      <c r="G54" s="32">
        <f>F54*0.75</f>
        <v>5035.5</v>
      </c>
      <c r="H54" s="33">
        <f>F54*0.5</f>
        <v>3357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60" s="267">
        <v>54</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8400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1260</v>
      </c>
      <c r="E67" s="37"/>
      <c r="F67" s="37"/>
      <c r="G67" s="37"/>
      <c r="H67" s="38"/>
    </row>
    <row r="68" spans="1:8" ht="37.5" customHeight="1" outlineLevel="1" x14ac:dyDescent="0.2">
      <c r="A68" s="147" t="s">
        <v>42</v>
      </c>
      <c r="B68" s="148"/>
      <c r="C68" s="143"/>
      <c r="D68" s="36">
        <v>1680</v>
      </c>
      <c r="E68" s="37"/>
      <c r="F68" s="37"/>
      <c r="G68" s="37"/>
      <c r="H68" s="38"/>
    </row>
    <row r="69" spans="1:8" ht="37.5" customHeight="1" outlineLevel="1" x14ac:dyDescent="0.2">
      <c r="A69" s="147" t="s">
        <v>43</v>
      </c>
      <c r="B69" s="148"/>
      <c r="C69" s="143"/>
      <c r="D69" s="36">
        <v>2100</v>
      </c>
      <c r="E69" s="37"/>
      <c r="F69" s="37"/>
      <c r="G69" s="37"/>
      <c r="H69" s="38"/>
    </row>
    <row r="70" spans="1:8" ht="37.5" customHeight="1" outlineLevel="1" x14ac:dyDescent="0.2">
      <c r="A70" s="147" t="s">
        <v>44</v>
      </c>
      <c r="B70" s="148"/>
      <c r="C70" s="143"/>
      <c r="D70" s="36">
        <v>2520</v>
      </c>
      <c r="E70" s="37"/>
      <c r="F70" s="37"/>
      <c r="G70" s="37"/>
      <c r="H70" s="38"/>
    </row>
    <row r="71" spans="1:8" ht="37.5" customHeight="1" outlineLevel="1" x14ac:dyDescent="0.2">
      <c r="A71" s="147" t="s">
        <v>45</v>
      </c>
      <c r="B71" s="148"/>
      <c r="C71" s="143"/>
      <c r="D71" s="36">
        <v>2940</v>
      </c>
      <c r="E71" s="37"/>
      <c r="F71" s="37"/>
      <c r="G71" s="37"/>
      <c r="H71" s="38"/>
    </row>
    <row r="72" spans="1:8" ht="37.5" customHeight="1" outlineLevel="1" x14ac:dyDescent="0.2">
      <c r="A72" s="147" t="s">
        <v>46</v>
      </c>
      <c r="B72" s="148"/>
      <c r="C72" s="143"/>
      <c r="D72" s="36">
        <v>3360</v>
      </c>
      <c r="E72" s="37"/>
      <c r="F72" s="37"/>
      <c r="G72" s="37"/>
      <c r="H72" s="38"/>
    </row>
    <row r="73" spans="1:8" ht="37.5" customHeight="1" outlineLevel="1" x14ac:dyDescent="0.2">
      <c r="A73" s="147" t="s">
        <v>47</v>
      </c>
      <c r="B73" s="148"/>
      <c r="C73" s="143"/>
      <c r="D73" s="36">
        <v>3780</v>
      </c>
      <c r="E73" s="37"/>
      <c r="F73" s="37"/>
      <c r="G73" s="37"/>
      <c r="H73" s="38"/>
    </row>
    <row r="74" spans="1:8" ht="37.5" customHeight="1" outlineLevel="1" x14ac:dyDescent="0.2">
      <c r="A74" s="147" t="s">
        <v>48</v>
      </c>
      <c r="B74" s="148"/>
      <c r="C74" s="143"/>
      <c r="D74" s="36">
        <v>4200</v>
      </c>
      <c r="E74" s="37"/>
      <c r="F74" s="37"/>
      <c r="G74" s="37"/>
      <c r="H74" s="38"/>
    </row>
    <row r="75" spans="1:8" ht="37.5" customHeight="1" outlineLevel="1" x14ac:dyDescent="0.2">
      <c r="A75" s="147" t="s">
        <v>49</v>
      </c>
      <c r="B75" s="148"/>
      <c r="C75" s="143"/>
      <c r="D75" s="36">
        <v>4620</v>
      </c>
      <c r="E75" s="37"/>
      <c r="F75" s="37"/>
      <c r="G75" s="37"/>
      <c r="H75" s="38"/>
    </row>
    <row r="76" spans="1:8" ht="37.5" customHeight="1" outlineLevel="1" x14ac:dyDescent="0.2">
      <c r="A76" s="147" t="s">
        <v>50</v>
      </c>
      <c r="B76" s="148"/>
      <c r="C76" s="143"/>
      <c r="D76" s="36">
        <v>5040</v>
      </c>
      <c r="E76" s="37"/>
      <c r="F76" s="37"/>
      <c r="G76" s="37"/>
      <c r="H76" s="38"/>
    </row>
    <row r="77" spans="1:8" ht="37.5" customHeight="1" outlineLevel="1" x14ac:dyDescent="0.2">
      <c r="A77" s="147" t="s">
        <v>51</v>
      </c>
      <c r="B77" s="148"/>
      <c r="C77" s="143"/>
      <c r="D77" s="36">
        <v>5460</v>
      </c>
      <c r="E77" s="37"/>
      <c r="F77" s="37"/>
      <c r="G77" s="37"/>
      <c r="H77" s="38"/>
    </row>
    <row r="78" spans="1:8" ht="37.5" customHeight="1" outlineLevel="1" x14ac:dyDescent="0.2">
      <c r="A78" s="147" t="s">
        <v>52</v>
      </c>
      <c r="B78" s="148"/>
      <c r="C78" s="143"/>
      <c r="D78" s="36">
        <v>5880</v>
      </c>
      <c r="E78" s="37"/>
      <c r="F78" s="37"/>
      <c r="G78" s="37"/>
      <c r="H78" s="38"/>
    </row>
    <row r="79" spans="1:8" ht="37.5" customHeight="1" outlineLevel="1" x14ac:dyDescent="0.2">
      <c r="A79" s="147" t="s">
        <v>53</v>
      </c>
      <c r="B79" s="148"/>
      <c r="C79" s="143"/>
      <c r="D79" s="36">
        <v>6300</v>
      </c>
      <c r="E79" s="37"/>
      <c r="F79" s="37"/>
      <c r="G79" s="37"/>
      <c r="H79" s="38"/>
    </row>
    <row r="80" spans="1:8" ht="37.5" customHeight="1" outlineLevel="1" x14ac:dyDescent="0.2">
      <c r="A80" s="147" t="s">
        <v>54</v>
      </c>
      <c r="B80" s="148"/>
      <c r="C80" s="143"/>
      <c r="D80" s="36">
        <v>6720</v>
      </c>
      <c r="E80" s="37"/>
      <c r="F80" s="37"/>
      <c r="G80" s="37"/>
      <c r="H80" s="38"/>
    </row>
    <row r="81" spans="1:8" ht="37.5" customHeight="1" outlineLevel="1" x14ac:dyDescent="0.2">
      <c r="A81" s="147" t="s">
        <v>55</v>
      </c>
      <c r="B81" s="148"/>
      <c r="C81" s="143"/>
      <c r="D81" s="36">
        <v>7140</v>
      </c>
      <c r="E81" s="37"/>
      <c r="F81" s="37"/>
      <c r="G81" s="37"/>
      <c r="H81" s="38"/>
    </row>
    <row r="82" spans="1:8" ht="37.5" customHeight="1" outlineLevel="1" x14ac:dyDescent="0.2">
      <c r="A82" s="147" t="s">
        <v>56</v>
      </c>
      <c r="B82" s="148"/>
      <c r="C82" s="143"/>
      <c r="D82" s="36">
        <v>7560</v>
      </c>
      <c r="E82" s="37"/>
      <c r="F82" s="37"/>
      <c r="G82" s="37"/>
      <c r="H82" s="38"/>
    </row>
    <row r="83" spans="1:8" ht="37.5" customHeight="1" outlineLevel="1" x14ac:dyDescent="0.2">
      <c r="A83" s="147" t="s">
        <v>57</v>
      </c>
      <c r="B83" s="148"/>
      <c r="C83" s="143"/>
      <c r="D83" s="36">
        <v>7980</v>
      </c>
      <c r="E83" s="37"/>
      <c r="F83" s="37"/>
      <c r="G83" s="37"/>
      <c r="H83" s="38"/>
    </row>
    <row r="84" spans="1:8" ht="37.5" customHeight="1" outlineLevel="1" thickBot="1" x14ac:dyDescent="0.25">
      <c r="A84" s="147" t="s">
        <v>58</v>
      </c>
      <c r="B84" s="148"/>
      <c r="C84" s="143"/>
      <c r="D84" s="36">
        <v>8400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s="16" customFormat="1" ht="159" customHeight="1" x14ac:dyDescent="0.2">
      <c r="A86" s="149" t="s">
        <v>60</v>
      </c>
      <c r="B86" s="150" t="s">
        <v>13</v>
      </c>
      <c r="C86" s="296"/>
      <c r="D86" s="152">
        <v>330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6" s="45">
        <v>30</v>
      </c>
      <c r="E96" s="45"/>
      <c r="F96" s="45"/>
      <c r="G96" s="45"/>
      <c r="H96" s="46"/>
    </row>
    <row r="97" spans="1:8" ht="50.1" customHeight="1" thickBot="1" x14ac:dyDescent="0.25">
      <c r="A97" s="24" t="s">
        <v>72</v>
      </c>
      <c r="B97" s="25"/>
      <c r="C97" s="26"/>
      <c r="D97" s="173"/>
      <c r="E97" s="173"/>
      <c r="F97" s="173"/>
      <c r="G97" s="173"/>
      <c r="H97" s="174"/>
    </row>
    <row r="98" spans="1:8" ht="21.75" thickBot="1" x14ac:dyDescent="0.25">
      <c r="A98" s="286"/>
      <c r="B98" s="287"/>
      <c r="C98" s="130"/>
      <c r="D98" s="288"/>
      <c r="E98" s="288"/>
      <c r="F98" s="288"/>
      <c r="G98" s="288"/>
      <c r="H98" s="289"/>
    </row>
    <row r="99" spans="1:8" ht="53.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"2ГИС.ВЛАДИКАВКАЗ" (версия для ПК); Интернет-площадка 2gis.kz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http://api.2gis.kz/</v>
      </c>
      <c r="D99" s="182">
        <v>1500</v>
      </c>
      <c r="E99" s="182"/>
      <c r="F99" s="182"/>
      <c r="G99" s="182"/>
      <c r="H99" s="183"/>
    </row>
    <row r="100" spans="1:8" ht="53.25" customHeight="1" thickBot="1" x14ac:dyDescent="0.25">
      <c r="A100" s="184" t="s">
        <v>74</v>
      </c>
      <c r="B100" s="185"/>
      <c r="C100" s="186"/>
      <c r="D100" s="187" t="s">
        <v>75</v>
      </c>
      <c r="E100" s="188"/>
      <c r="F100" s="188"/>
      <c r="G100" s="188"/>
      <c r="H100" s="189"/>
    </row>
    <row r="101" spans="1:8" ht="53.25" customHeight="1" x14ac:dyDescent="0.2">
      <c r="A101" s="190" t="s">
        <v>76</v>
      </c>
      <c r="B101" s="191"/>
      <c r="C101" s="186"/>
      <c r="D101" s="157">
        <f>D99/4</f>
        <v>375</v>
      </c>
      <c r="E101" s="157"/>
      <c r="F101" s="157"/>
      <c r="G101" s="157"/>
      <c r="H101" s="158"/>
    </row>
    <row r="102" spans="1:8" ht="53.25" customHeight="1" x14ac:dyDescent="0.2">
      <c r="A102" s="190" t="s">
        <v>77</v>
      </c>
      <c r="B102" s="191"/>
      <c r="C102" s="186"/>
      <c r="D102" s="157">
        <f>D99/5</f>
        <v>300</v>
      </c>
      <c r="E102" s="157"/>
      <c r="F102" s="157"/>
      <c r="G102" s="157"/>
      <c r="H102" s="158"/>
    </row>
    <row r="103" spans="1:8" ht="53.25" customHeight="1" x14ac:dyDescent="0.2">
      <c r="A103" s="190" t="s">
        <v>78</v>
      </c>
      <c r="B103" s="191"/>
      <c r="C103" s="186"/>
      <c r="D103" s="157">
        <f>D99/6</f>
        <v>250</v>
      </c>
      <c r="E103" s="157"/>
      <c r="F103" s="157"/>
      <c r="G103" s="157"/>
      <c r="H103" s="158"/>
    </row>
    <row r="104" spans="1:8" ht="53.25" customHeight="1" x14ac:dyDescent="0.2">
      <c r="A104" s="190" t="s">
        <v>79</v>
      </c>
      <c r="B104" s="191"/>
      <c r="C104" s="186"/>
      <c r="D104" s="157">
        <f>D99/7</f>
        <v>214.28571428571428</v>
      </c>
      <c r="E104" s="157"/>
      <c r="F104" s="157"/>
      <c r="G104" s="157"/>
      <c r="H104" s="158"/>
    </row>
    <row r="105" spans="1:8" ht="53.25" customHeight="1" x14ac:dyDescent="0.2">
      <c r="A105" s="190" t="s">
        <v>80</v>
      </c>
      <c r="B105" s="191"/>
      <c r="C105" s="186"/>
      <c r="D105" s="157">
        <f>D99/8</f>
        <v>187.5</v>
      </c>
      <c r="E105" s="157"/>
      <c r="F105" s="157"/>
      <c r="G105" s="157"/>
      <c r="H105" s="158"/>
    </row>
    <row r="106" spans="1:8" ht="53.25" customHeight="1" x14ac:dyDescent="0.2">
      <c r="A106" s="190" t="s">
        <v>81</v>
      </c>
      <c r="B106" s="191"/>
      <c r="C106" s="186"/>
      <c r="D106" s="157">
        <f>D99/9</f>
        <v>166.66666666666666</v>
      </c>
      <c r="E106" s="157"/>
      <c r="F106" s="157"/>
      <c r="G106" s="157"/>
      <c r="H106" s="158"/>
    </row>
    <row r="107" spans="1:8" ht="53.25" customHeight="1" x14ac:dyDescent="0.2">
      <c r="A107" s="190" t="s">
        <v>82</v>
      </c>
      <c r="B107" s="191"/>
      <c r="C107" s="186"/>
      <c r="D107" s="157">
        <f>D99/10</f>
        <v>150</v>
      </c>
      <c r="E107" s="157"/>
      <c r="F107" s="157"/>
      <c r="G107" s="157"/>
      <c r="H107" s="158"/>
    </row>
    <row r="108" spans="1:8" ht="53.25" customHeight="1" thickBot="1" x14ac:dyDescent="0.25">
      <c r="A108" s="179" t="s">
        <v>83</v>
      </c>
      <c r="B108" s="180"/>
      <c r="C108" s="186"/>
      <c r="D108" s="182">
        <v>3000</v>
      </c>
      <c r="E108" s="182"/>
      <c r="F108" s="182"/>
      <c r="G108" s="182"/>
      <c r="H108" s="183"/>
    </row>
    <row r="109" spans="1:8" ht="53.25" customHeight="1" thickBot="1" x14ac:dyDescent="0.25">
      <c r="A109" s="184" t="s">
        <v>74</v>
      </c>
      <c r="B109" s="185"/>
      <c r="C109" s="186"/>
      <c r="D109" s="187" t="s">
        <v>75</v>
      </c>
      <c r="E109" s="188"/>
      <c r="F109" s="188"/>
      <c r="G109" s="188"/>
      <c r="H109" s="189"/>
    </row>
    <row r="110" spans="1:8" ht="53.25" customHeight="1" x14ac:dyDescent="0.2">
      <c r="A110" s="190" t="s">
        <v>76</v>
      </c>
      <c r="B110" s="191"/>
      <c r="C110" s="186"/>
      <c r="D110" s="157">
        <f>D108/4</f>
        <v>750</v>
      </c>
      <c r="E110" s="157"/>
      <c r="F110" s="157"/>
      <c r="G110" s="157"/>
      <c r="H110" s="158"/>
    </row>
    <row r="111" spans="1:8" ht="53.25" customHeight="1" x14ac:dyDescent="0.2">
      <c r="A111" s="190" t="s">
        <v>77</v>
      </c>
      <c r="B111" s="191"/>
      <c r="C111" s="186"/>
      <c r="D111" s="157">
        <f>D108/5</f>
        <v>600</v>
      </c>
      <c r="E111" s="157"/>
      <c r="F111" s="157"/>
      <c r="G111" s="157"/>
      <c r="H111" s="158"/>
    </row>
    <row r="112" spans="1:8" ht="53.25" customHeight="1" x14ac:dyDescent="0.2">
      <c r="A112" s="190" t="s">
        <v>78</v>
      </c>
      <c r="B112" s="191"/>
      <c r="C112" s="186"/>
      <c r="D112" s="157">
        <f>D108/6</f>
        <v>500</v>
      </c>
      <c r="E112" s="157"/>
      <c r="F112" s="157"/>
      <c r="G112" s="157"/>
      <c r="H112" s="158"/>
    </row>
    <row r="113" spans="1:8" ht="53.25" customHeight="1" x14ac:dyDescent="0.2">
      <c r="A113" s="190" t="s">
        <v>79</v>
      </c>
      <c r="B113" s="191"/>
      <c r="C113" s="186"/>
      <c r="D113" s="157">
        <f>D108/7</f>
        <v>428.57142857142856</v>
      </c>
      <c r="E113" s="157"/>
      <c r="F113" s="157"/>
      <c r="G113" s="157"/>
      <c r="H113" s="158"/>
    </row>
    <row r="114" spans="1:8" ht="53.25" customHeight="1" x14ac:dyDescent="0.2">
      <c r="A114" s="190" t="s">
        <v>80</v>
      </c>
      <c r="B114" s="191"/>
      <c r="C114" s="186"/>
      <c r="D114" s="157">
        <f>D108/8</f>
        <v>375</v>
      </c>
      <c r="E114" s="157"/>
      <c r="F114" s="157"/>
      <c r="G114" s="157"/>
      <c r="H114" s="158"/>
    </row>
    <row r="115" spans="1:8" ht="53.25" customHeight="1" x14ac:dyDescent="0.2">
      <c r="A115" s="190" t="s">
        <v>81</v>
      </c>
      <c r="B115" s="191"/>
      <c r="C115" s="186"/>
      <c r="D115" s="157">
        <f>D108/9</f>
        <v>333.33333333333331</v>
      </c>
      <c r="E115" s="157"/>
      <c r="F115" s="157"/>
      <c r="G115" s="157"/>
      <c r="H115" s="158"/>
    </row>
    <row r="116" spans="1:8" ht="53.25" customHeight="1" thickBot="1" x14ac:dyDescent="0.25">
      <c r="A116" s="190" t="s">
        <v>82</v>
      </c>
      <c r="B116" s="191"/>
      <c r="C116" s="194"/>
      <c r="D116" s="157">
        <f>D108/10</f>
        <v>300</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17" s="44">
        <v>5004</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"2ГИС.ВЛАДИКАВКАЗ"</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"2ГИС.ВЛАДИКАВКАЗ"</v>
      </c>
      <c r="D122" s="36">
        <v>10002</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"2ГИС.ВЛАДИКАВКАЗ"</v>
      </c>
      <c r="D123" s="36">
        <v>12006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6" s="36">
        <v>2244</v>
      </c>
      <c r="E126" s="37"/>
      <c r="F126" s="37"/>
      <c r="G126" s="37"/>
      <c r="H126" s="38"/>
    </row>
    <row r="127" spans="1:8" ht="50.1" customHeight="1" x14ac:dyDescent="0.2">
      <c r="A127" s="160" t="s">
        <v>93</v>
      </c>
      <c r="B127" s="161"/>
      <c r="C127" s="202" t="e">
        <f>#REF!</f>
        <v>#REF!</v>
      </c>
      <c r="D127" s="36">
        <v>10002</v>
      </c>
      <c r="E127" s="37"/>
      <c r="F127" s="37"/>
      <c r="G127" s="37"/>
      <c r="H127" s="38"/>
    </row>
    <row r="128" spans="1:8" ht="50.1" customHeight="1" x14ac:dyDescent="0.2">
      <c r="A128" s="160" t="s">
        <v>94</v>
      </c>
      <c r="B128" s="161"/>
      <c r="C128" s="202" t="s">
        <v>95</v>
      </c>
      <c r="D128" s="36">
        <v>2400</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29" s="36">
        <v>3000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0" s="36">
        <v>3000</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1" s="36">
        <v>3000</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2" s="36">
        <v>3000</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3" s="36">
        <v>15000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4" s="36">
        <v>10002</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35" s="36">
        <v>1242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6" s="36">
        <v>330</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7" s="36">
        <v>50010</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8" s="36">
        <v>7500</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"2ГИС.ВЛАДИКАВКАЗ"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"2ГИС.ВЛАДИКАВКАЗ"</v>
      </c>
      <c r="D141" s="36">
        <v>9240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42" s="36">
        <v>13680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"2ГИС.ВЛАДИКАВКАЗ" (версия для ПК)</v>
      </c>
      <c r="D143" s="36">
        <v>21720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"2ГИС.ВЛАДИКАВКАЗ"</v>
      </c>
      <c r="D144" s="36">
        <v>21720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"2ГИС.ВЛАДИКАВКАЗ"</v>
      </c>
      <c r="D145" s="36">
        <v>26064</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"2ГИС.ВЛАДИКАВКАЗ" (версия для ПК)</v>
      </c>
      <c r="D146" s="36">
        <v>15120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"2ГИС.ВЛАДИКАВКАЗ" (версия для ПК)</v>
      </c>
      <c r="D147" s="36">
        <v>21720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"2ГИС.ВЛАДИКАВКАЗ" (версия для ПК)</v>
      </c>
      <c r="D148" s="36">
        <v>21720</v>
      </c>
      <c r="E148" s="37"/>
      <c r="F148" s="37"/>
      <c r="G148" s="37"/>
      <c r="H148" s="38"/>
    </row>
    <row r="149" spans="1:8" ht="50.1" customHeight="1" x14ac:dyDescent="0.2">
      <c r="A149" s="160" t="s">
        <v>115</v>
      </c>
      <c r="B149" s="161"/>
      <c r="C149" s="202" t="s">
        <v>95</v>
      </c>
      <c r="D149" s="36">
        <v>2160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50" s="36">
        <v>18960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"2ГИС.ВЛАДИКАВКАЗ" (версия для ПК)</v>
      </c>
      <c r="D151" s="44">
        <v>12960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(мобильная версия)</v>
      </c>
      <c r="D153" s="36">
        <v>3000</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293">
        <v>810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270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"2ГИС.ВЛАДИКАВКАЗ"</v>
      </c>
      <c r="D159" s="36">
        <v>4050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0" s="36">
        <v>1008</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"2ГИС.ВЛАДИКАВКАЗ"</v>
      </c>
      <c r="D161" s="36">
        <v>6480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2" s="36">
        <v>12960</v>
      </c>
      <c r="E162" s="37"/>
      <c r="F162" s="37"/>
      <c r="G162" s="37"/>
      <c r="H162" s="38"/>
    </row>
    <row r="163" spans="1:8" s="16" customFormat="1" ht="126" customHeight="1" thickBot="1" x14ac:dyDescent="0.25">
      <c r="A163" s="160" t="s">
        <v>129</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3" s="36">
        <v>3000</v>
      </c>
      <c r="E163" s="37"/>
      <c r="F163" s="37"/>
      <c r="G163" s="37"/>
      <c r="H163" s="38"/>
    </row>
    <row r="164" spans="1:8" ht="50.1" customHeight="1" thickBot="1" x14ac:dyDescent="0.25">
      <c r="A164" s="286"/>
      <c r="B164" s="287"/>
      <c r="C164" s="125"/>
      <c r="D164" s="199"/>
      <c r="E164" s="199"/>
      <c r="F164" s="199"/>
      <c r="G164" s="199"/>
      <c r="H164" s="200"/>
    </row>
    <row r="165" spans="1:8" s="23" customFormat="1" ht="26.25" x14ac:dyDescent="0.2">
      <c r="A165" s="212"/>
      <c r="B165" s="213"/>
      <c r="C165" s="214"/>
      <c r="D165" s="213"/>
      <c r="E165" s="213"/>
      <c r="F165" s="213"/>
      <c r="G165" s="213"/>
      <c r="H165" s="215"/>
    </row>
    <row r="166" spans="1:8" s="16" customFormat="1" ht="21" x14ac:dyDescent="0.2">
      <c r="A166" s="216"/>
      <c r="B166" s="217" t="s">
        <v>130</v>
      </c>
      <c r="C166" s="218" t="s">
        <v>214</v>
      </c>
      <c r="D166" s="218"/>
      <c r="E166" s="219"/>
      <c r="F166" s="219"/>
      <c r="G166" s="219"/>
      <c r="H166" s="219"/>
    </row>
    <row r="167" spans="1:8" s="16" customFormat="1" ht="21" x14ac:dyDescent="0.2">
      <c r="A167" s="216"/>
      <c r="B167" s="219"/>
      <c r="C167" s="220" t="s">
        <v>215</v>
      </c>
      <c r="D167" s="220"/>
      <c r="E167" s="219"/>
      <c r="F167" s="219"/>
      <c r="G167" s="219"/>
      <c r="H167" s="219"/>
    </row>
    <row r="168" spans="1:8" s="16" customFormat="1" ht="21" x14ac:dyDescent="0.2">
      <c r="A168" s="216"/>
      <c r="B168" s="219"/>
      <c r="C168" s="218" t="s">
        <v>216</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str">
        <f>Абакан_юр!A171</f>
        <v>По соглашению сторон в качестве валюты платежа могут выступать украинские гривны, в этом случае курс следующий: 1 руб. = 0,5104 гривен</v>
      </c>
      <c r="B170" s="223"/>
      <c r="C170" s="223"/>
      <c r="D170" s="224"/>
      <c r="E170" s="224"/>
      <c r="F170" s="225"/>
      <c r="G170" s="226"/>
      <c r="H170" s="226"/>
    </row>
    <row r="171" spans="1:8" ht="26.25" x14ac:dyDescent="0.2">
      <c r="A171" s="223" t="str">
        <f>Абакан_юр!A172</f>
        <v>По соглашению сторон в качестве валюты платежа могут выступать дирхамы ОАЭ, в этом случае курс следующий: 1 руб. = 0,0436 дирхам</v>
      </c>
      <c r="B171" s="223"/>
      <c r="C171" s="223"/>
      <c r="D171" s="224"/>
      <c r="E171" s="224"/>
      <c r="F171" s="225"/>
      <c r="G171" s="228"/>
      <c r="H171" s="228"/>
    </row>
    <row r="172" spans="1:8" ht="26.25" x14ac:dyDescent="0.2">
      <c r="A172" s="223" t="str">
        <f>Абакан_юр!A173</f>
        <v>По соглашению сторон в качестве валюты платежа могут выступать доллары США, в этом случае курс следующий: 1 руб. = 0,0118 доллара</v>
      </c>
      <c r="B172" s="223"/>
      <c r="C172" s="223"/>
      <c r="D172" s="224"/>
      <c r="E172" s="224"/>
      <c r="F172" s="225"/>
      <c r="G172" s="228"/>
      <c r="H172" s="228"/>
    </row>
    <row r="173" spans="1:8" ht="26.25" x14ac:dyDescent="0.2">
      <c r="A173" s="223" t="str">
        <f>Абакан_юр!A174</f>
        <v>По соглашению сторон в качестве валюты платежа могут выступать евро, в этом случае курс следующий: 1 руб. = 0,0108 евро</v>
      </c>
      <c r="B173" s="223"/>
      <c r="C173" s="223"/>
      <c r="D173" s="224"/>
      <c r="E173" s="225"/>
      <c r="F173" s="225"/>
      <c r="G173" s="228"/>
      <c r="H173" s="228"/>
    </row>
    <row r="174" spans="1:8" ht="26.25" x14ac:dyDescent="0.2">
      <c r="A174" s="223" t="str">
        <f>Абакан_юр!A175</f>
        <v>По соглашению сторон в качестве валюты платежа могут выступать чешские кроны, в этом случае курс следующий: 1 руб. = 0,2741 крона</v>
      </c>
      <c r="B174" s="223"/>
      <c r="C174" s="223"/>
      <c r="D174" s="224"/>
      <c r="E174" s="225"/>
      <c r="F174" s="225"/>
      <c r="G174" s="228"/>
      <c r="H174" s="228"/>
    </row>
    <row r="175" spans="1:8" ht="26.25" x14ac:dyDescent="0.2">
      <c r="A175" s="223" t="str">
        <f>Абакан_юр!A176</f>
        <v>По соглашению сторон в качестве валюты платежа могут выступать киргизские сомы, в этом случае курс следующий: 1 руб. = 1,0001 сом</v>
      </c>
      <c r="B175" s="223"/>
      <c r="C175" s="223"/>
      <c r="D175" s="224"/>
      <c r="E175" s="224"/>
      <c r="F175" s="225"/>
      <c r="G175" s="228"/>
      <c r="H175" s="228"/>
    </row>
    <row r="176" spans="1:8" ht="26.25" x14ac:dyDescent="0.2">
      <c r="A176"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6" s="223"/>
      <c r="C176" s="223"/>
      <c r="D176" s="224"/>
      <c r="E176" s="224"/>
      <c r="F176" s="225"/>
      <c r="G176" s="228"/>
      <c r="H176" s="228"/>
    </row>
    <row r="177" spans="1:8" ht="26.25" customHeight="1" x14ac:dyDescent="0.2">
      <c r="A177" s="229"/>
      <c r="B177" s="229"/>
      <c r="C177" s="230"/>
      <c r="D177" s="231"/>
      <c r="E177" s="231"/>
      <c r="F177" s="232"/>
      <c r="G177" s="233"/>
      <c r="H177" s="233"/>
    </row>
    <row r="178" spans="1:8" ht="26.25" customHeight="1" x14ac:dyDescent="0.2">
      <c r="A178" s="235" t="s">
        <v>141</v>
      </c>
      <c r="B178" s="235"/>
      <c r="C178" s="235"/>
      <c r="D178" s="235"/>
      <c r="E178" s="235"/>
      <c r="F178" s="235"/>
      <c r="G178" s="235"/>
      <c r="H178" s="235"/>
    </row>
    <row r="179" spans="1:8" ht="26.25" customHeight="1" x14ac:dyDescent="0.2">
      <c r="A179" s="235" t="s">
        <v>142</v>
      </c>
      <c r="B179" s="235"/>
      <c r="C179" s="235"/>
      <c r="D179" s="235"/>
      <c r="E179" s="235"/>
      <c r="F179" s="235"/>
      <c r="G179" s="235"/>
      <c r="H179" s="235"/>
    </row>
    <row r="180" spans="1:8" ht="26.25" customHeight="1" x14ac:dyDescent="0.2">
      <c r="A180" s="229"/>
      <c r="B180" s="229"/>
      <c r="C180" s="230"/>
      <c r="D180" s="231"/>
      <c r="E180" s="231"/>
      <c r="F180" s="232"/>
      <c r="G180" s="233"/>
      <c r="H180" s="233"/>
    </row>
    <row r="181" spans="1:8" ht="26.25" customHeight="1" thickBot="1" x14ac:dyDescent="0.25">
      <c r="A181" s="236" t="s">
        <v>143</v>
      </c>
      <c r="B181" s="236"/>
      <c r="C181" s="236"/>
      <c r="D181" s="236"/>
      <c r="E181" s="236"/>
      <c r="F181" s="237"/>
      <c r="G181" s="227"/>
      <c r="H181" s="238"/>
    </row>
    <row r="182" spans="1:8" ht="26.25" customHeight="1" thickBot="1" x14ac:dyDescent="0.25">
      <c r="A182" s="239" t="s">
        <v>144</v>
      </c>
      <c r="B182" s="240"/>
      <c r="C182" s="240"/>
      <c r="D182" s="240"/>
      <c r="E182" s="241"/>
      <c r="F182" s="242"/>
      <c r="H182" s="243"/>
    </row>
    <row r="183" spans="1:8" ht="96" customHeight="1" thickBot="1" x14ac:dyDescent="0.25">
      <c r="A183" s="421" t="s">
        <v>145</v>
      </c>
      <c r="B183" s="422"/>
      <c r="C183" s="246" t="s">
        <v>146</v>
      </c>
      <c r="D183" s="506" t="s">
        <v>147</v>
      </c>
      <c r="E183" s="507"/>
      <c r="F183" s="242"/>
      <c r="H183" s="243"/>
    </row>
    <row r="184" spans="1:8" ht="23.25" customHeight="1" x14ac:dyDescent="0.2">
      <c r="A184" s="249" t="s">
        <v>203</v>
      </c>
      <c r="B184" s="250"/>
      <c r="C184" s="252" t="s">
        <v>204</v>
      </c>
      <c r="D184" s="257">
        <v>2190</v>
      </c>
      <c r="E184" s="258"/>
      <c r="F184" s="248"/>
      <c r="G184" s="248"/>
      <c r="H184" s="248"/>
    </row>
    <row r="185" spans="1:8" ht="21" x14ac:dyDescent="0.2">
      <c r="A185" s="254" t="s">
        <v>205</v>
      </c>
      <c r="B185" s="255"/>
      <c r="C185" s="257"/>
      <c r="D185" s="257">
        <v>1590</v>
      </c>
      <c r="E185" s="258"/>
      <c r="F185" s="248"/>
      <c r="G185" s="248"/>
      <c r="H185" s="248"/>
    </row>
    <row r="186" spans="1:8" ht="21" customHeight="1" x14ac:dyDescent="0.2">
      <c r="A186" s="254" t="s">
        <v>206</v>
      </c>
      <c r="B186" s="255"/>
      <c r="C186" s="257"/>
      <c r="D186" s="257">
        <v>1440</v>
      </c>
      <c r="E186" s="258"/>
      <c r="F186" s="248"/>
      <c r="G186" s="248"/>
      <c r="H186" s="248"/>
    </row>
    <row r="187" spans="1:8" ht="21.75" thickBot="1" x14ac:dyDescent="0.25">
      <c r="A187" s="254" t="s">
        <v>207</v>
      </c>
      <c r="B187" s="255"/>
      <c r="C187" s="257"/>
      <c r="D187" s="257">
        <v>1290</v>
      </c>
      <c r="E187" s="258"/>
      <c r="F187" s="248"/>
      <c r="G187" s="248"/>
      <c r="H187" s="248"/>
    </row>
    <row r="188" spans="1:8" ht="84" x14ac:dyDescent="0.2">
      <c r="A188" s="249" t="s">
        <v>148</v>
      </c>
      <c r="B188" s="250"/>
      <c r="C188" s="251" t="s">
        <v>149</v>
      </c>
      <c r="D188" s="252" t="s">
        <v>150</v>
      </c>
      <c r="E188" s="253"/>
      <c r="F188" s="248"/>
      <c r="G188" s="248"/>
      <c r="H188" s="248"/>
    </row>
    <row r="189" spans="1:8" ht="21" x14ac:dyDescent="0.2">
      <c r="A189" s="254" t="s">
        <v>151</v>
      </c>
      <c r="B189" s="255"/>
      <c r="C189" s="256" t="s">
        <v>152</v>
      </c>
      <c r="D189" s="257" t="s">
        <v>153</v>
      </c>
      <c r="E189" s="258"/>
      <c r="F189" s="248"/>
      <c r="G189" s="248"/>
      <c r="H189" s="248"/>
    </row>
    <row r="190" spans="1:8" ht="63.75" thickBot="1" x14ac:dyDescent="0.25">
      <c r="A190" s="316" t="s">
        <v>154</v>
      </c>
      <c r="B190" s="317"/>
      <c r="C190" s="318" t="s">
        <v>155</v>
      </c>
      <c r="D190" s="319" t="s">
        <v>153</v>
      </c>
      <c r="E190" s="320"/>
      <c r="F190" s="248"/>
      <c r="G190" s="248"/>
      <c r="H190" s="248"/>
    </row>
    <row r="191" spans="1:8" ht="42" x14ac:dyDescent="0.2">
      <c r="A191" s="254" t="s">
        <v>157</v>
      </c>
      <c r="B191" s="255"/>
      <c r="C191" s="314" t="s">
        <v>158</v>
      </c>
      <c r="D191" s="255" t="s">
        <v>153</v>
      </c>
      <c r="E191" s="315"/>
      <c r="F191" s="242"/>
      <c r="G191" s="242"/>
      <c r="H191" s="242"/>
    </row>
    <row r="192" spans="1:8" ht="42.75" customHeight="1" thickBot="1" x14ac:dyDescent="0.25">
      <c r="A192" s="437" t="s">
        <v>159</v>
      </c>
      <c r="B192" s="438"/>
      <c r="C192" s="318" t="s">
        <v>160</v>
      </c>
      <c r="D192" s="439" t="s">
        <v>153</v>
      </c>
      <c r="E192" s="440"/>
      <c r="F192" s="232"/>
      <c r="G192" s="233"/>
      <c r="H192" s="233"/>
    </row>
    <row r="193" spans="1:8" ht="50.1" customHeight="1" x14ac:dyDescent="0.2">
      <c r="A193" s="260" t="s">
        <v>161</v>
      </c>
      <c r="B193" s="260"/>
      <c r="C193" s="260"/>
      <c r="D193" s="260"/>
      <c r="E193" s="260"/>
      <c r="F193" s="260"/>
      <c r="G193" s="260"/>
      <c r="H193" s="260"/>
    </row>
    <row r="194" spans="1:8" ht="88.5" customHeight="1" x14ac:dyDescent="0.2">
      <c r="A194" s="260" t="s">
        <v>162</v>
      </c>
      <c r="B194" s="260"/>
      <c r="C194" s="260"/>
      <c r="D194" s="260"/>
      <c r="E194" s="260"/>
      <c r="F194" s="260"/>
      <c r="G194" s="260"/>
      <c r="H194" s="260"/>
    </row>
    <row r="195" spans="1:8" ht="189.75"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73.5" customHeight="1" x14ac:dyDescent="0.2">
      <c r="A196" s="235" t="s">
        <v>164</v>
      </c>
      <c r="B196" s="235"/>
      <c r="C196" s="235"/>
      <c r="D196" s="235"/>
      <c r="E196" s="235"/>
      <c r="F196" s="235"/>
      <c r="G196" s="235"/>
      <c r="H196" s="235"/>
    </row>
    <row r="197" spans="1:8" ht="150" customHeight="1" x14ac:dyDescent="0.2">
      <c r="A197" s="260" t="s">
        <v>165</v>
      </c>
      <c r="B197" s="260"/>
      <c r="C197" s="260"/>
      <c r="D197" s="260"/>
      <c r="E197" s="260"/>
      <c r="F197" s="260"/>
      <c r="G197" s="260"/>
      <c r="H197" s="260"/>
    </row>
    <row r="198" spans="1:8" s="213" customFormat="1" ht="125.25" customHeight="1" x14ac:dyDescent="0.2">
      <c r="A198" s="235" t="s">
        <v>166</v>
      </c>
      <c r="B198" s="235"/>
      <c r="C198" s="235"/>
      <c r="D198" s="235"/>
      <c r="E198" s="235"/>
      <c r="F198" s="235"/>
      <c r="G198" s="235"/>
      <c r="H198" s="235"/>
    </row>
    <row r="199" spans="1:8" s="234" customFormat="1" ht="222.75" customHeight="1" x14ac:dyDescent="0.2">
      <c r="A199" s="212"/>
      <c r="B199" s="213"/>
      <c r="C199" s="214"/>
      <c r="D199" s="213"/>
      <c r="E199" s="213"/>
      <c r="F199" s="213"/>
      <c r="G199" s="213"/>
      <c r="H199" s="215"/>
    </row>
    <row r="200" spans="1:8" ht="36.75" customHeight="1" x14ac:dyDescent="0.2"/>
    <row r="201" spans="1:8" ht="36.75" customHeight="1" x14ac:dyDescent="0.2"/>
    <row r="202" spans="1:8" ht="182.25" customHeight="1" x14ac:dyDescent="0.2"/>
    <row r="203" spans="1:8" ht="65.25" customHeight="1" x14ac:dyDescent="0.2"/>
    <row r="205" spans="1:8" s="262" customFormat="1" ht="114.75" customHeight="1" x14ac:dyDescent="0.2">
      <c r="A205" s="212"/>
      <c r="B205" s="213"/>
      <c r="C205" s="214"/>
      <c r="D205" s="213"/>
      <c r="E205" s="213"/>
      <c r="F205" s="213"/>
      <c r="G205" s="213"/>
      <c r="H205" s="215"/>
    </row>
  </sheetData>
  <sheetProtection selectLockedCells="1" selectUnlockedCells="1"/>
  <mergeCells count="326">
    <mergeCell ref="A195:H195"/>
    <mergeCell ref="A196:H196"/>
    <mergeCell ref="A197:H197"/>
    <mergeCell ref="A198:E198"/>
    <mergeCell ref="F198:H198"/>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5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267">
        <v>259.2</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1">
        <f>F48*1.2</f>
        <v>11008.8</v>
      </c>
      <c r="E48" s="32">
        <f>F48*1.1</f>
        <v>10091.400000000001</v>
      </c>
      <c r="F48" s="32">
        <v>9174</v>
      </c>
      <c r="G48" s="32">
        <f>F48*0.75</f>
        <v>6880.5</v>
      </c>
      <c r="H48" s="33">
        <f>F48*0.5</f>
        <v>4587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54">
        <f>F54*1.2</f>
        <v>12477.6</v>
      </c>
      <c r="E54" s="32">
        <f>F54*1.1</f>
        <v>11437.800000000001</v>
      </c>
      <c r="F54" s="32">
        <v>10398</v>
      </c>
      <c r="G54" s="32">
        <f>F54*0.75</f>
        <v>7798.5</v>
      </c>
      <c r="H54" s="33">
        <f>F54*0.5</f>
        <v>5199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267">
        <v>259.2</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144">
        <v>510</v>
      </c>
      <c r="E65" s="145"/>
      <c r="F65" s="145"/>
      <c r="G65" s="145"/>
      <c r="H65" s="146"/>
    </row>
    <row r="66" spans="1:8" ht="37.5" customHeight="1" outlineLevel="1" x14ac:dyDescent="0.2">
      <c r="A66" s="147" t="s">
        <v>40</v>
      </c>
      <c r="B66" s="148"/>
      <c r="C66" s="143"/>
      <c r="D66" s="36">
        <v>1020</v>
      </c>
      <c r="E66" s="37"/>
      <c r="F66" s="37"/>
      <c r="G66" s="37"/>
      <c r="H66" s="38"/>
    </row>
    <row r="67" spans="1:8" ht="37.5" customHeight="1" outlineLevel="1" x14ac:dyDescent="0.2">
      <c r="A67" s="147" t="s">
        <v>41</v>
      </c>
      <c r="B67" s="148"/>
      <c r="C67" s="143"/>
      <c r="D67" s="36">
        <v>1530</v>
      </c>
      <c r="E67" s="37"/>
      <c r="F67" s="37"/>
      <c r="G67" s="37"/>
      <c r="H67" s="38"/>
    </row>
    <row r="68" spans="1:8" ht="37.5" customHeight="1" outlineLevel="1" x14ac:dyDescent="0.2">
      <c r="A68" s="147" t="s">
        <v>42</v>
      </c>
      <c r="B68" s="148"/>
      <c r="C68" s="143"/>
      <c r="D68" s="36">
        <v>2040</v>
      </c>
      <c r="E68" s="37"/>
      <c r="F68" s="37"/>
      <c r="G68" s="37"/>
      <c r="H68" s="38"/>
    </row>
    <row r="69" spans="1:8" ht="37.5" customHeight="1" outlineLevel="1" x14ac:dyDescent="0.2">
      <c r="A69" s="147" t="s">
        <v>43</v>
      </c>
      <c r="B69" s="148"/>
      <c r="C69" s="143"/>
      <c r="D69" s="36">
        <v>2550</v>
      </c>
      <c r="E69" s="37"/>
      <c r="F69" s="37"/>
      <c r="G69" s="37"/>
      <c r="H69" s="38"/>
    </row>
    <row r="70" spans="1:8" ht="37.5" customHeight="1" outlineLevel="1" x14ac:dyDescent="0.2">
      <c r="A70" s="147" t="s">
        <v>44</v>
      </c>
      <c r="B70" s="148"/>
      <c r="C70" s="143"/>
      <c r="D70" s="36">
        <v>3060</v>
      </c>
      <c r="E70" s="37"/>
      <c r="F70" s="37"/>
      <c r="G70" s="37"/>
      <c r="H70" s="38"/>
    </row>
    <row r="71" spans="1:8" ht="37.5" customHeight="1" outlineLevel="1" x14ac:dyDescent="0.2">
      <c r="A71" s="147" t="s">
        <v>45</v>
      </c>
      <c r="B71" s="148"/>
      <c r="C71" s="143"/>
      <c r="D71" s="36">
        <v>3570</v>
      </c>
      <c r="E71" s="37"/>
      <c r="F71" s="37"/>
      <c r="G71" s="37"/>
      <c r="H71" s="38"/>
    </row>
    <row r="72" spans="1:8" ht="37.5" customHeight="1" outlineLevel="1" x14ac:dyDescent="0.2">
      <c r="A72" s="147" t="s">
        <v>46</v>
      </c>
      <c r="B72" s="148"/>
      <c r="C72" s="143"/>
      <c r="D72" s="36">
        <v>4080</v>
      </c>
      <c r="E72" s="37"/>
      <c r="F72" s="37"/>
      <c r="G72" s="37"/>
      <c r="H72" s="38"/>
    </row>
    <row r="73" spans="1:8" ht="37.5" customHeight="1" outlineLevel="1" x14ac:dyDescent="0.2">
      <c r="A73" s="147" t="s">
        <v>47</v>
      </c>
      <c r="B73" s="148"/>
      <c r="C73" s="143"/>
      <c r="D73" s="36">
        <v>4590</v>
      </c>
      <c r="E73" s="37"/>
      <c r="F73" s="37"/>
      <c r="G73" s="37"/>
      <c r="H73" s="38"/>
    </row>
    <row r="74" spans="1:8" ht="37.5" customHeight="1" outlineLevel="1" x14ac:dyDescent="0.2">
      <c r="A74" s="147" t="s">
        <v>48</v>
      </c>
      <c r="B74" s="148"/>
      <c r="C74" s="143"/>
      <c r="D74" s="36">
        <v>5100</v>
      </c>
      <c r="E74" s="37"/>
      <c r="F74" s="37"/>
      <c r="G74" s="37"/>
      <c r="H74" s="38"/>
    </row>
    <row r="75" spans="1:8" ht="37.5" customHeight="1" outlineLevel="1" x14ac:dyDescent="0.2">
      <c r="A75" s="147" t="s">
        <v>49</v>
      </c>
      <c r="B75" s="148"/>
      <c r="C75" s="143"/>
      <c r="D75" s="36">
        <v>5610</v>
      </c>
      <c r="E75" s="37"/>
      <c r="F75" s="37"/>
      <c r="G75" s="37"/>
      <c r="H75" s="38"/>
    </row>
    <row r="76" spans="1:8" ht="37.5" customHeight="1" outlineLevel="1" x14ac:dyDescent="0.2">
      <c r="A76" s="147" t="s">
        <v>50</v>
      </c>
      <c r="B76" s="148"/>
      <c r="C76" s="143"/>
      <c r="D76" s="36">
        <v>6120</v>
      </c>
      <c r="E76" s="37"/>
      <c r="F76" s="37"/>
      <c r="G76" s="37"/>
      <c r="H76" s="38"/>
    </row>
    <row r="77" spans="1:8" ht="37.5" customHeight="1" outlineLevel="1" x14ac:dyDescent="0.2">
      <c r="A77" s="147" t="s">
        <v>51</v>
      </c>
      <c r="B77" s="148"/>
      <c r="C77" s="143"/>
      <c r="D77" s="36">
        <v>6630</v>
      </c>
      <c r="E77" s="37"/>
      <c r="F77" s="37"/>
      <c r="G77" s="37"/>
      <c r="H77" s="38"/>
    </row>
    <row r="78" spans="1:8" ht="37.5" customHeight="1" outlineLevel="1" x14ac:dyDescent="0.2">
      <c r="A78" s="147" t="s">
        <v>52</v>
      </c>
      <c r="B78" s="148"/>
      <c r="C78" s="143"/>
      <c r="D78" s="36">
        <v>7140</v>
      </c>
      <c r="E78" s="37"/>
      <c r="F78" s="37"/>
      <c r="G78" s="37"/>
      <c r="H78" s="38"/>
    </row>
    <row r="79" spans="1:8" ht="37.5" customHeight="1" outlineLevel="1" x14ac:dyDescent="0.2">
      <c r="A79" s="147" t="s">
        <v>53</v>
      </c>
      <c r="B79" s="148"/>
      <c r="C79" s="143"/>
      <c r="D79" s="36">
        <v>7650</v>
      </c>
      <c r="E79" s="37"/>
      <c r="F79" s="37"/>
      <c r="G79" s="37"/>
      <c r="H79" s="38"/>
    </row>
    <row r="80" spans="1:8" ht="37.5" customHeight="1" outlineLevel="1" x14ac:dyDescent="0.2">
      <c r="A80" s="147" t="s">
        <v>54</v>
      </c>
      <c r="B80" s="148"/>
      <c r="C80" s="143"/>
      <c r="D80" s="36">
        <v>8160</v>
      </c>
      <c r="E80" s="37"/>
      <c r="F80" s="37"/>
      <c r="G80" s="37"/>
      <c r="H80" s="38"/>
    </row>
    <row r="81" spans="1:8" ht="37.5" customHeight="1" outlineLevel="1" x14ac:dyDescent="0.2">
      <c r="A81" s="147" t="s">
        <v>55</v>
      </c>
      <c r="B81" s="148"/>
      <c r="C81" s="143"/>
      <c r="D81" s="36">
        <v>8670</v>
      </c>
      <c r="E81" s="37"/>
      <c r="F81" s="37"/>
      <c r="G81" s="37"/>
      <c r="H81" s="38"/>
    </row>
    <row r="82" spans="1:8" ht="37.5" customHeight="1" outlineLevel="1" x14ac:dyDescent="0.2">
      <c r="A82" s="147" t="s">
        <v>56</v>
      </c>
      <c r="B82" s="148"/>
      <c r="C82" s="143"/>
      <c r="D82" s="36">
        <v>9180</v>
      </c>
      <c r="E82" s="37"/>
      <c r="F82" s="37"/>
      <c r="G82" s="37"/>
      <c r="H82" s="38"/>
    </row>
    <row r="83" spans="1:8" ht="37.5" customHeight="1" outlineLevel="1" x14ac:dyDescent="0.2">
      <c r="A83" s="147" t="s">
        <v>57</v>
      </c>
      <c r="B83" s="148"/>
      <c r="C83" s="143"/>
      <c r="D83" s="36">
        <v>9690</v>
      </c>
      <c r="E83" s="37"/>
      <c r="F83" s="37"/>
      <c r="G83" s="37"/>
      <c r="H83" s="38"/>
    </row>
    <row r="84" spans="1:8" ht="37.5" customHeight="1" outlineLevel="1" thickBot="1" x14ac:dyDescent="0.25">
      <c r="A84" s="147" t="s">
        <v>58</v>
      </c>
      <c r="B84" s="148"/>
      <c r="C84" s="143"/>
      <c r="D84" s="36">
        <v>10200</v>
      </c>
      <c r="E84" s="37"/>
      <c r="F84" s="37"/>
      <c r="G84" s="37"/>
      <c r="H84" s="38"/>
    </row>
    <row r="85" spans="1:8" ht="50.1" customHeight="1" thickBot="1" x14ac:dyDescent="0.25">
      <c r="A85" s="136" t="s">
        <v>59</v>
      </c>
      <c r="B85" s="137"/>
      <c r="C85" s="137"/>
      <c r="D85" s="138" t="str">
        <f>"от "&amp;MIN(D86:D95)&amp;" до "&amp;MAX(D86:D95)</f>
        <v>от 348 до 6798</v>
      </c>
      <c r="E85" s="139"/>
      <c r="F85" s="139"/>
      <c r="G85" s="139"/>
      <c r="H85" s="140"/>
    </row>
    <row r="86" spans="1:8" s="16" customFormat="1" ht="159"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152">
        <v>1014</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157">
        <v>348</v>
      </c>
      <c r="E87" s="157"/>
      <c r="F87" s="157"/>
      <c r="G87" s="157"/>
      <c r="H87" s="158"/>
    </row>
    <row r="88" spans="1:8" ht="37.5" customHeight="1" x14ac:dyDescent="0.2">
      <c r="A88" s="154" t="s">
        <v>62</v>
      </c>
      <c r="B88" s="155"/>
      <c r="C88" s="159"/>
      <c r="D88" s="157">
        <v>6456</v>
      </c>
      <c r="E88" s="157"/>
      <c r="F88" s="157"/>
      <c r="G88" s="157"/>
      <c r="H88" s="158"/>
    </row>
    <row r="89" spans="1:8" ht="37.5" customHeight="1" x14ac:dyDescent="0.2">
      <c r="A89" s="154" t="s">
        <v>63</v>
      </c>
      <c r="B89" s="155"/>
      <c r="C89" s="159"/>
      <c r="D89" s="157">
        <v>1950</v>
      </c>
      <c r="E89" s="157"/>
      <c r="F89" s="157"/>
      <c r="G89" s="157"/>
      <c r="H89" s="158"/>
    </row>
    <row r="90" spans="1:8" ht="37.5" customHeight="1" x14ac:dyDescent="0.2">
      <c r="A90" s="160" t="s">
        <v>64</v>
      </c>
      <c r="B90" s="161"/>
      <c r="C90" s="159"/>
      <c r="D90" s="157">
        <v>5790</v>
      </c>
      <c r="E90" s="157"/>
      <c r="F90" s="157"/>
      <c r="G90" s="157"/>
      <c r="H90" s="158"/>
    </row>
    <row r="91" spans="1:8" ht="37.5" customHeight="1" x14ac:dyDescent="0.2">
      <c r="A91" s="154" t="s">
        <v>65</v>
      </c>
      <c r="B91" s="155"/>
      <c r="C91" s="159"/>
      <c r="D91" s="157">
        <v>432</v>
      </c>
      <c r="E91" s="157"/>
      <c r="F91" s="157"/>
      <c r="G91" s="157"/>
      <c r="H91" s="158"/>
    </row>
    <row r="92" spans="1:8" ht="37.5" customHeight="1" x14ac:dyDescent="0.2">
      <c r="A92" s="154" t="s">
        <v>66</v>
      </c>
      <c r="B92" s="155"/>
      <c r="C92" s="159"/>
      <c r="D92" s="157">
        <v>432</v>
      </c>
      <c r="E92" s="157"/>
      <c r="F92" s="157"/>
      <c r="G92" s="157"/>
      <c r="H92" s="158"/>
    </row>
    <row r="93" spans="1:8" ht="37.5" customHeight="1" x14ac:dyDescent="0.2">
      <c r="A93" s="154" t="s">
        <v>67</v>
      </c>
      <c r="B93" s="155"/>
      <c r="C93" s="159"/>
      <c r="D93" s="157">
        <v>864</v>
      </c>
      <c r="E93" s="157"/>
      <c r="F93" s="157"/>
      <c r="G93" s="157"/>
      <c r="H93" s="158"/>
    </row>
    <row r="94" spans="1:8" ht="37.5" customHeight="1" x14ac:dyDescent="0.2">
      <c r="A94" s="154" t="s">
        <v>68</v>
      </c>
      <c r="B94" s="155"/>
      <c r="C94" s="159"/>
      <c r="D94" s="157">
        <v>1296</v>
      </c>
      <c r="E94" s="157"/>
      <c r="F94" s="157"/>
      <c r="G94" s="157"/>
      <c r="H94" s="158"/>
    </row>
    <row r="95" spans="1:8" ht="37.5" customHeight="1" thickBot="1" x14ac:dyDescent="0.25">
      <c r="A95" s="162" t="s">
        <v>69</v>
      </c>
      <c r="B95" s="163"/>
      <c r="C95" s="164"/>
      <c r="D95" s="165">
        <v>6798</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286"/>
      <c r="B98" s="287"/>
      <c r="C98" s="130"/>
      <c r="D98" s="288"/>
      <c r="E98" s="288"/>
      <c r="F98" s="288"/>
      <c r="G98" s="288"/>
      <c r="H98" s="289"/>
    </row>
    <row r="99" spans="1:8" ht="51.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182">
        <v>5100</v>
      </c>
      <c r="E99" s="182"/>
      <c r="F99" s="182"/>
      <c r="G99" s="182"/>
      <c r="H99" s="183"/>
    </row>
    <row r="100" spans="1:8" ht="51.75" customHeight="1" thickBot="1" x14ac:dyDescent="0.25">
      <c r="A100" s="184" t="s">
        <v>74</v>
      </c>
      <c r="B100" s="185"/>
      <c r="C100" s="186"/>
      <c r="D100" s="187" t="s">
        <v>75</v>
      </c>
      <c r="E100" s="188"/>
      <c r="F100" s="188"/>
      <c r="G100" s="188"/>
      <c r="H100" s="189"/>
    </row>
    <row r="101" spans="1:8" ht="51.75" customHeight="1" x14ac:dyDescent="0.2">
      <c r="A101" s="190" t="s">
        <v>76</v>
      </c>
      <c r="B101" s="191"/>
      <c r="C101" s="186"/>
      <c r="D101" s="157">
        <f>D99/4</f>
        <v>1275</v>
      </c>
      <c r="E101" s="157"/>
      <c r="F101" s="157"/>
      <c r="G101" s="157"/>
      <c r="H101" s="158"/>
    </row>
    <row r="102" spans="1:8" ht="51.75" customHeight="1" x14ac:dyDescent="0.2">
      <c r="A102" s="190" t="s">
        <v>77</v>
      </c>
      <c r="B102" s="191"/>
      <c r="C102" s="186"/>
      <c r="D102" s="157">
        <f>D99/5</f>
        <v>1020</v>
      </c>
      <c r="E102" s="157"/>
      <c r="F102" s="157"/>
      <c r="G102" s="157"/>
      <c r="H102" s="158"/>
    </row>
    <row r="103" spans="1:8" ht="51.75" customHeight="1" x14ac:dyDescent="0.2">
      <c r="A103" s="190" t="s">
        <v>78</v>
      </c>
      <c r="B103" s="191"/>
      <c r="C103" s="186"/>
      <c r="D103" s="157">
        <f>D99/6</f>
        <v>850</v>
      </c>
      <c r="E103" s="157"/>
      <c r="F103" s="157"/>
      <c r="G103" s="157"/>
      <c r="H103" s="158"/>
    </row>
    <row r="104" spans="1:8" ht="51.75" customHeight="1" x14ac:dyDescent="0.2">
      <c r="A104" s="190" t="s">
        <v>79</v>
      </c>
      <c r="B104" s="191"/>
      <c r="C104" s="186"/>
      <c r="D104" s="157">
        <f>D99/7</f>
        <v>728.57142857142856</v>
      </c>
      <c r="E104" s="157"/>
      <c r="F104" s="157"/>
      <c r="G104" s="157"/>
      <c r="H104" s="158"/>
    </row>
    <row r="105" spans="1:8" ht="51.75" customHeight="1" x14ac:dyDescent="0.2">
      <c r="A105" s="190" t="s">
        <v>80</v>
      </c>
      <c r="B105" s="191"/>
      <c r="C105" s="186"/>
      <c r="D105" s="157">
        <f>D99/8</f>
        <v>637.5</v>
      </c>
      <c r="E105" s="157"/>
      <c r="F105" s="157"/>
      <c r="G105" s="157"/>
      <c r="H105" s="158"/>
    </row>
    <row r="106" spans="1:8" ht="51.75" customHeight="1" x14ac:dyDescent="0.2">
      <c r="A106" s="190" t="s">
        <v>81</v>
      </c>
      <c r="B106" s="191"/>
      <c r="C106" s="186"/>
      <c r="D106" s="157">
        <f>D99/9</f>
        <v>566.66666666666663</v>
      </c>
      <c r="E106" s="157"/>
      <c r="F106" s="157"/>
      <c r="G106" s="157"/>
      <c r="H106" s="158"/>
    </row>
    <row r="107" spans="1:8" ht="51.75" customHeight="1" x14ac:dyDescent="0.2">
      <c r="A107" s="190" t="s">
        <v>82</v>
      </c>
      <c r="B107" s="191"/>
      <c r="C107" s="186"/>
      <c r="D107" s="157">
        <f>D99/10</f>
        <v>510</v>
      </c>
      <c r="E107" s="157"/>
      <c r="F107" s="157"/>
      <c r="G107" s="157"/>
      <c r="H107" s="158"/>
    </row>
    <row r="108" spans="1:8" ht="51.75" customHeight="1" thickBot="1" x14ac:dyDescent="0.25">
      <c r="A108" s="179" t="s">
        <v>83</v>
      </c>
      <c r="B108" s="180"/>
      <c r="C108" s="186"/>
      <c r="D108" s="182">
        <v>7656</v>
      </c>
      <c r="E108" s="182"/>
      <c r="F108" s="182"/>
      <c r="G108" s="182"/>
      <c r="H108" s="183"/>
    </row>
    <row r="109" spans="1:8" ht="51.75" customHeight="1" thickBot="1" x14ac:dyDescent="0.25">
      <c r="A109" s="184" t="s">
        <v>74</v>
      </c>
      <c r="B109" s="185"/>
      <c r="C109" s="186"/>
      <c r="D109" s="187" t="s">
        <v>75</v>
      </c>
      <c r="E109" s="188"/>
      <c r="F109" s="188"/>
      <c r="G109" s="188"/>
      <c r="H109" s="189"/>
    </row>
    <row r="110" spans="1:8" ht="51.75" customHeight="1" x14ac:dyDescent="0.2">
      <c r="A110" s="190" t="s">
        <v>76</v>
      </c>
      <c r="B110" s="191"/>
      <c r="C110" s="186"/>
      <c r="D110" s="157">
        <v>1914</v>
      </c>
      <c r="E110" s="157"/>
      <c r="F110" s="157"/>
      <c r="G110" s="157"/>
      <c r="H110" s="158"/>
    </row>
    <row r="111" spans="1:8" ht="51.75" customHeight="1" x14ac:dyDescent="0.2">
      <c r="A111" s="190" t="s">
        <v>77</v>
      </c>
      <c r="B111" s="191"/>
      <c r="C111" s="186"/>
      <c r="D111" s="157">
        <v>1531.2</v>
      </c>
      <c r="E111" s="157"/>
      <c r="F111" s="157"/>
      <c r="G111" s="157"/>
      <c r="H111" s="158"/>
    </row>
    <row r="112" spans="1:8" ht="51.75" customHeight="1" x14ac:dyDescent="0.2">
      <c r="A112" s="190" t="s">
        <v>78</v>
      </c>
      <c r="B112" s="191"/>
      <c r="C112" s="186"/>
      <c r="D112" s="157">
        <v>1275.9999999999998</v>
      </c>
      <c r="E112" s="157"/>
      <c r="F112" s="157"/>
      <c r="G112" s="157"/>
      <c r="H112" s="158"/>
    </row>
    <row r="113" spans="1:8" ht="51.75" customHeight="1" x14ac:dyDescent="0.2">
      <c r="A113" s="190" t="s">
        <v>79</v>
      </c>
      <c r="B113" s="191"/>
      <c r="C113" s="186"/>
      <c r="D113" s="157">
        <v>1093.7142857142858</v>
      </c>
      <c r="E113" s="157"/>
      <c r="F113" s="157"/>
      <c r="G113" s="157"/>
      <c r="H113" s="158"/>
    </row>
    <row r="114" spans="1:8" ht="51.75" customHeight="1" x14ac:dyDescent="0.2">
      <c r="A114" s="190" t="s">
        <v>80</v>
      </c>
      <c r="B114" s="191"/>
      <c r="C114" s="186"/>
      <c r="D114" s="157">
        <v>957</v>
      </c>
      <c r="E114" s="157"/>
      <c r="F114" s="157"/>
      <c r="G114" s="157"/>
      <c r="H114" s="158"/>
    </row>
    <row r="115" spans="1:8" ht="51.75" customHeight="1" x14ac:dyDescent="0.2">
      <c r="A115" s="190" t="s">
        <v>81</v>
      </c>
      <c r="B115" s="191"/>
      <c r="C115" s="186"/>
      <c r="D115" s="157">
        <v>850.66666666666663</v>
      </c>
      <c r="E115" s="157"/>
      <c r="F115" s="157"/>
      <c r="G115" s="157"/>
      <c r="H115" s="158"/>
    </row>
    <row r="116" spans="1:8" ht="51.75" customHeight="1" thickBot="1" x14ac:dyDescent="0.25">
      <c r="A116" s="190" t="s">
        <v>82</v>
      </c>
      <c r="B116" s="191"/>
      <c r="C116" s="194"/>
      <c r="D116" s="157">
        <v>765.6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44">
        <v>12012</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"2ГИС.ВЛАДИМИР"</v>
      </c>
      <c r="D119" s="31">
        <v>3654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121">
        <v>5442</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6">
        <v>8664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"2ГИС.ВЛАДИМИР"</v>
      </c>
      <c r="D122" s="36">
        <v>8664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"2ГИС.ВЛАДИМИР"</v>
      </c>
      <c r="D123" s="36">
        <v>10398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6">
        <v>6030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6">
        <v>8664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6">
        <v>8664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6">
        <v>2160</v>
      </c>
      <c r="E127" s="37"/>
      <c r="F127" s="37"/>
      <c r="G127" s="37"/>
      <c r="H127" s="38"/>
    </row>
    <row r="128" spans="1:8" ht="50.1" customHeight="1" x14ac:dyDescent="0.2">
      <c r="A128" s="160" t="s">
        <v>94</v>
      </c>
      <c r="B128" s="161"/>
      <c r="C128" s="202" t="s">
        <v>95</v>
      </c>
      <c r="D128" s="36">
        <v>858</v>
      </c>
      <c r="E128" s="37"/>
      <c r="F128" s="37"/>
      <c r="G128" s="37"/>
      <c r="H128" s="38"/>
    </row>
    <row r="129" spans="1:8" ht="6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6">
        <v>3060</v>
      </c>
      <c r="E129" s="37"/>
      <c r="F129" s="37"/>
      <c r="G129" s="37"/>
      <c r="H129" s="38"/>
    </row>
    <row r="130" spans="1:8" ht="66.7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6">
        <v>2040</v>
      </c>
      <c r="E130" s="37"/>
      <c r="F130" s="37"/>
      <c r="G130" s="37"/>
      <c r="H130" s="38"/>
    </row>
    <row r="131" spans="1:8" ht="66.75" customHeight="1" x14ac:dyDescent="0.2">
      <c r="A131" s="160" t="s">
        <v>98</v>
      </c>
      <c r="B131" s="161"/>
      <c r="C131"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6">
        <v>2040</v>
      </c>
      <c r="E131" s="37"/>
      <c r="F131" s="37"/>
      <c r="G131" s="37"/>
      <c r="H131" s="38"/>
    </row>
    <row r="132" spans="1:8" ht="66.75" customHeight="1" x14ac:dyDescent="0.2">
      <c r="A132" s="160" t="s">
        <v>99</v>
      </c>
      <c r="B132" s="161"/>
      <c r="C132"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6">
        <v>1020</v>
      </c>
      <c r="E132" s="37"/>
      <c r="F132" s="37"/>
      <c r="G132" s="37"/>
      <c r="H132" s="38"/>
    </row>
    <row r="133" spans="1:8" ht="66.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6">
        <v>7560</v>
      </c>
      <c r="E133" s="37"/>
      <c r="F133" s="37"/>
      <c r="G133" s="37"/>
      <c r="H133" s="38"/>
    </row>
    <row r="134" spans="1:8" ht="66.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6">
        <v>2004</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6">
        <v>5184</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6">
        <v>1038</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7" s="36">
        <v>50010</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8" s="36">
        <v>2898</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6">
        <v>2898</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0" s="36">
        <v>2406</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"2ГИС.ВЛАДИМИР"</v>
      </c>
      <c r="D141" s="36">
        <v>5160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6">
        <v>7680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"2ГИС.ВЛАДИМИР" (версия для ПК)</v>
      </c>
      <c r="D143" s="36">
        <v>12240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"2ГИС.ВЛАДИМИР"</v>
      </c>
      <c r="D144" s="36">
        <v>12240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"2ГИС.ВЛАДИМИР"</v>
      </c>
      <c r="D145" s="36">
        <v>14688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"2ГИС.ВЛАДИМИР" (версия для ПК)</v>
      </c>
      <c r="D146" s="36">
        <v>8520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"2ГИС.ВЛАДИМИР" (версия для ПК)</v>
      </c>
      <c r="D147" s="36">
        <v>12240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"2ГИС.ВЛАДИМИР" (версия для ПК)</v>
      </c>
      <c r="D148" s="36">
        <v>12240</v>
      </c>
      <c r="E148" s="37"/>
      <c r="F148" s="37"/>
      <c r="G148" s="37"/>
      <c r="H148" s="38"/>
    </row>
    <row r="149" spans="1:8" ht="50.1" customHeight="1" x14ac:dyDescent="0.2">
      <c r="A149" s="160" t="s">
        <v>115</v>
      </c>
      <c r="B149" s="161"/>
      <c r="C149" s="202" t="s">
        <v>95</v>
      </c>
      <c r="D149" s="36">
        <v>1320</v>
      </c>
      <c r="E149" s="37"/>
      <c r="F149" s="37"/>
      <c r="G149" s="37"/>
      <c r="H149" s="38"/>
    </row>
    <row r="150" spans="1:8" ht="66.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6">
        <v>10680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"2ГИС.ВЛАДИМИР" (версия для ПК)</v>
      </c>
      <c r="D151" s="44">
        <v>7320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6">
        <v>2406</v>
      </c>
      <c r="E153" s="37"/>
      <c r="F153" s="37"/>
      <c r="G153" s="37"/>
      <c r="H153" s="38"/>
    </row>
    <row r="154" spans="1:8" s="16" customFormat="1" ht="50.1" customHeight="1" x14ac:dyDescent="0.2">
      <c r="A154" s="160" t="s">
        <v>120</v>
      </c>
      <c r="B154" s="161"/>
      <c r="C154" s="209"/>
      <c r="D154" s="36">
        <v>2406</v>
      </c>
      <c r="E154" s="37"/>
      <c r="F154" s="37"/>
      <c r="G154" s="37"/>
      <c r="H154" s="38"/>
    </row>
    <row r="155" spans="1:8" s="16" customFormat="1" ht="50.1" customHeight="1" x14ac:dyDescent="0.2">
      <c r="A155" s="207" t="s">
        <v>121</v>
      </c>
      <c r="B155" s="208"/>
      <c r="C155" s="209"/>
      <c r="D155" s="293">
        <v>1800</v>
      </c>
      <c r="E155" s="157"/>
      <c r="F155" s="157"/>
      <c r="G155" s="157"/>
      <c r="H155" s="157"/>
    </row>
    <row r="156" spans="1:8" s="16" customFormat="1" ht="50.1" customHeight="1" x14ac:dyDescent="0.2">
      <c r="A156" s="207" t="s">
        <v>122</v>
      </c>
      <c r="B156" s="208"/>
      <c r="C156" s="209"/>
      <c r="D156" s="293">
        <v>180</v>
      </c>
      <c r="E156" s="157"/>
      <c r="F156" s="157"/>
      <c r="G156" s="157"/>
      <c r="H156" s="157"/>
    </row>
    <row r="157" spans="1:8" s="16" customFormat="1" ht="50.1" customHeight="1" thickBot="1" x14ac:dyDescent="0.25">
      <c r="A157" s="207" t="s">
        <v>123</v>
      </c>
      <c r="B157" s="208"/>
      <c r="C157" s="210"/>
      <c r="D157" s="78">
        <v>612</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"2ГИС.ВЛАДИМИР"</v>
      </c>
      <c r="D159" s="36">
        <v>2550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0" s="36">
        <v>5184</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"2ГИС.ВЛАДИМИР"</v>
      </c>
      <c r="D161" s="36">
        <v>3600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2" s="36">
        <v>7320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"2ГИС.ВЛАДИМИР"</v>
      </c>
      <c r="D163" s="36">
        <v>3600</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8"/>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6" s="31">
        <v>6180</v>
      </c>
      <c r="E166" s="32"/>
      <c r="F166" s="32"/>
      <c r="G166" s="32"/>
      <c r="H166" s="33"/>
    </row>
    <row r="167" spans="1:8" s="16" customFormat="1" ht="83.25" customHeight="1" thickBot="1" x14ac:dyDescent="0.25">
      <c r="A167" s="160" t="s">
        <v>198</v>
      </c>
      <c r="B167" s="161"/>
      <c r="C167" s="209"/>
      <c r="D167" s="36">
        <v>6180</v>
      </c>
      <c r="E167" s="37"/>
      <c r="F167" s="37"/>
      <c r="G167" s="37"/>
      <c r="H167" s="38"/>
    </row>
    <row r="168" spans="1:8" ht="21.75" thickBot="1" x14ac:dyDescent="0.25">
      <c r="A168" s="286"/>
      <c r="B168" s="287"/>
      <c r="C168" s="125"/>
      <c r="D168" s="288"/>
      <c r="E168" s="288"/>
      <c r="F168" s="288"/>
      <c r="G168" s="288"/>
      <c r="H168" s="289"/>
    </row>
    <row r="170" spans="1:8" ht="21" x14ac:dyDescent="0.2">
      <c r="A170" s="216"/>
      <c r="B170" s="217" t="s">
        <v>130</v>
      </c>
      <c r="C170" s="218" t="s">
        <v>330</v>
      </c>
      <c r="D170" s="218"/>
      <c r="E170" s="219"/>
      <c r="F170" s="219"/>
      <c r="G170" s="219"/>
      <c r="H170" s="219"/>
    </row>
    <row r="171" spans="1:8" ht="21" x14ac:dyDescent="0.2">
      <c r="A171" s="216"/>
      <c r="B171" s="219"/>
      <c r="C171" s="220" t="s">
        <v>331</v>
      </c>
      <c r="D171" s="220"/>
      <c r="E171" s="219"/>
      <c r="F171" s="219"/>
      <c r="G171" s="219"/>
      <c r="H171" s="219"/>
    </row>
    <row r="172" spans="1:8" ht="21" x14ac:dyDescent="0.2">
      <c r="A172" s="216"/>
      <c r="B172" s="219"/>
      <c r="C172" s="220" t="s">
        <v>332</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33.75"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93" customHeight="1" thickBot="1" x14ac:dyDescent="0.25">
      <c r="A187" s="244" t="s">
        <v>145</v>
      </c>
      <c r="B187" s="245"/>
      <c r="C187" s="246" t="s">
        <v>146</v>
      </c>
      <c r="D187" s="245" t="s">
        <v>147</v>
      </c>
      <c r="E187" s="247"/>
      <c r="F187" s="248"/>
      <c r="G187" s="248"/>
      <c r="H187" s="248"/>
    </row>
    <row r="188" spans="1:8" ht="50.1" customHeight="1" x14ac:dyDescent="0.2">
      <c r="A188" s="249" t="s">
        <v>203</v>
      </c>
      <c r="B188" s="250"/>
      <c r="C188" s="252" t="s">
        <v>204</v>
      </c>
      <c r="D188" s="472">
        <v>2190</v>
      </c>
      <c r="E188" s="253"/>
      <c r="F188" s="248"/>
      <c r="G188" s="248"/>
      <c r="H188" s="248"/>
    </row>
    <row r="189" spans="1:8" ht="50.1" customHeight="1" x14ac:dyDescent="0.2">
      <c r="A189" s="254" t="s">
        <v>205</v>
      </c>
      <c r="B189" s="255"/>
      <c r="C189" s="257"/>
      <c r="D189" s="473">
        <v>1590</v>
      </c>
      <c r="E189" s="258"/>
      <c r="F189" s="248"/>
      <c r="G189" s="248"/>
      <c r="H189" s="248"/>
    </row>
    <row r="190" spans="1:8" ht="50.1" customHeight="1" x14ac:dyDescent="0.2">
      <c r="A190" s="254" t="s">
        <v>206</v>
      </c>
      <c r="B190" s="255"/>
      <c r="C190" s="257"/>
      <c r="D190" s="473">
        <v>1440</v>
      </c>
      <c r="E190" s="258"/>
      <c r="F190" s="248"/>
      <c r="G190" s="248"/>
      <c r="H190" s="248"/>
    </row>
    <row r="191" spans="1:8" ht="50.1" customHeight="1" thickBot="1" x14ac:dyDescent="0.25">
      <c r="A191" s="254" t="s">
        <v>207</v>
      </c>
      <c r="B191" s="255"/>
      <c r="C191" s="257"/>
      <c r="D191" s="473">
        <v>1290</v>
      </c>
      <c r="E191" s="258"/>
      <c r="F191" s="248"/>
      <c r="G191" s="248"/>
      <c r="H191" s="248"/>
    </row>
    <row r="192" spans="1:8" ht="84" x14ac:dyDescent="0.2">
      <c r="A192" s="249" t="s">
        <v>148</v>
      </c>
      <c r="B192" s="250"/>
      <c r="C192" s="251" t="s">
        <v>149</v>
      </c>
      <c r="D192" s="252" t="s">
        <v>150</v>
      </c>
      <c r="E192" s="253"/>
      <c r="F192" s="248"/>
      <c r="G192" s="248"/>
      <c r="H192" s="248"/>
    </row>
    <row r="193" spans="1:8" ht="77.25" customHeight="1" x14ac:dyDescent="0.2">
      <c r="A193" s="254" t="s">
        <v>151</v>
      </c>
      <c r="B193" s="255"/>
      <c r="C193" s="256" t="s">
        <v>152</v>
      </c>
      <c r="D193" s="257" t="s">
        <v>153</v>
      </c>
      <c r="E193" s="258"/>
      <c r="F193" s="248"/>
      <c r="G193" s="248"/>
      <c r="H193" s="248"/>
    </row>
    <row r="194" spans="1:8" ht="141" customHeight="1" thickBot="1" x14ac:dyDescent="0.25">
      <c r="A194" s="316" t="s">
        <v>154</v>
      </c>
      <c r="B194" s="317"/>
      <c r="C194" s="318" t="s">
        <v>155</v>
      </c>
      <c r="D194" s="319" t="s">
        <v>153</v>
      </c>
      <c r="E194" s="320"/>
      <c r="F194" s="248"/>
      <c r="G194" s="248"/>
      <c r="H194" s="248"/>
    </row>
    <row r="195" spans="1:8" s="213" customFormat="1" ht="125.25" customHeight="1" x14ac:dyDescent="0.2">
      <c r="A195" s="254" t="s">
        <v>157</v>
      </c>
      <c r="B195" s="255"/>
      <c r="C195" s="314" t="s">
        <v>158</v>
      </c>
      <c r="D195" s="255" t="s">
        <v>153</v>
      </c>
      <c r="E195" s="315"/>
      <c r="F195" s="242"/>
      <c r="G195" s="242"/>
      <c r="H195" s="242"/>
    </row>
    <row r="196" spans="1:8" s="234" customFormat="1" ht="222.75" customHeight="1" thickBot="1" x14ac:dyDescent="0.25">
      <c r="A196" s="437" t="s">
        <v>159</v>
      </c>
      <c r="B196" s="438"/>
      <c r="C196" s="318" t="s">
        <v>160</v>
      </c>
      <c r="D196" s="439" t="s">
        <v>153</v>
      </c>
      <c r="E196" s="440"/>
      <c r="F196" s="232"/>
      <c r="G196" s="233"/>
      <c r="H196" s="233"/>
    </row>
    <row r="197" spans="1:8" ht="27" customHeight="1" x14ac:dyDescent="0.2">
      <c r="A197" s="260" t="s">
        <v>161</v>
      </c>
      <c r="B197" s="260"/>
      <c r="C197" s="260"/>
      <c r="D197" s="260"/>
      <c r="E197" s="260"/>
      <c r="F197" s="260"/>
      <c r="G197" s="260"/>
      <c r="H197" s="260"/>
    </row>
    <row r="198" spans="1:8" ht="27" customHeight="1" x14ac:dyDescent="0.2">
      <c r="A198" s="260" t="s">
        <v>162</v>
      </c>
      <c r="B198" s="260"/>
      <c r="C198" s="260"/>
      <c r="D198" s="260"/>
      <c r="E198" s="260"/>
      <c r="F198" s="260"/>
      <c r="G198" s="260"/>
      <c r="H198" s="260"/>
    </row>
    <row r="199" spans="1:8" ht="180.75" customHeight="1" x14ac:dyDescent="0.2">
      <c r="A199"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35"/>
      <c r="C199" s="235"/>
      <c r="D199" s="235"/>
      <c r="E199" s="235"/>
      <c r="F199" s="235"/>
      <c r="G199" s="235"/>
      <c r="H199" s="235"/>
    </row>
    <row r="200" spans="1:8" ht="85.5" customHeight="1" x14ac:dyDescent="0.2">
      <c r="A200" s="235" t="s">
        <v>164</v>
      </c>
      <c r="B200" s="235"/>
      <c r="C200" s="235"/>
      <c r="D200" s="235"/>
      <c r="E200" s="235"/>
      <c r="F200" s="235"/>
      <c r="G200" s="235"/>
      <c r="H200" s="235"/>
    </row>
    <row r="201" spans="1:8" ht="23.25" x14ac:dyDescent="0.2">
      <c r="A201" s="260" t="s">
        <v>165</v>
      </c>
      <c r="B201" s="260"/>
      <c r="C201" s="260"/>
      <c r="D201" s="260"/>
      <c r="E201" s="260"/>
      <c r="F201" s="260"/>
      <c r="G201" s="260"/>
      <c r="H201" s="260"/>
    </row>
    <row r="203" spans="1:8" s="262" customFormat="1" ht="114.75" customHeight="1" x14ac:dyDescent="0.2">
      <c r="A203" s="235" t="s">
        <v>166</v>
      </c>
      <c r="B203" s="235"/>
      <c r="C203" s="235"/>
      <c r="D203" s="235"/>
      <c r="E203" s="235"/>
      <c r="F203" s="235"/>
      <c r="G203" s="235"/>
      <c r="H203" s="235"/>
    </row>
  </sheetData>
  <sheetProtection selectLockedCells="1" selectUnlockedCells="1"/>
  <mergeCells count="335">
    <mergeCell ref="A199:H199"/>
    <mergeCell ref="A200:H200"/>
    <mergeCell ref="A201:H201"/>
    <mergeCell ref="A203:E203"/>
    <mergeCell ref="F203:H203"/>
    <mergeCell ref="A195:B195"/>
    <mergeCell ref="D195:E195"/>
    <mergeCell ref="A196:B196"/>
    <mergeCell ref="D196:E196"/>
    <mergeCell ref="A197:H197"/>
    <mergeCell ref="A198:H198"/>
    <mergeCell ref="D191:E191"/>
    <mergeCell ref="A192:B192"/>
    <mergeCell ref="D192:E192"/>
    <mergeCell ref="A193:B193"/>
    <mergeCell ref="D193:E193"/>
    <mergeCell ref="A194:B194"/>
    <mergeCell ref="D194:E194"/>
    <mergeCell ref="A187:B187"/>
    <mergeCell ref="D187:E187"/>
    <mergeCell ref="A188:B188"/>
    <mergeCell ref="C188:C191"/>
    <mergeCell ref="D188:E188"/>
    <mergeCell ref="A189:B189"/>
    <mergeCell ref="D189:E189"/>
    <mergeCell ref="A190:B190"/>
    <mergeCell ref="D190:E190"/>
    <mergeCell ref="A191:B191"/>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79"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9540</v>
      </c>
      <c r="E7" s="32">
        <f>F7*1.1</f>
        <v>8745</v>
      </c>
      <c r="F7" s="32">
        <v>7950</v>
      </c>
      <c r="G7" s="32">
        <f>F7*0.75</f>
        <v>5962.5</v>
      </c>
      <c r="H7" s="33">
        <f>F7*0.5</f>
        <v>3975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10620</v>
      </c>
      <c r="E12" s="32">
        <f>F12*1.1</f>
        <v>9735</v>
      </c>
      <c r="F12" s="32">
        <v>8850</v>
      </c>
      <c r="G12" s="32">
        <f>F12*0.75</f>
        <v>6637.5</v>
      </c>
      <c r="H12" s="33">
        <f>F12*0.5</f>
        <v>4425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267">
        <v>390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13363.199999999999</v>
      </c>
      <c r="E27" s="32">
        <f>F27*1.1</f>
        <v>12249.6</v>
      </c>
      <c r="F27" s="32">
        <v>11136</v>
      </c>
      <c r="G27" s="32">
        <f>F27*0.75</f>
        <v>8352</v>
      </c>
      <c r="H27" s="33">
        <f>F27*0.5</f>
        <v>5568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14875.199999999999</v>
      </c>
      <c r="E32" s="32">
        <f>F32*1.1</f>
        <v>13635.6</v>
      </c>
      <c r="F32" s="32">
        <v>12396</v>
      </c>
      <c r="G32" s="32">
        <f>F32*0.75</f>
        <v>9297</v>
      </c>
      <c r="H32" s="33">
        <f>F32*0.5</f>
        <v>6198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552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275">
        <f>F48*1.2</f>
        <v>4464</v>
      </c>
      <c r="E48" s="275">
        <f>F48*1.1</f>
        <v>4092.0000000000005</v>
      </c>
      <c r="F48" s="275">
        <v>3720</v>
      </c>
      <c r="G48" s="275">
        <f>F48*0.75</f>
        <v>2790</v>
      </c>
      <c r="H48" s="275">
        <f>F48*0.5</f>
        <v>1860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1">
        <f>F55*1.2</f>
        <v>9885.6</v>
      </c>
      <c r="E55" s="32">
        <f>F55*1.1</f>
        <v>9061.8000000000011</v>
      </c>
      <c r="F55" s="32">
        <v>8238</v>
      </c>
      <c r="G55" s="32">
        <f>F55*0.75</f>
        <v>6178.5</v>
      </c>
      <c r="H55" s="33">
        <f>F55*0.5</f>
        <v>4119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54">
        <f>F61*1.2</f>
        <v>11448</v>
      </c>
      <c r="E61" s="32">
        <f>F61*1.1</f>
        <v>10494</v>
      </c>
      <c r="F61" s="32">
        <v>9540</v>
      </c>
      <c r="G61" s="32">
        <f>F61*0.75</f>
        <v>7155</v>
      </c>
      <c r="H61" s="33">
        <f>F61*0.5</f>
        <v>4770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267">
        <v>390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2100 до 42000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365">
        <v>2100</v>
      </c>
      <c r="E72" s="145"/>
      <c r="F72" s="145"/>
      <c r="G72" s="145"/>
      <c r="H72" s="146"/>
    </row>
    <row r="73" spans="1:8" ht="37.5" customHeight="1" outlineLevel="1" x14ac:dyDescent="0.2">
      <c r="A73" s="147" t="s">
        <v>40</v>
      </c>
      <c r="B73" s="366"/>
      <c r="C73" s="350"/>
      <c r="D73" s="56">
        <v>4200</v>
      </c>
      <c r="E73" s="37"/>
      <c r="F73" s="37"/>
      <c r="G73" s="37"/>
      <c r="H73" s="38"/>
    </row>
    <row r="74" spans="1:8" ht="37.5" customHeight="1" outlineLevel="1" x14ac:dyDescent="0.2">
      <c r="A74" s="147" t="s">
        <v>41</v>
      </c>
      <c r="B74" s="366"/>
      <c r="C74" s="350"/>
      <c r="D74" s="56">
        <v>6300</v>
      </c>
      <c r="E74" s="37"/>
      <c r="F74" s="37"/>
      <c r="G74" s="37"/>
      <c r="H74" s="38"/>
    </row>
    <row r="75" spans="1:8" ht="37.5" customHeight="1" outlineLevel="1" x14ac:dyDescent="0.2">
      <c r="A75" s="147" t="s">
        <v>42</v>
      </c>
      <c r="B75" s="366"/>
      <c r="C75" s="350"/>
      <c r="D75" s="56">
        <v>8400</v>
      </c>
      <c r="E75" s="37"/>
      <c r="F75" s="37"/>
      <c r="G75" s="37"/>
      <c r="H75" s="38"/>
    </row>
    <row r="76" spans="1:8" ht="37.5" customHeight="1" outlineLevel="1" x14ac:dyDescent="0.2">
      <c r="A76" s="147" t="s">
        <v>43</v>
      </c>
      <c r="B76" s="366"/>
      <c r="C76" s="350"/>
      <c r="D76" s="56">
        <v>10500</v>
      </c>
      <c r="E76" s="37"/>
      <c r="F76" s="37"/>
      <c r="G76" s="37"/>
      <c r="H76" s="38"/>
    </row>
    <row r="77" spans="1:8" ht="37.5" customHeight="1" outlineLevel="1" x14ac:dyDescent="0.2">
      <c r="A77" s="147" t="s">
        <v>44</v>
      </c>
      <c r="B77" s="366"/>
      <c r="C77" s="350"/>
      <c r="D77" s="56">
        <v>12600</v>
      </c>
      <c r="E77" s="37"/>
      <c r="F77" s="37"/>
      <c r="G77" s="37"/>
      <c r="H77" s="38"/>
    </row>
    <row r="78" spans="1:8" ht="37.5" customHeight="1" outlineLevel="1" x14ac:dyDescent="0.2">
      <c r="A78" s="147" t="s">
        <v>45</v>
      </c>
      <c r="B78" s="366"/>
      <c r="C78" s="350"/>
      <c r="D78" s="56">
        <v>14700</v>
      </c>
      <c r="E78" s="37"/>
      <c r="F78" s="37"/>
      <c r="G78" s="37"/>
      <c r="H78" s="38"/>
    </row>
    <row r="79" spans="1:8" ht="37.5" customHeight="1" outlineLevel="1" x14ac:dyDescent="0.2">
      <c r="A79" s="147" t="s">
        <v>46</v>
      </c>
      <c r="B79" s="366"/>
      <c r="C79" s="350"/>
      <c r="D79" s="56">
        <v>16800</v>
      </c>
      <c r="E79" s="37"/>
      <c r="F79" s="37"/>
      <c r="G79" s="37"/>
      <c r="H79" s="38"/>
    </row>
    <row r="80" spans="1:8" ht="37.5" customHeight="1" outlineLevel="1" x14ac:dyDescent="0.2">
      <c r="A80" s="147" t="s">
        <v>47</v>
      </c>
      <c r="B80" s="366"/>
      <c r="C80" s="350"/>
      <c r="D80" s="56">
        <v>18900</v>
      </c>
      <c r="E80" s="37"/>
      <c r="F80" s="37"/>
      <c r="G80" s="37"/>
      <c r="H80" s="38"/>
    </row>
    <row r="81" spans="1:8" ht="37.5" customHeight="1" outlineLevel="1" x14ac:dyDescent="0.2">
      <c r="A81" s="147" t="s">
        <v>48</v>
      </c>
      <c r="B81" s="366"/>
      <c r="C81" s="350"/>
      <c r="D81" s="56">
        <v>21000</v>
      </c>
      <c r="E81" s="37"/>
      <c r="F81" s="37"/>
      <c r="G81" s="37"/>
      <c r="H81" s="38"/>
    </row>
    <row r="82" spans="1:8" ht="37.5" customHeight="1" outlineLevel="1" x14ac:dyDescent="0.2">
      <c r="A82" s="147" t="s">
        <v>49</v>
      </c>
      <c r="B82" s="366"/>
      <c r="C82" s="350"/>
      <c r="D82" s="56">
        <v>23100</v>
      </c>
      <c r="E82" s="37"/>
      <c r="F82" s="37"/>
      <c r="G82" s="37"/>
      <c r="H82" s="38"/>
    </row>
    <row r="83" spans="1:8" ht="37.5" customHeight="1" outlineLevel="1" x14ac:dyDescent="0.2">
      <c r="A83" s="147" t="s">
        <v>50</v>
      </c>
      <c r="B83" s="366"/>
      <c r="C83" s="350"/>
      <c r="D83" s="56">
        <v>25200</v>
      </c>
      <c r="E83" s="37"/>
      <c r="F83" s="37"/>
      <c r="G83" s="37"/>
      <c r="H83" s="38"/>
    </row>
    <row r="84" spans="1:8" ht="37.5" customHeight="1" outlineLevel="1" x14ac:dyDescent="0.2">
      <c r="A84" s="147" t="s">
        <v>51</v>
      </c>
      <c r="B84" s="366"/>
      <c r="C84" s="350"/>
      <c r="D84" s="56">
        <v>27300</v>
      </c>
      <c r="E84" s="37"/>
      <c r="F84" s="37"/>
      <c r="G84" s="37"/>
      <c r="H84" s="38"/>
    </row>
    <row r="85" spans="1:8" ht="37.5" customHeight="1" outlineLevel="1" x14ac:dyDescent="0.2">
      <c r="A85" s="147" t="s">
        <v>52</v>
      </c>
      <c r="B85" s="366"/>
      <c r="C85" s="350"/>
      <c r="D85" s="56">
        <v>29400</v>
      </c>
      <c r="E85" s="37"/>
      <c r="F85" s="37"/>
      <c r="G85" s="37"/>
      <c r="H85" s="38"/>
    </row>
    <row r="86" spans="1:8" ht="37.5" customHeight="1" outlineLevel="1" x14ac:dyDescent="0.2">
      <c r="A86" s="147" t="s">
        <v>53</v>
      </c>
      <c r="B86" s="366"/>
      <c r="C86" s="350"/>
      <c r="D86" s="56">
        <v>31500</v>
      </c>
      <c r="E86" s="37"/>
      <c r="F86" s="37"/>
      <c r="G86" s="37"/>
      <c r="H86" s="38"/>
    </row>
    <row r="87" spans="1:8" ht="37.5" customHeight="1" outlineLevel="1" x14ac:dyDescent="0.2">
      <c r="A87" s="147" t="s">
        <v>54</v>
      </c>
      <c r="B87" s="366"/>
      <c r="C87" s="350"/>
      <c r="D87" s="56">
        <v>33600</v>
      </c>
      <c r="E87" s="37"/>
      <c r="F87" s="37"/>
      <c r="G87" s="37"/>
      <c r="H87" s="38"/>
    </row>
    <row r="88" spans="1:8" ht="37.5" customHeight="1" outlineLevel="1" x14ac:dyDescent="0.2">
      <c r="A88" s="147" t="s">
        <v>55</v>
      </c>
      <c r="B88" s="366"/>
      <c r="C88" s="350"/>
      <c r="D88" s="56">
        <v>35700</v>
      </c>
      <c r="E88" s="37"/>
      <c r="F88" s="37"/>
      <c r="G88" s="37"/>
      <c r="H88" s="38"/>
    </row>
    <row r="89" spans="1:8" ht="37.5" customHeight="1" outlineLevel="1" x14ac:dyDescent="0.2">
      <c r="A89" s="147" t="s">
        <v>56</v>
      </c>
      <c r="B89" s="366"/>
      <c r="C89" s="350"/>
      <c r="D89" s="56">
        <v>37800</v>
      </c>
      <c r="E89" s="37"/>
      <c r="F89" s="37"/>
      <c r="G89" s="37"/>
      <c r="H89" s="38"/>
    </row>
    <row r="90" spans="1:8" ht="37.5" customHeight="1" outlineLevel="1" x14ac:dyDescent="0.2">
      <c r="A90" s="147" t="s">
        <v>57</v>
      </c>
      <c r="B90" s="366"/>
      <c r="C90" s="350"/>
      <c r="D90" s="56">
        <v>39900</v>
      </c>
      <c r="E90" s="37"/>
      <c r="F90" s="37"/>
      <c r="G90" s="37"/>
      <c r="H90" s="38"/>
    </row>
    <row r="91" spans="1:8" ht="37.5" customHeight="1" outlineLevel="1" x14ac:dyDescent="0.2">
      <c r="A91" s="147" t="s">
        <v>58</v>
      </c>
      <c r="B91" s="366"/>
      <c r="C91" s="350"/>
      <c r="D91" s="56">
        <v>42000</v>
      </c>
      <c r="E91" s="37"/>
      <c r="F91" s="37"/>
      <c r="G91" s="37"/>
      <c r="H91" s="38"/>
    </row>
    <row r="92" spans="1:8" ht="37.5" customHeight="1" outlineLevel="1" x14ac:dyDescent="0.2">
      <c r="A92" s="147" t="s">
        <v>178</v>
      </c>
      <c r="B92" s="366"/>
      <c r="C92" s="350"/>
      <c r="D92" s="56">
        <v>44100</v>
      </c>
      <c r="E92" s="37"/>
      <c r="F92" s="37"/>
      <c r="G92" s="37"/>
      <c r="H92" s="38"/>
    </row>
    <row r="93" spans="1:8" ht="37.5" customHeight="1" outlineLevel="1" x14ac:dyDescent="0.2">
      <c r="A93" s="147" t="s">
        <v>179</v>
      </c>
      <c r="B93" s="366"/>
      <c r="C93" s="350"/>
      <c r="D93" s="56">
        <v>46200</v>
      </c>
      <c r="E93" s="37"/>
      <c r="F93" s="37"/>
      <c r="G93" s="37"/>
      <c r="H93" s="38"/>
    </row>
    <row r="94" spans="1:8" ht="37.5" customHeight="1" outlineLevel="1" x14ac:dyDescent="0.2">
      <c r="A94" s="147" t="s">
        <v>180</v>
      </c>
      <c r="B94" s="366"/>
      <c r="C94" s="350"/>
      <c r="D94" s="56">
        <v>48300</v>
      </c>
      <c r="E94" s="37"/>
      <c r="F94" s="37"/>
      <c r="G94" s="37"/>
      <c r="H94" s="38"/>
    </row>
    <row r="95" spans="1:8" ht="37.5" customHeight="1" outlineLevel="1" x14ac:dyDescent="0.2">
      <c r="A95" s="147" t="s">
        <v>181</v>
      </c>
      <c r="B95" s="366"/>
      <c r="C95" s="350"/>
      <c r="D95" s="56">
        <v>50400</v>
      </c>
      <c r="E95" s="37"/>
      <c r="F95" s="37"/>
      <c r="G95" s="37"/>
      <c r="H95" s="38"/>
    </row>
    <row r="96" spans="1:8" ht="37.5" customHeight="1" outlineLevel="1" x14ac:dyDescent="0.2">
      <c r="A96" s="147" t="s">
        <v>182</v>
      </c>
      <c r="B96" s="366"/>
      <c r="C96" s="350"/>
      <c r="D96" s="56">
        <v>52500</v>
      </c>
      <c r="E96" s="37"/>
      <c r="F96" s="37"/>
      <c r="G96" s="37"/>
      <c r="H96" s="38"/>
    </row>
    <row r="97" spans="1:8" ht="37.5" customHeight="1" outlineLevel="1" x14ac:dyDescent="0.2">
      <c r="A97" s="147" t="s">
        <v>183</v>
      </c>
      <c r="B97" s="366"/>
      <c r="C97" s="350"/>
      <c r="D97" s="56">
        <v>54600</v>
      </c>
      <c r="E97" s="37"/>
      <c r="F97" s="37"/>
      <c r="G97" s="37"/>
      <c r="H97" s="38"/>
    </row>
    <row r="98" spans="1:8" ht="37.5" customHeight="1" outlineLevel="1" x14ac:dyDescent="0.2">
      <c r="A98" s="147" t="s">
        <v>184</v>
      </c>
      <c r="B98" s="366"/>
      <c r="C98" s="350"/>
      <c r="D98" s="56">
        <v>56700</v>
      </c>
      <c r="E98" s="37"/>
      <c r="F98" s="37"/>
      <c r="G98" s="37"/>
      <c r="H98" s="38"/>
    </row>
    <row r="99" spans="1:8" ht="37.5" customHeight="1" outlineLevel="1" x14ac:dyDescent="0.2">
      <c r="A99" s="147" t="s">
        <v>185</v>
      </c>
      <c r="B99" s="366"/>
      <c r="C99" s="350"/>
      <c r="D99" s="56">
        <v>58800</v>
      </c>
      <c r="E99" s="37"/>
      <c r="F99" s="37"/>
      <c r="G99" s="37"/>
      <c r="H99" s="38"/>
    </row>
    <row r="100" spans="1:8" ht="37.5" customHeight="1" outlineLevel="1" x14ac:dyDescent="0.2">
      <c r="A100" s="147" t="s">
        <v>186</v>
      </c>
      <c r="B100" s="366"/>
      <c r="C100" s="350"/>
      <c r="D100" s="56">
        <v>60900</v>
      </c>
      <c r="E100" s="37"/>
      <c r="F100" s="37"/>
      <c r="G100" s="37"/>
      <c r="H100" s="38"/>
    </row>
    <row r="101" spans="1:8" ht="37.5" customHeight="1" outlineLevel="1" x14ac:dyDescent="0.2">
      <c r="A101" s="147" t="s">
        <v>187</v>
      </c>
      <c r="B101" s="366"/>
      <c r="C101" s="350"/>
      <c r="D101" s="56">
        <v>63000</v>
      </c>
      <c r="E101" s="37"/>
      <c r="F101" s="37"/>
      <c r="G101" s="37"/>
      <c r="H101" s="38"/>
    </row>
    <row r="102" spans="1:8" ht="37.5" customHeight="1" outlineLevel="1" x14ac:dyDescent="0.2">
      <c r="A102" s="147" t="s">
        <v>188</v>
      </c>
      <c r="B102" s="366"/>
      <c r="C102" s="350"/>
      <c r="D102" s="56">
        <v>65100</v>
      </c>
      <c r="E102" s="37"/>
      <c r="F102" s="37"/>
      <c r="G102" s="37"/>
      <c r="H102" s="38"/>
    </row>
    <row r="103" spans="1:8" ht="37.5" customHeight="1" outlineLevel="1" x14ac:dyDescent="0.2">
      <c r="A103" s="147" t="s">
        <v>189</v>
      </c>
      <c r="B103" s="366"/>
      <c r="C103" s="350"/>
      <c r="D103" s="56">
        <v>67200</v>
      </c>
      <c r="E103" s="37"/>
      <c r="F103" s="37"/>
      <c r="G103" s="37"/>
      <c r="H103" s="38"/>
    </row>
    <row r="104" spans="1:8" ht="37.5" customHeight="1" outlineLevel="1" x14ac:dyDescent="0.2">
      <c r="A104" s="147" t="s">
        <v>190</v>
      </c>
      <c r="B104" s="366"/>
      <c r="C104" s="350"/>
      <c r="D104" s="56">
        <v>69300</v>
      </c>
      <c r="E104" s="37"/>
      <c r="F104" s="37"/>
      <c r="G104" s="37"/>
      <c r="H104" s="38"/>
    </row>
    <row r="105" spans="1:8" ht="37.5" customHeight="1" outlineLevel="1" x14ac:dyDescent="0.2">
      <c r="A105" s="147" t="s">
        <v>191</v>
      </c>
      <c r="B105" s="366"/>
      <c r="C105" s="350"/>
      <c r="D105" s="56">
        <v>71400</v>
      </c>
      <c r="E105" s="37"/>
      <c r="F105" s="37"/>
      <c r="G105" s="37"/>
      <c r="H105" s="38"/>
    </row>
    <row r="106" spans="1:8" ht="37.5" customHeight="1" outlineLevel="1" x14ac:dyDescent="0.2">
      <c r="A106" s="147" t="s">
        <v>192</v>
      </c>
      <c r="B106" s="366"/>
      <c r="C106" s="350"/>
      <c r="D106" s="56">
        <v>73500</v>
      </c>
      <c r="E106" s="37"/>
      <c r="F106" s="37"/>
      <c r="G106" s="37"/>
      <c r="H106" s="38"/>
    </row>
    <row r="107" spans="1:8" ht="37.5" customHeight="1" outlineLevel="1" x14ac:dyDescent="0.2">
      <c r="A107" s="147" t="s">
        <v>229</v>
      </c>
      <c r="B107" s="366"/>
      <c r="C107" s="350"/>
      <c r="D107" s="56">
        <v>75600</v>
      </c>
      <c r="E107" s="37"/>
      <c r="F107" s="37"/>
      <c r="G107" s="37"/>
      <c r="H107" s="38"/>
    </row>
    <row r="108" spans="1:8" ht="37.5" customHeight="1" outlineLevel="1" x14ac:dyDescent="0.2">
      <c r="A108" s="147" t="s">
        <v>230</v>
      </c>
      <c r="B108" s="366"/>
      <c r="C108" s="350"/>
      <c r="D108" s="56">
        <v>77700</v>
      </c>
      <c r="E108" s="37"/>
      <c r="F108" s="37"/>
      <c r="G108" s="37"/>
      <c r="H108" s="38"/>
    </row>
    <row r="109" spans="1:8" ht="37.5" customHeight="1" outlineLevel="1" x14ac:dyDescent="0.2">
      <c r="A109" s="147" t="s">
        <v>231</v>
      </c>
      <c r="B109" s="366"/>
      <c r="C109" s="350"/>
      <c r="D109" s="56">
        <v>79800</v>
      </c>
      <c r="E109" s="37"/>
      <c r="F109" s="37"/>
      <c r="G109" s="37"/>
      <c r="H109" s="38"/>
    </row>
    <row r="110" spans="1:8" ht="37.5" customHeight="1" outlineLevel="1" x14ac:dyDescent="0.2">
      <c r="A110" s="147" t="s">
        <v>232</v>
      </c>
      <c r="B110" s="366"/>
      <c r="C110" s="350"/>
      <c r="D110" s="56">
        <v>81900</v>
      </c>
      <c r="E110" s="37"/>
      <c r="F110" s="37"/>
      <c r="G110" s="37"/>
      <c r="H110" s="38"/>
    </row>
    <row r="111" spans="1:8" ht="37.5" customHeight="1" outlineLevel="1" thickBot="1" x14ac:dyDescent="0.25">
      <c r="A111" s="508" t="s">
        <v>233</v>
      </c>
      <c r="B111" s="509"/>
      <c r="C111" s="367"/>
      <c r="D111" s="56">
        <v>84000</v>
      </c>
      <c r="E111" s="37"/>
      <c r="F111" s="37"/>
      <c r="G111" s="37"/>
      <c r="H111" s="38"/>
    </row>
    <row r="112" spans="1:8" ht="50.1" customHeight="1" thickBot="1" x14ac:dyDescent="0.25">
      <c r="A112" s="136" t="s">
        <v>59</v>
      </c>
      <c r="B112" s="137"/>
      <c r="C112" s="137"/>
      <c r="D112" s="138" t="str">
        <f>"от "&amp;MIN(D113:D122)&amp;" до "&amp;MAX(D113:D122)</f>
        <v>от 264 до 5610</v>
      </c>
      <c r="E112" s="139"/>
      <c r="F112" s="139"/>
      <c r="G112" s="139"/>
      <c r="H112" s="140"/>
    </row>
    <row r="113" spans="1:8" ht="151.5" x14ac:dyDescent="0.2">
      <c r="A113" s="149" t="s">
        <v>60</v>
      </c>
      <c r="B113" s="150" t="s">
        <v>13</v>
      </c>
      <c r="C113" s="296"/>
      <c r="D113" s="152">
        <v>3000</v>
      </c>
      <c r="E113" s="152"/>
      <c r="F113" s="152"/>
      <c r="G113" s="152"/>
      <c r="H113" s="153"/>
    </row>
    <row r="114" spans="1:8" ht="37.5" customHeight="1" x14ac:dyDescent="0.2">
      <c r="A114" s="154" t="s">
        <v>61</v>
      </c>
      <c r="B114" s="155"/>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157">
        <v>330</v>
      </c>
      <c r="E114" s="157"/>
      <c r="F114" s="157"/>
      <c r="G114" s="157"/>
      <c r="H114" s="158"/>
    </row>
    <row r="115" spans="1:8" ht="37.5" customHeight="1" x14ac:dyDescent="0.2">
      <c r="A115" s="154" t="s">
        <v>62</v>
      </c>
      <c r="B115" s="155"/>
      <c r="C115" s="159"/>
      <c r="D115" s="157">
        <v>5610</v>
      </c>
      <c r="E115" s="157"/>
      <c r="F115" s="157"/>
      <c r="G115" s="157"/>
      <c r="H115" s="158"/>
    </row>
    <row r="116" spans="1:8" ht="37.5" customHeight="1" x14ac:dyDescent="0.2">
      <c r="A116" s="154" t="s">
        <v>63</v>
      </c>
      <c r="B116" s="155"/>
      <c r="C116" s="159"/>
      <c r="D116" s="157">
        <v>1716.0000000000002</v>
      </c>
      <c r="E116" s="157"/>
      <c r="F116" s="157"/>
      <c r="G116" s="157"/>
      <c r="H116" s="158"/>
    </row>
    <row r="117" spans="1:8" ht="37.5" customHeight="1" x14ac:dyDescent="0.2">
      <c r="A117" s="160" t="s">
        <v>64</v>
      </c>
      <c r="B117" s="161"/>
      <c r="C117" s="159"/>
      <c r="D117" s="157">
        <v>3300.0000000000005</v>
      </c>
      <c r="E117" s="157"/>
      <c r="F117" s="157"/>
      <c r="G117" s="157"/>
      <c r="H117" s="158"/>
    </row>
    <row r="118" spans="1:8" ht="37.5" customHeight="1" x14ac:dyDescent="0.2">
      <c r="A118" s="154" t="s">
        <v>65</v>
      </c>
      <c r="B118" s="155"/>
      <c r="C118" s="159"/>
      <c r="D118" s="157">
        <v>264</v>
      </c>
      <c r="E118" s="157"/>
      <c r="F118" s="157"/>
      <c r="G118" s="157"/>
      <c r="H118" s="158"/>
    </row>
    <row r="119" spans="1:8" ht="37.5" customHeight="1" x14ac:dyDescent="0.2">
      <c r="A119" s="154" t="s">
        <v>66</v>
      </c>
      <c r="B119" s="155"/>
      <c r="C119" s="159"/>
      <c r="D119" s="157">
        <v>264</v>
      </c>
      <c r="E119" s="157"/>
      <c r="F119" s="157"/>
      <c r="G119" s="157"/>
      <c r="H119" s="158"/>
    </row>
    <row r="120" spans="1:8" ht="37.5" customHeight="1" x14ac:dyDescent="0.2">
      <c r="A120" s="154" t="s">
        <v>67</v>
      </c>
      <c r="B120" s="155"/>
      <c r="C120" s="159"/>
      <c r="D120" s="157">
        <v>528</v>
      </c>
      <c r="E120" s="157"/>
      <c r="F120" s="157"/>
      <c r="G120" s="157"/>
      <c r="H120" s="158"/>
    </row>
    <row r="121" spans="1:8" ht="37.5" customHeight="1" x14ac:dyDescent="0.2">
      <c r="A121" s="154" t="s">
        <v>68</v>
      </c>
      <c r="B121" s="155"/>
      <c r="C121" s="159"/>
      <c r="D121" s="157">
        <v>792</v>
      </c>
      <c r="E121" s="157"/>
      <c r="F121" s="157"/>
      <c r="G121" s="157"/>
      <c r="H121" s="158"/>
    </row>
    <row r="122" spans="1:8" ht="37.5" customHeight="1" thickBot="1" x14ac:dyDescent="0.25">
      <c r="A122" s="162" t="s">
        <v>69</v>
      </c>
      <c r="B122" s="163"/>
      <c r="C122" s="164"/>
      <c r="D122" s="165">
        <v>5412</v>
      </c>
      <c r="E122" s="165"/>
      <c r="F122" s="165"/>
      <c r="G122" s="165"/>
      <c r="H122" s="166"/>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45">
        <v>30</v>
      </c>
      <c r="E123" s="45"/>
      <c r="F123" s="45"/>
      <c r="G123" s="45"/>
      <c r="H123" s="46"/>
    </row>
    <row r="124" spans="1:8" ht="50.1" customHeight="1" thickBot="1" x14ac:dyDescent="0.25">
      <c r="A124" s="24" t="s">
        <v>72</v>
      </c>
      <c r="B124" s="25"/>
      <c r="C124" s="26"/>
      <c r="D124" s="173" t="e">
        <f>"от "&amp;MIN(D126,D146:H147,#REF!,D148:H162)&amp;" до "&amp;MAX(D126,D146:H147,#REF!,D148:H162)</f>
        <v>#REF!</v>
      </c>
      <c r="E124" s="173"/>
      <c r="F124" s="173"/>
      <c r="G124" s="173"/>
      <c r="H124" s="174"/>
    </row>
    <row r="125" spans="1:8" ht="21.75" thickBot="1" x14ac:dyDescent="0.25">
      <c r="A125" s="286"/>
      <c r="B125" s="287"/>
      <c r="C125" s="130"/>
      <c r="D125" s="288"/>
      <c r="E125" s="288"/>
      <c r="F125" s="288"/>
      <c r="G125" s="288"/>
      <c r="H125" s="289"/>
    </row>
    <row r="126" spans="1:8"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182">
        <v>6000</v>
      </c>
      <c r="E126" s="182"/>
      <c r="F126" s="182"/>
      <c r="G126" s="182"/>
      <c r="H126" s="183"/>
    </row>
    <row r="127" spans="1:8" ht="61.5" customHeight="1" thickBot="1" x14ac:dyDescent="0.25">
      <c r="A127" s="184" t="s">
        <v>74</v>
      </c>
      <c r="B127" s="185"/>
      <c r="C127" s="186"/>
      <c r="D127" s="187" t="s">
        <v>75</v>
      </c>
      <c r="E127" s="188"/>
      <c r="F127" s="188"/>
      <c r="G127" s="188"/>
      <c r="H127" s="189"/>
    </row>
    <row r="128" spans="1:8" ht="61.5" customHeight="1" x14ac:dyDescent="0.2">
      <c r="A128" s="190" t="s">
        <v>76</v>
      </c>
      <c r="B128" s="191"/>
      <c r="C128" s="186"/>
      <c r="D128" s="157">
        <f>D126/4</f>
        <v>1500</v>
      </c>
      <c r="E128" s="157"/>
      <c r="F128" s="157"/>
      <c r="G128" s="157"/>
      <c r="H128" s="158"/>
    </row>
    <row r="129" spans="1:8" ht="61.5" customHeight="1" x14ac:dyDescent="0.2">
      <c r="A129" s="190" t="s">
        <v>77</v>
      </c>
      <c r="B129" s="191"/>
      <c r="C129" s="186"/>
      <c r="D129" s="157">
        <f>D126/5</f>
        <v>1200</v>
      </c>
      <c r="E129" s="157"/>
      <c r="F129" s="157"/>
      <c r="G129" s="157"/>
      <c r="H129" s="158"/>
    </row>
    <row r="130" spans="1:8" ht="61.5" customHeight="1" x14ac:dyDescent="0.2">
      <c r="A130" s="190" t="s">
        <v>78</v>
      </c>
      <c r="B130" s="191"/>
      <c r="C130" s="186"/>
      <c r="D130" s="157">
        <f>D126/6</f>
        <v>1000</v>
      </c>
      <c r="E130" s="157"/>
      <c r="F130" s="157"/>
      <c r="G130" s="157"/>
      <c r="H130" s="158"/>
    </row>
    <row r="131" spans="1:8" ht="61.5" customHeight="1" x14ac:dyDescent="0.2">
      <c r="A131" s="190" t="s">
        <v>79</v>
      </c>
      <c r="B131" s="191"/>
      <c r="C131" s="186"/>
      <c r="D131" s="157">
        <f>D126/7</f>
        <v>857.14285714285711</v>
      </c>
      <c r="E131" s="157"/>
      <c r="F131" s="157"/>
      <c r="G131" s="157"/>
      <c r="H131" s="158"/>
    </row>
    <row r="132" spans="1:8" ht="61.5" customHeight="1" x14ac:dyDescent="0.2">
      <c r="A132" s="190" t="s">
        <v>80</v>
      </c>
      <c r="B132" s="191"/>
      <c r="C132" s="186"/>
      <c r="D132" s="157">
        <f>D126/8</f>
        <v>750</v>
      </c>
      <c r="E132" s="157"/>
      <c r="F132" s="157"/>
      <c r="G132" s="157"/>
      <c r="H132" s="158"/>
    </row>
    <row r="133" spans="1:8" ht="61.5" customHeight="1" x14ac:dyDescent="0.2">
      <c r="A133" s="190" t="s">
        <v>81</v>
      </c>
      <c r="B133" s="191"/>
      <c r="C133" s="186"/>
      <c r="D133" s="157">
        <f>D126/9</f>
        <v>666.66666666666663</v>
      </c>
      <c r="E133" s="157"/>
      <c r="F133" s="157"/>
      <c r="G133" s="157"/>
      <c r="H133" s="158"/>
    </row>
    <row r="134" spans="1:8" ht="61.5" customHeight="1" x14ac:dyDescent="0.2">
      <c r="A134" s="190" t="s">
        <v>82</v>
      </c>
      <c r="B134" s="191"/>
      <c r="C134" s="186"/>
      <c r="D134" s="157">
        <f>D126/10</f>
        <v>600</v>
      </c>
      <c r="E134" s="157"/>
      <c r="F134" s="157"/>
      <c r="G134" s="157"/>
      <c r="H134" s="158"/>
    </row>
    <row r="135" spans="1:8" ht="61.5" customHeight="1" thickBot="1" x14ac:dyDescent="0.25">
      <c r="A135" s="179" t="s">
        <v>83</v>
      </c>
      <c r="B135" s="180"/>
      <c r="C135" s="186"/>
      <c r="D135" s="182">
        <v>12000</v>
      </c>
      <c r="E135" s="182"/>
      <c r="F135" s="182"/>
      <c r="G135" s="182"/>
      <c r="H135" s="183"/>
    </row>
    <row r="136" spans="1:8" ht="61.5" customHeight="1" thickBot="1" x14ac:dyDescent="0.25">
      <c r="A136" s="184" t="s">
        <v>74</v>
      </c>
      <c r="B136" s="185"/>
      <c r="C136" s="186"/>
      <c r="D136" s="187" t="s">
        <v>75</v>
      </c>
      <c r="E136" s="188"/>
      <c r="F136" s="188"/>
      <c r="G136" s="188"/>
      <c r="H136" s="189"/>
    </row>
    <row r="137" spans="1:8" ht="61.5" customHeight="1" x14ac:dyDescent="0.2">
      <c r="A137" s="190" t="s">
        <v>76</v>
      </c>
      <c r="B137" s="191"/>
      <c r="C137" s="186"/>
      <c r="D137" s="157">
        <v>3000</v>
      </c>
      <c r="E137" s="157"/>
      <c r="F137" s="157"/>
      <c r="G137" s="157"/>
      <c r="H137" s="158"/>
    </row>
    <row r="138" spans="1:8" ht="61.5" customHeight="1" x14ac:dyDescent="0.2">
      <c r="A138" s="190" t="s">
        <v>77</v>
      </c>
      <c r="B138" s="191"/>
      <c r="C138" s="186"/>
      <c r="D138" s="157">
        <v>2400</v>
      </c>
      <c r="E138" s="157"/>
      <c r="F138" s="157"/>
      <c r="G138" s="157"/>
      <c r="H138" s="158"/>
    </row>
    <row r="139" spans="1:8" ht="61.5" customHeight="1" x14ac:dyDescent="0.2">
      <c r="A139" s="190" t="s">
        <v>78</v>
      </c>
      <c r="B139" s="191"/>
      <c r="C139" s="186"/>
      <c r="D139" s="157">
        <v>2000</v>
      </c>
      <c r="E139" s="157"/>
      <c r="F139" s="157"/>
      <c r="G139" s="157"/>
      <c r="H139" s="158"/>
    </row>
    <row r="140" spans="1:8" ht="61.5" customHeight="1" x14ac:dyDescent="0.2">
      <c r="A140" s="190" t="s">
        <v>79</v>
      </c>
      <c r="B140" s="191"/>
      <c r="C140" s="186"/>
      <c r="D140" s="157">
        <v>1714.2857142857144</v>
      </c>
      <c r="E140" s="157"/>
      <c r="F140" s="157"/>
      <c r="G140" s="157"/>
      <c r="H140" s="158"/>
    </row>
    <row r="141" spans="1:8" ht="61.5" customHeight="1" x14ac:dyDescent="0.2">
      <c r="A141" s="190" t="s">
        <v>80</v>
      </c>
      <c r="B141" s="191"/>
      <c r="C141" s="186"/>
      <c r="D141" s="157">
        <v>1500</v>
      </c>
      <c r="E141" s="157"/>
      <c r="F141" s="157"/>
      <c r="G141" s="157"/>
      <c r="H141" s="158"/>
    </row>
    <row r="142" spans="1:8" ht="61.5" customHeight="1" x14ac:dyDescent="0.2">
      <c r="A142" s="190" t="s">
        <v>81</v>
      </c>
      <c r="B142" s="191"/>
      <c r="C142" s="186"/>
      <c r="D142" s="157">
        <v>1333.3333333333333</v>
      </c>
      <c r="E142" s="157"/>
      <c r="F142" s="157"/>
      <c r="G142" s="157"/>
      <c r="H142" s="158"/>
    </row>
    <row r="143" spans="1:8" ht="61.5" customHeight="1" thickBot="1" x14ac:dyDescent="0.25">
      <c r="A143" s="190" t="s">
        <v>82</v>
      </c>
      <c r="B143" s="191"/>
      <c r="C143" s="194"/>
      <c r="D143" s="157">
        <v>1200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44">
        <v>10008</v>
      </c>
      <c r="E144" s="45"/>
      <c r="F144" s="45"/>
      <c r="G144" s="45"/>
      <c r="H144" s="46"/>
    </row>
    <row r="145" spans="1:8" ht="21.75" thickBot="1" x14ac:dyDescent="0.25">
      <c r="A145" s="286"/>
      <c r="B145" s="287"/>
      <c r="C145" s="125"/>
      <c r="D145" s="288"/>
      <c r="E145" s="288"/>
      <c r="F145" s="288"/>
      <c r="G145" s="288"/>
      <c r="H145" s="289"/>
    </row>
    <row r="146" spans="1:8" ht="50.1" customHeight="1" x14ac:dyDescent="0.2">
      <c r="A146" s="160" t="s">
        <v>85</v>
      </c>
      <c r="B146" s="161"/>
      <c r="C146" s="201" t="str">
        <f>"Интернет-площадка 2gis.ru на основе Cправочника организаций "&amp;$C$2&amp;""</f>
        <v>Интернет-площадка 2gis.ru на основе Cправочника организаций "2ГИС.ВОЛГОГРАД"</v>
      </c>
      <c r="D146" s="31">
        <v>6000</v>
      </c>
      <c r="E146" s="32"/>
      <c r="F146" s="32"/>
      <c r="G146" s="32"/>
      <c r="H146" s="33"/>
    </row>
    <row r="147" spans="1:8" ht="50.1" customHeight="1" x14ac:dyDescent="0.2">
      <c r="A147" s="160" t="s">
        <v>86</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121">
        <v>2244</v>
      </c>
      <c r="E147" s="122"/>
      <c r="F147" s="122"/>
      <c r="G147" s="122"/>
      <c r="H147" s="123"/>
    </row>
    <row r="148" spans="1:8" ht="50.1" customHeight="1" x14ac:dyDescent="0.2">
      <c r="A148" s="160" t="s">
        <v>87</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6">
        <v>4422</v>
      </c>
      <c r="E148" s="37"/>
      <c r="F148" s="37"/>
      <c r="G148" s="37"/>
      <c r="H148" s="38"/>
    </row>
    <row r="149" spans="1:8" ht="50.1" customHeight="1" x14ac:dyDescent="0.2">
      <c r="A149" s="160" t="s">
        <v>88</v>
      </c>
      <c r="B149" s="161"/>
      <c r="C149" s="202" t="str">
        <f>"Интернет-площадка 2gis.ru на основе Cправочника организаций "&amp;$C$2&amp;""</f>
        <v>Интернет-площадка 2gis.ru на основе Cправочника организаций "2ГИС.ВОЛГОГРАД"</v>
      </c>
      <c r="D149" s="36">
        <v>8400</v>
      </c>
      <c r="E149" s="37"/>
      <c r="F149" s="37"/>
      <c r="G149" s="37"/>
      <c r="H149" s="38"/>
    </row>
    <row r="150" spans="1:8" ht="50.1" customHeight="1" x14ac:dyDescent="0.2">
      <c r="A150" s="160" t="s">
        <v>89</v>
      </c>
      <c r="B150" s="161"/>
      <c r="C150" s="202" t="str">
        <f>"Интернет-площадка 2gis.ru на основе Cправочника организаций "&amp;$C$2&amp;""</f>
        <v>Интернет-площадка 2gis.ru на основе Cправочника организаций "2ГИС.ВОЛГОГРАД"</v>
      </c>
      <c r="D150" s="36">
        <v>9900</v>
      </c>
      <c r="E150" s="37"/>
      <c r="F150" s="37"/>
      <c r="G150" s="37"/>
      <c r="H150" s="38"/>
    </row>
    <row r="151" spans="1:8" ht="50.1" customHeight="1" x14ac:dyDescent="0.2">
      <c r="A151" s="160" t="s">
        <v>90</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6">
        <v>3960.0000000000005</v>
      </c>
      <c r="E151" s="37"/>
      <c r="F151" s="37"/>
      <c r="G151" s="37"/>
      <c r="H151" s="38"/>
    </row>
    <row r="152" spans="1:8" ht="50.1" customHeight="1" x14ac:dyDescent="0.2">
      <c r="A152" s="160" t="s">
        <v>91</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6">
        <v>2244</v>
      </c>
      <c r="E152" s="37"/>
      <c r="F152" s="37"/>
      <c r="G152" s="37"/>
      <c r="H152" s="38"/>
    </row>
    <row r="153" spans="1:8" ht="50.1" customHeight="1" x14ac:dyDescent="0.2">
      <c r="A153" s="160" t="s">
        <v>92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6">
        <v>4422</v>
      </c>
      <c r="E153" s="37"/>
      <c r="F153" s="37"/>
      <c r="G153" s="37"/>
      <c r="H153" s="38"/>
    </row>
    <row r="154" spans="1:8" ht="50.1" customHeight="1" x14ac:dyDescent="0.2">
      <c r="A154" s="160" t="s">
        <v>93</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6">
        <v>10956</v>
      </c>
      <c r="E154" s="37"/>
      <c r="F154" s="37"/>
      <c r="G154" s="37"/>
      <c r="H154" s="38"/>
    </row>
    <row r="155" spans="1:8" ht="50.1" customHeight="1" x14ac:dyDescent="0.2">
      <c r="A155" s="160" t="s">
        <v>94</v>
      </c>
      <c r="B155" s="161"/>
      <c r="C155" s="202" t="s">
        <v>95</v>
      </c>
      <c r="D155" s="36">
        <v>561</v>
      </c>
      <c r="E155" s="37"/>
      <c r="F155" s="37"/>
      <c r="G155" s="37"/>
      <c r="H155" s="38"/>
    </row>
    <row r="156" spans="1:8" ht="65.25" customHeight="1" x14ac:dyDescent="0.2">
      <c r="A156" s="160" t="s">
        <v>96</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6">
        <v>2376</v>
      </c>
      <c r="E156" s="37"/>
      <c r="F156" s="37"/>
      <c r="G156" s="37"/>
      <c r="H156" s="38"/>
    </row>
    <row r="157" spans="1:8" ht="65.25" customHeight="1" x14ac:dyDescent="0.2">
      <c r="A157" s="160" t="s">
        <v>97</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6">
        <v>1902</v>
      </c>
      <c r="E157" s="37"/>
      <c r="F157" s="37"/>
      <c r="G157" s="37"/>
      <c r="H157" s="38"/>
    </row>
    <row r="158" spans="1:8" ht="65.25" customHeight="1" x14ac:dyDescent="0.2">
      <c r="A158" s="160" t="s">
        <v>98</v>
      </c>
      <c r="B158" s="161"/>
      <c r="C158"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6">
        <v>1980.0000000000002</v>
      </c>
      <c r="E158" s="37"/>
      <c r="F158" s="37"/>
      <c r="G158" s="37"/>
      <c r="H158" s="38"/>
    </row>
    <row r="159" spans="1:8" ht="65.25" customHeight="1" x14ac:dyDescent="0.2">
      <c r="A159" s="160" t="s">
        <v>99</v>
      </c>
      <c r="B159" s="161"/>
      <c r="C159"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6">
        <v>954</v>
      </c>
      <c r="E159" s="37"/>
      <c r="F159" s="37"/>
      <c r="G159" s="37"/>
      <c r="H159" s="38"/>
    </row>
    <row r="160" spans="1:8" ht="65.25" customHeight="1" x14ac:dyDescent="0.2">
      <c r="A160" s="160" t="s">
        <v>100</v>
      </c>
      <c r="B160" s="161" t="s">
        <v>100</v>
      </c>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6">
        <v>13596.000000000002</v>
      </c>
      <c r="E160" s="37"/>
      <c r="F160" s="37"/>
      <c r="G160" s="37"/>
      <c r="H160" s="38"/>
    </row>
    <row r="161" spans="1:8" ht="65.25" customHeight="1" x14ac:dyDescent="0.2">
      <c r="A161" s="160" t="s">
        <v>101</v>
      </c>
      <c r="B161" s="161" t="s">
        <v>101</v>
      </c>
      <c r="C16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6">
        <v>7002</v>
      </c>
      <c r="E161" s="37"/>
      <c r="F161" s="37"/>
      <c r="G161" s="37"/>
      <c r="H161" s="38"/>
    </row>
    <row r="162" spans="1:8" ht="50.1" customHeight="1" x14ac:dyDescent="0.2">
      <c r="A162" s="160" t="s">
        <v>102</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6">
        <v>7920.0000000000009</v>
      </c>
      <c r="E162" s="37"/>
      <c r="F162" s="37"/>
      <c r="G162" s="37"/>
      <c r="H162" s="38"/>
    </row>
    <row r="163" spans="1:8" s="16" customFormat="1" ht="102" customHeight="1" x14ac:dyDescent="0.2">
      <c r="A163" s="160" t="s">
        <v>16</v>
      </c>
      <c r="B163" s="161"/>
      <c r="C16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6">
        <v>3000</v>
      </c>
      <c r="E163" s="37"/>
      <c r="F163" s="37"/>
      <c r="G163" s="37"/>
      <c r="H163" s="38"/>
    </row>
    <row r="164" spans="1:8" s="16" customFormat="1" ht="102" customHeight="1" x14ac:dyDescent="0.2">
      <c r="A164" s="160" t="s">
        <v>103</v>
      </c>
      <c r="B164" s="161"/>
      <c r="C16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4" s="36">
        <v>50010</v>
      </c>
      <c r="E164" s="37"/>
      <c r="F164" s="37"/>
      <c r="G164" s="37"/>
      <c r="H164" s="38"/>
    </row>
    <row r="165" spans="1:8" s="16" customFormat="1" ht="126" customHeight="1" x14ac:dyDescent="0.2">
      <c r="A165" s="160" t="s">
        <v>104</v>
      </c>
      <c r="B165" s="161"/>
      <c r="C1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5" s="36">
        <v>7500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6">
        <v>7500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7" s="36">
        <v>6000</v>
      </c>
      <c r="E167" s="37"/>
      <c r="F167" s="37"/>
      <c r="G167" s="37"/>
      <c r="H167" s="38"/>
    </row>
    <row r="168" spans="1:8" ht="50.1" customHeight="1" x14ac:dyDescent="0.2">
      <c r="A168" s="160" t="s">
        <v>107</v>
      </c>
      <c r="B168" s="161"/>
      <c r="C168" s="202" t="str">
        <f>"Интернет-площадка 2gis.ru на основе Cправочника организаций "&amp;$C$2&amp;""</f>
        <v>Интернет-площадка 2gis.ru на основе Cправочника организаций "2ГИС.ВОЛГОГРАД"</v>
      </c>
      <c r="D168" s="36">
        <v>8400</v>
      </c>
      <c r="E168" s="37"/>
      <c r="F168" s="37"/>
      <c r="G168" s="37"/>
      <c r="H168" s="38"/>
    </row>
    <row r="169" spans="1:8" ht="50.1" customHeight="1" x14ac:dyDescent="0.2">
      <c r="A169" s="160" t="s">
        <v>108</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6">
        <v>3240</v>
      </c>
      <c r="E169" s="37"/>
      <c r="F169" s="37"/>
      <c r="G169" s="37"/>
      <c r="H169" s="38"/>
    </row>
    <row r="170" spans="1:8" ht="50.1" customHeight="1" x14ac:dyDescent="0.2">
      <c r="A170" s="160" t="s">
        <v>109</v>
      </c>
      <c r="B170" s="161"/>
      <c r="C170" s="202" t="str">
        <f t="shared" si="1"/>
        <v>Электронный справочник на основе Справочника организаций "2ГИС.ВОЛГОГРАД" (версия для ПК)</v>
      </c>
      <c r="D170" s="36">
        <v>6240</v>
      </c>
      <c r="E170" s="37"/>
      <c r="F170" s="37"/>
      <c r="G170" s="37"/>
      <c r="H170" s="38"/>
    </row>
    <row r="171" spans="1:8" ht="50.1" customHeight="1" x14ac:dyDescent="0.2">
      <c r="A171" s="160" t="s">
        <v>110</v>
      </c>
      <c r="B171" s="161"/>
      <c r="C171" s="202" t="str">
        <f>"Интернет-площадка 2gis.ru на основе Cправочника организаций "&amp;$C$2&amp;""</f>
        <v>Интернет-площадка 2gis.ru на основе Cправочника организаций "2ГИС.ВОЛГОГРАД"</v>
      </c>
      <c r="D171" s="36">
        <v>11760</v>
      </c>
      <c r="E171" s="37"/>
      <c r="F171" s="37"/>
      <c r="G171" s="37"/>
      <c r="H171" s="38"/>
    </row>
    <row r="172" spans="1:8" ht="50.1" customHeight="1" x14ac:dyDescent="0.2">
      <c r="A172" s="160" t="s">
        <v>111</v>
      </c>
      <c r="B172" s="161"/>
      <c r="C172" s="202" t="str">
        <f>"Интернет-площадка 2gis.ru на основе Cправочника организаций "&amp;$C$2&amp;""</f>
        <v>Интернет-площадка 2gis.ru на основе Cправочника организаций "2ГИС.ВОЛГОГРАД"</v>
      </c>
      <c r="D172" s="36">
        <v>14112</v>
      </c>
      <c r="E172" s="37"/>
      <c r="F172" s="37"/>
      <c r="G172" s="37"/>
      <c r="H172" s="38"/>
    </row>
    <row r="173" spans="1:8" ht="50.1" customHeight="1" x14ac:dyDescent="0.2">
      <c r="A173" s="160" t="s">
        <v>112</v>
      </c>
      <c r="B173" s="161"/>
      <c r="C173" s="202" t="str">
        <f t="shared" si="1"/>
        <v>Электронный справочник на основе Справочника организаций "2ГИС.ВОЛГОГРАД" (версия для ПК)</v>
      </c>
      <c r="D173" s="36">
        <v>5640</v>
      </c>
      <c r="E173" s="37"/>
      <c r="F173" s="37"/>
      <c r="G173" s="37"/>
      <c r="H173" s="38"/>
    </row>
    <row r="174" spans="1:8" ht="50.1" customHeight="1" x14ac:dyDescent="0.2">
      <c r="A174" s="160" t="s">
        <v>113</v>
      </c>
      <c r="B174" s="161"/>
      <c r="C174" s="202" t="str">
        <f t="shared" si="1"/>
        <v>Электронный справочник на основе Справочника организаций "2ГИС.ВОЛГОГРАД" (версия для ПК)</v>
      </c>
      <c r="D174" s="36">
        <v>3240</v>
      </c>
      <c r="E174" s="37"/>
      <c r="F174" s="37"/>
      <c r="G174" s="37"/>
      <c r="H174" s="38"/>
    </row>
    <row r="175" spans="1:8" ht="50.1" customHeight="1" x14ac:dyDescent="0.2">
      <c r="A175" s="160" t="s">
        <v>114</v>
      </c>
      <c r="B175" s="161"/>
      <c r="C175" s="202" t="str">
        <f t="shared" si="1"/>
        <v>Электронный справочник на основе Справочника организаций "2ГИС.ВОЛГОГРАД" (версия для ПК)</v>
      </c>
      <c r="D175" s="36">
        <v>6240</v>
      </c>
      <c r="E175" s="37"/>
      <c r="F175" s="37"/>
      <c r="G175" s="37"/>
      <c r="H175" s="38"/>
    </row>
    <row r="176" spans="1:8" ht="50.1" customHeight="1" x14ac:dyDescent="0.2">
      <c r="A176" s="160" t="s">
        <v>115</v>
      </c>
      <c r="B176" s="161"/>
      <c r="C176" s="202" t="s">
        <v>95</v>
      </c>
      <c r="D176" s="36">
        <v>840</v>
      </c>
      <c r="E176" s="37"/>
      <c r="F176" s="37"/>
      <c r="G176" s="37"/>
      <c r="H176" s="38"/>
    </row>
    <row r="177" spans="1:8" ht="74.25" customHeight="1" x14ac:dyDescent="0.2">
      <c r="A177" s="160" t="s">
        <v>116</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6">
        <v>19080</v>
      </c>
      <c r="E177" s="37"/>
      <c r="F177" s="37"/>
      <c r="G177" s="37"/>
      <c r="H177" s="38"/>
    </row>
    <row r="178" spans="1:8" ht="50.1" customHeight="1" thickBot="1" x14ac:dyDescent="0.25">
      <c r="A178" s="160" t="s">
        <v>117</v>
      </c>
      <c r="B178" s="161"/>
      <c r="C178" s="202" t="str">
        <f t="shared" si="1"/>
        <v>Электронный справочник на основе Справочника организаций "2ГИС.ВОЛГОГРАД" (версия для ПК)</v>
      </c>
      <c r="D178" s="44">
        <v>11160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6">
        <v>6900</v>
      </c>
      <c r="E180" s="37"/>
      <c r="F180" s="37"/>
      <c r="G180" s="37"/>
      <c r="H180" s="38"/>
    </row>
    <row r="181" spans="1:8" s="16" customFormat="1" ht="50.1" customHeight="1" x14ac:dyDescent="0.2">
      <c r="A181" s="160" t="s">
        <v>120</v>
      </c>
      <c r="B181" s="161"/>
      <c r="C181" s="209"/>
      <c r="D181" s="36">
        <v>6900</v>
      </c>
      <c r="E181" s="37"/>
      <c r="F181" s="37"/>
      <c r="G181" s="37"/>
      <c r="H181" s="38"/>
    </row>
    <row r="182" spans="1:8" s="16" customFormat="1" ht="50.1" customHeight="1" x14ac:dyDescent="0.2">
      <c r="A182" s="207" t="s">
        <v>121</v>
      </c>
      <c r="B182" s="208"/>
      <c r="C182" s="209"/>
      <c r="D182" s="293">
        <v>2100</v>
      </c>
      <c r="E182" s="157"/>
      <c r="F182" s="157"/>
      <c r="G182" s="157"/>
      <c r="H182" s="157"/>
    </row>
    <row r="183" spans="1:8" s="16" customFormat="1" ht="50.1" customHeight="1" x14ac:dyDescent="0.2">
      <c r="A183" s="207" t="s">
        <v>122</v>
      </c>
      <c r="B183" s="208"/>
      <c r="C183" s="209"/>
      <c r="D183" s="293">
        <v>330</v>
      </c>
      <c r="E183" s="157"/>
      <c r="F183" s="157"/>
      <c r="G183" s="157"/>
      <c r="H183" s="157"/>
    </row>
    <row r="184" spans="1:8" s="16" customFormat="1" ht="50.1" customHeight="1" thickBot="1" x14ac:dyDescent="0.25">
      <c r="A184" s="207" t="s">
        <v>123</v>
      </c>
      <c r="B184" s="208"/>
      <c r="C184" s="210"/>
      <c r="D184" s="78">
        <v>1020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2" t="str">
        <f>"Интернет-площадка 2gis.ru на основе Cправочника организаций "&amp;$C$2&amp;""</f>
        <v>Интернет-площадка 2gis.ru на основе Cправочника организаций "2ГИС.ВОЛГОГРАД"</v>
      </c>
      <c r="D186" s="36">
        <v>3000</v>
      </c>
      <c r="E186" s="37"/>
      <c r="F186" s="37"/>
      <c r="G186" s="37"/>
      <c r="H186" s="38"/>
    </row>
    <row r="187" spans="1:8" ht="50.1" customHeight="1" x14ac:dyDescent="0.2">
      <c r="A187" s="160" t="s">
        <v>126</v>
      </c>
      <c r="B187" s="161"/>
      <c r="C187"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7" s="36">
        <v>924.00000000000011</v>
      </c>
      <c r="E187" s="37"/>
      <c r="F187" s="37"/>
      <c r="G187" s="37"/>
      <c r="H187" s="38"/>
    </row>
    <row r="188" spans="1:8" ht="50.1" customHeight="1" x14ac:dyDescent="0.2">
      <c r="A188" s="160" t="s">
        <v>195</v>
      </c>
      <c r="B188" s="161"/>
      <c r="C188" s="202" t="str">
        <f>"Интернет-площадка 2gis.ru на основе Cправочника организаций "&amp;$C$2&amp;""</f>
        <v>Интернет-площадка 2gis.ru на основе Cправочника организаций "2ГИС.ВОЛГОГРАД"</v>
      </c>
      <c r="D188" s="36">
        <v>4200</v>
      </c>
      <c r="E188" s="37"/>
      <c r="F188" s="37"/>
      <c r="G188" s="37"/>
      <c r="H188" s="38"/>
    </row>
    <row r="189" spans="1:8" ht="50.1" customHeight="1" x14ac:dyDescent="0.2">
      <c r="A189" s="160" t="s">
        <v>128</v>
      </c>
      <c r="B189" s="161"/>
      <c r="C189"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9" s="36">
        <v>1320</v>
      </c>
      <c r="E189" s="37"/>
      <c r="F189" s="37"/>
      <c r="G189" s="37"/>
      <c r="H189" s="38"/>
    </row>
    <row r="190" spans="1:8" s="16" customFormat="1" ht="126" customHeight="1" thickBot="1" x14ac:dyDescent="0.25">
      <c r="A190" s="160" t="s">
        <v>129</v>
      </c>
      <c r="B190" s="161"/>
      <c r="C190" s="455" t="str">
        <f>C186</f>
        <v>Интернет-площадка 2gis.ru на основе Cправочника организаций "2ГИС.ВОЛГОГРАД"</v>
      </c>
      <c r="D190" s="304">
        <v>5580</v>
      </c>
      <c r="E190" s="165"/>
      <c r="F190" s="165"/>
      <c r="G190" s="165"/>
      <c r="H190" s="166"/>
    </row>
    <row r="191" spans="1:8" ht="50.1" customHeight="1" thickBot="1" x14ac:dyDescent="0.25">
      <c r="A191" s="24" t="s">
        <v>196</v>
      </c>
      <c r="B191" s="25"/>
      <c r="C191" s="26"/>
      <c r="D191" s="173"/>
      <c r="E191" s="173"/>
      <c r="F191" s="173"/>
      <c r="G191" s="173"/>
      <c r="H191" s="174"/>
    </row>
    <row r="192" spans="1:8" s="23" customFormat="1" ht="30" customHeight="1" thickBot="1" x14ac:dyDescent="0.25">
      <c r="A192" s="298"/>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3" s="31">
        <v>7227.5999999999995</v>
      </c>
      <c r="E193" s="32"/>
      <c r="F193" s="32"/>
      <c r="G193" s="32"/>
      <c r="H193" s="33"/>
    </row>
    <row r="194" spans="1:8" s="16" customFormat="1" ht="83.25" customHeight="1" thickBot="1" x14ac:dyDescent="0.25">
      <c r="A194" s="160" t="s">
        <v>198</v>
      </c>
      <c r="B194" s="161"/>
      <c r="C194" s="209"/>
      <c r="D194" s="36">
        <v>7227.5999999999995</v>
      </c>
      <c r="E194" s="37"/>
      <c r="F194" s="37"/>
      <c r="G194" s="37"/>
      <c r="H194" s="38"/>
    </row>
    <row r="195" spans="1:8" ht="21.75" thickBot="1" x14ac:dyDescent="0.25">
      <c r="A195" s="286"/>
      <c r="B195" s="287"/>
      <c r="C195" s="125"/>
      <c r="D195" s="288"/>
      <c r="E195" s="288"/>
      <c r="F195" s="288"/>
      <c r="G195" s="288"/>
      <c r="H195" s="289"/>
    </row>
    <row r="197" spans="1:8" ht="21" x14ac:dyDescent="0.2">
      <c r="A197" s="216"/>
      <c r="B197" s="217" t="s">
        <v>130</v>
      </c>
      <c r="C197" s="218" t="s">
        <v>334</v>
      </c>
      <c r="D197" s="218"/>
      <c r="E197" s="219"/>
      <c r="F197" s="219"/>
      <c r="G197" s="219"/>
      <c r="H197" s="219"/>
    </row>
    <row r="198" spans="1:8" ht="21" x14ac:dyDescent="0.2">
      <c r="A198" s="216"/>
      <c r="B198" s="219"/>
      <c r="C198" s="220" t="s">
        <v>335</v>
      </c>
      <c r="D198" s="220"/>
      <c r="E198" s="219"/>
      <c r="F198" s="219"/>
      <c r="G198" s="219"/>
      <c r="H198" s="219"/>
    </row>
    <row r="199" spans="1:8" ht="21" x14ac:dyDescent="0.2">
      <c r="A199" s="216"/>
      <c r="B199" s="219"/>
      <c r="C199" s="220" t="s">
        <v>336</v>
      </c>
      <c r="D199" s="220"/>
      <c r="E199" s="219"/>
      <c r="F199" s="219"/>
      <c r="G199" s="219"/>
      <c r="H199" s="219"/>
    </row>
    <row r="200" spans="1:8" ht="21" x14ac:dyDescent="0.2">
      <c r="C200" s="220"/>
      <c r="D200" s="220"/>
      <c r="E200" s="219"/>
      <c r="F200" s="219"/>
      <c r="G200" s="219"/>
      <c r="H200" s="213"/>
    </row>
    <row r="201" spans="1:8" ht="26.25" customHeight="1"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c r="F201" s="225"/>
      <c r="G201" s="226"/>
      <c r="H201" s="226"/>
    </row>
    <row r="202" spans="1:8" ht="26.25" customHeight="1"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c r="F202" s="225"/>
      <c r="G202" s="228"/>
      <c r="H202" s="228"/>
    </row>
    <row r="203" spans="1:8" ht="26.25" customHeight="1"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c r="F203" s="225"/>
      <c r="G203" s="228"/>
      <c r="H203" s="228"/>
    </row>
    <row r="204" spans="1:8" ht="26.25" customHeight="1"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5"/>
      <c r="F204" s="225"/>
      <c r="G204" s="228"/>
      <c r="H204" s="228"/>
    </row>
    <row r="205" spans="1:8" ht="26.25" customHeight="1"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5"/>
      <c r="F205" s="225"/>
      <c r="G205" s="228"/>
      <c r="H205" s="228"/>
    </row>
    <row r="206" spans="1:8" ht="26.25" customHeight="1"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c r="F206" s="225"/>
      <c r="G206" s="228"/>
      <c r="H206" s="228"/>
    </row>
    <row r="207" spans="1:8" ht="26.25" customHeight="1"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c r="F207" s="225"/>
      <c r="G207" s="228"/>
      <c r="H207" s="228"/>
    </row>
    <row r="208" spans="1:8" ht="26.25" x14ac:dyDescent="0.2">
      <c r="A208" s="229"/>
      <c r="B208" s="229"/>
      <c r="C208" s="230"/>
      <c r="D208" s="231"/>
      <c r="E208" s="231"/>
      <c r="F208" s="232"/>
      <c r="G208" s="233"/>
      <c r="H208" s="233"/>
    </row>
    <row r="209" spans="1:8" ht="21" x14ac:dyDescent="0.2">
      <c r="A209" s="235" t="s">
        <v>141</v>
      </c>
      <c r="B209" s="235"/>
      <c r="C209" s="235"/>
      <c r="D209" s="235"/>
      <c r="E209" s="235"/>
      <c r="F209" s="235"/>
      <c r="G209" s="235"/>
      <c r="H209" s="235"/>
    </row>
    <row r="210" spans="1:8" ht="21" x14ac:dyDescent="0.2">
      <c r="A210" s="235" t="s">
        <v>142</v>
      </c>
      <c r="B210" s="235"/>
      <c r="C210" s="235"/>
      <c r="D210" s="235"/>
      <c r="E210" s="235"/>
      <c r="F210" s="235"/>
      <c r="G210" s="235"/>
      <c r="H210" s="235"/>
    </row>
    <row r="211" spans="1:8" ht="26.25" x14ac:dyDescent="0.2">
      <c r="A211" s="229"/>
      <c r="B211" s="229"/>
      <c r="C211" s="230"/>
      <c r="D211" s="231"/>
      <c r="E211" s="231"/>
      <c r="F211" s="232"/>
      <c r="G211" s="233"/>
      <c r="H211" s="233"/>
    </row>
    <row r="212" spans="1:8" ht="55.5" customHeight="1" thickBot="1" x14ac:dyDescent="0.25">
      <c r="A212" s="236" t="s">
        <v>143</v>
      </c>
      <c r="B212" s="236"/>
      <c r="C212" s="236"/>
      <c r="D212" s="236"/>
      <c r="E212" s="236"/>
      <c r="F212" s="237"/>
      <c r="G212" s="227"/>
      <c r="H212" s="238"/>
    </row>
    <row r="213" spans="1:8" ht="50.1" customHeight="1" thickBot="1" x14ac:dyDescent="0.25">
      <c r="A213" s="239" t="s">
        <v>144</v>
      </c>
      <c r="B213" s="240"/>
      <c r="C213" s="240"/>
      <c r="D213" s="240"/>
      <c r="E213" s="241"/>
      <c r="F213" s="242"/>
      <c r="H213" s="243"/>
    </row>
    <row r="214" spans="1:8" ht="91.5" customHeight="1" thickBot="1" x14ac:dyDescent="0.25">
      <c r="A214" s="244" t="s">
        <v>145</v>
      </c>
      <c r="B214" s="245"/>
      <c r="C214" s="246" t="s">
        <v>146</v>
      </c>
      <c r="D214" s="245" t="s">
        <v>147</v>
      </c>
      <c r="E214" s="247"/>
      <c r="F214" s="248"/>
      <c r="G214" s="248"/>
      <c r="H214" s="248"/>
    </row>
    <row r="215" spans="1:8" ht="84" x14ac:dyDescent="0.2">
      <c r="A215" s="249" t="s">
        <v>148</v>
      </c>
      <c r="B215" s="250"/>
      <c r="C215" s="251" t="s">
        <v>149</v>
      </c>
      <c r="D215" s="252" t="s">
        <v>150</v>
      </c>
      <c r="E215" s="253"/>
      <c r="F215" s="248"/>
      <c r="G215" s="248"/>
      <c r="H215" s="248"/>
    </row>
    <row r="216" spans="1:8" ht="77.25" customHeight="1" x14ac:dyDescent="0.2">
      <c r="A216" s="254" t="s">
        <v>151</v>
      </c>
      <c r="B216" s="255"/>
      <c r="C216" s="256" t="s">
        <v>152</v>
      </c>
      <c r="D216" s="257" t="s">
        <v>153</v>
      </c>
      <c r="E216" s="258"/>
      <c r="F216" s="248"/>
      <c r="G216" s="248"/>
      <c r="H216" s="248"/>
    </row>
    <row r="217" spans="1:8" ht="99.75" customHeight="1" x14ac:dyDescent="0.2">
      <c r="A217" s="255" t="s">
        <v>154</v>
      </c>
      <c r="B217" s="255"/>
      <c r="C217" s="256" t="s">
        <v>155</v>
      </c>
      <c r="D217" s="257" t="s">
        <v>153</v>
      </c>
      <c r="E217" s="257"/>
      <c r="F217" s="248"/>
      <c r="G217" s="248"/>
      <c r="H217" s="248"/>
    </row>
    <row r="218" spans="1:8" s="213" customFormat="1" ht="125.25" customHeight="1" x14ac:dyDescent="0.2">
      <c r="A218" s="254" t="s">
        <v>157</v>
      </c>
      <c r="B218" s="255"/>
      <c r="C218" s="314" t="s">
        <v>158</v>
      </c>
      <c r="D218" s="255" t="s">
        <v>153</v>
      </c>
      <c r="E218" s="315"/>
      <c r="F218" s="242"/>
      <c r="G218" s="242"/>
      <c r="H218" s="242"/>
    </row>
    <row r="219" spans="1:8" s="234" customFormat="1" ht="222.75" customHeight="1" thickBot="1" x14ac:dyDescent="0.25">
      <c r="A219" s="437" t="s">
        <v>159</v>
      </c>
      <c r="B219" s="438"/>
      <c r="C219" s="318" t="s">
        <v>160</v>
      </c>
      <c r="D219" s="439" t="s">
        <v>153</v>
      </c>
      <c r="E219" s="440"/>
      <c r="F219" s="232"/>
      <c r="G219" s="233"/>
      <c r="H219" s="233"/>
    </row>
    <row r="220" spans="1:8" ht="24.95" customHeight="1" x14ac:dyDescent="0.2">
      <c r="A220" s="260" t="s">
        <v>161</v>
      </c>
      <c r="B220" s="260"/>
      <c r="C220" s="260"/>
      <c r="D220" s="260"/>
      <c r="E220" s="260"/>
      <c r="F220" s="260"/>
      <c r="G220" s="260"/>
      <c r="H220" s="260"/>
    </row>
    <row r="221" spans="1:8" ht="24.95" customHeight="1" x14ac:dyDescent="0.2">
      <c r="A221" s="260" t="s">
        <v>162</v>
      </c>
      <c r="B221" s="260"/>
      <c r="C221" s="260"/>
      <c r="D221" s="260"/>
      <c r="E221" s="260"/>
      <c r="F221" s="260"/>
      <c r="G221" s="260"/>
      <c r="H221" s="260"/>
    </row>
    <row r="222" spans="1:8" ht="183" customHeight="1" x14ac:dyDescent="0.2">
      <c r="A222"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235"/>
      <c r="C222" s="235"/>
      <c r="D222" s="235"/>
      <c r="E222" s="235"/>
      <c r="F222" s="235"/>
      <c r="G222" s="235"/>
      <c r="H222" s="235"/>
    </row>
    <row r="223" spans="1:8" ht="82.5" customHeight="1" x14ac:dyDescent="0.2">
      <c r="A223" s="235" t="s">
        <v>164</v>
      </c>
      <c r="B223" s="235"/>
      <c r="C223" s="235"/>
      <c r="D223" s="235"/>
      <c r="E223" s="235"/>
      <c r="F223" s="235"/>
      <c r="G223" s="235"/>
      <c r="H223" s="235"/>
    </row>
    <row r="224" spans="1:8" ht="23.25" x14ac:dyDescent="0.2">
      <c r="A224" s="260" t="s">
        <v>165</v>
      </c>
      <c r="B224" s="260"/>
      <c r="C224" s="260"/>
      <c r="D224" s="260"/>
      <c r="E224" s="260"/>
      <c r="F224" s="260"/>
      <c r="G224" s="260"/>
      <c r="H224" s="260"/>
    </row>
    <row r="226" spans="1:8" s="262" customFormat="1" ht="114.75" customHeight="1" x14ac:dyDescent="0.2">
      <c r="A226" s="235" t="s">
        <v>166</v>
      </c>
      <c r="B226" s="235"/>
      <c r="C226" s="235"/>
      <c r="D226" s="235"/>
      <c r="E226" s="235"/>
      <c r="F226" s="235"/>
      <c r="G226" s="235"/>
      <c r="H226" s="235"/>
    </row>
  </sheetData>
  <sheetProtection selectLockedCells="1" selectUnlockedCells="1"/>
  <mergeCells count="376">
    <mergeCell ref="A220:H220"/>
    <mergeCell ref="A221:H221"/>
    <mergeCell ref="A222:H222"/>
    <mergeCell ref="A223:H223"/>
    <mergeCell ref="A224:H224"/>
    <mergeCell ref="A226:E226"/>
    <mergeCell ref="F226:H226"/>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3" topLeftCell="A15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45.85546875" style="213" customWidth="1"/>
    <col min="5" max="5" width="48.42578125" style="213" customWidth="1"/>
    <col min="6" max="6" width="35.85546875" style="213" customWidth="1"/>
    <col min="7" max="7" width="42.28515625" style="213" customWidth="1"/>
    <col min="8" max="8" width="37.7109375" style="213" customWidth="1"/>
    <col min="9" max="16384" width="9.140625" style="215"/>
  </cols>
  <sheetData>
    <row r="1" spans="1:8" s="4" customFormat="1" ht="50.1" customHeight="1" x14ac:dyDescent="0.2">
      <c r="A1" s="1"/>
      <c r="B1" s="2"/>
      <c r="C1" s="3" t="s">
        <v>0</v>
      </c>
      <c r="D1" s="232"/>
      <c r="E1" s="232"/>
      <c r="F1" s="232"/>
      <c r="G1" s="232"/>
      <c r="H1" s="232"/>
    </row>
    <row r="2" spans="1:8" s="10" customFormat="1" ht="50.1" customHeight="1" x14ac:dyDescent="0.2">
      <c r="A2" s="5" t="str">
        <f>Абакан_юр!A2</f>
        <v>Введен в действие с "01" августа 2024 г.</v>
      </c>
      <c r="B2" s="6" t="s">
        <v>2</v>
      </c>
      <c r="C2" s="7" t="s">
        <v>337</v>
      </c>
      <c r="D2" s="510"/>
      <c r="E2" s="510"/>
      <c r="F2" s="510"/>
      <c r="G2" s="510"/>
      <c r="H2" s="510"/>
    </row>
    <row r="3" spans="1:8" s="16" customFormat="1" ht="24.95" customHeight="1" thickBot="1" x14ac:dyDescent="0.25">
      <c r="A3" s="11" t="s">
        <v>338</v>
      </c>
      <c r="B3" s="12"/>
      <c r="C3" s="13"/>
      <c r="D3" s="14"/>
      <c r="E3" s="14"/>
      <c r="F3" s="14"/>
      <c r="G3" s="14"/>
      <c r="H3" s="14"/>
    </row>
    <row r="4" spans="1:8" s="23" customFormat="1" ht="50.1" customHeight="1" thickBot="1" x14ac:dyDescent="0.25">
      <c r="A4" s="17" t="s">
        <v>5</v>
      </c>
      <c r="B4" s="18" t="s">
        <v>6</v>
      </c>
      <c r="C4" s="19" t="s">
        <v>7</v>
      </c>
      <c r="D4" s="491" t="s">
        <v>8</v>
      </c>
      <c r="E4" s="326"/>
      <c r="F4" s="326"/>
      <c r="G4" s="326"/>
      <c r="H4" s="327"/>
    </row>
    <row r="5" spans="1:8" s="28" customFormat="1" ht="50.1" customHeight="1" thickBot="1" x14ac:dyDescent="0.25">
      <c r="A5" s="24" t="s">
        <v>9</v>
      </c>
      <c r="B5" s="25"/>
      <c r="C5" s="26"/>
      <c r="D5" s="27"/>
      <c r="E5" s="27"/>
      <c r="F5" s="27"/>
      <c r="G5" s="27"/>
      <c r="H5" s="27"/>
    </row>
    <row r="6" spans="1:8" s="334" customFormat="1" ht="24.95" customHeight="1" thickBot="1" x14ac:dyDescent="0.25">
      <c r="A6" s="431"/>
      <c r="B6" s="432"/>
      <c r="C6" s="433"/>
      <c r="D6" s="332" t="s">
        <v>168</v>
      </c>
      <c r="E6" s="264" t="s">
        <v>169</v>
      </c>
      <c r="F6" s="332" t="s">
        <v>170</v>
      </c>
      <c r="G6" s="264" t="s">
        <v>171</v>
      </c>
      <c r="H6" s="333" t="s">
        <v>172</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275">
        <f>F7*1.2</f>
        <v>6465.5999999999995</v>
      </c>
      <c r="E7" s="275">
        <f>F7*1.1</f>
        <v>5926.8</v>
      </c>
      <c r="F7" s="275">
        <v>5388</v>
      </c>
      <c r="G7" s="275">
        <f>F7*0.75</f>
        <v>4041</v>
      </c>
      <c r="H7" s="275">
        <f>F7*0.5</f>
        <v>2694</v>
      </c>
    </row>
    <row r="8" spans="1:8" s="16" customFormat="1" ht="150" customHeight="1" x14ac:dyDescent="0.2">
      <c r="A8" s="34"/>
      <c r="B8" s="35"/>
      <c r="C8" s="35"/>
      <c r="D8" s="276"/>
      <c r="E8" s="276"/>
      <c r="F8" s="276"/>
      <c r="G8" s="276"/>
      <c r="H8" s="276"/>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276"/>
      <c r="E9" s="276"/>
      <c r="F9" s="276"/>
      <c r="G9" s="276"/>
      <c r="H9" s="276"/>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354"/>
      <c r="E10" s="354"/>
      <c r="F10" s="354"/>
      <c r="G10" s="354"/>
      <c r="H10" s="354"/>
    </row>
    <row r="11" spans="1:8" s="16" customFormat="1" ht="24.95" customHeight="1" thickBot="1" x14ac:dyDescent="0.25">
      <c r="A11" s="47"/>
      <c r="B11" s="48"/>
      <c r="C11" s="49"/>
      <c r="D11" s="511"/>
      <c r="E11" s="511"/>
      <c r="F11" s="511"/>
      <c r="G11" s="511"/>
      <c r="H11" s="511"/>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335">
        <f>F12*1.2</f>
        <v>7394.4</v>
      </c>
      <c r="E12" s="336">
        <f>F12*1.1</f>
        <v>6778.2000000000007</v>
      </c>
      <c r="F12" s="336">
        <v>6162</v>
      </c>
      <c r="G12" s="336">
        <f>F12*0.75</f>
        <v>4621.5</v>
      </c>
      <c r="H12" s="337">
        <f>F12*0.5</f>
        <v>3081</v>
      </c>
    </row>
    <row r="13" spans="1:8" s="16" customFormat="1" ht="50.1" customHeight="1" x14ac:dyDescent="0.2">
      <c r="A13" s="55"/>
      <c r="B13" s="35"/>
      <c r="C13" s="35"/>
      <c r="D13" s="338"/>
      <c r="E13" s="339"/>
      <c r="F13" s="339"/>
      <c r="G13" s="339"/>
      <c r="H13" s="340"/>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338"/>
      <c r="E14" s="339"/>
      <c r="F14" s="339"/>
      <c r="G14" s="339"/>
      <c r="H14" s="340"/>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338"/>
      <c r="E15" s="339"/>
      <c r="F15" s="339"/>
      <c r="G15" s="339"/>
      <c r="H15" s="340"/>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341"/>
      <c r="E16" s="342"/>
      <c r="F16" s="342"/>
      <c r="G16" s="342"/>
      <c r="H16" s="343"/>
    </row>
    <row r="17" spans="1:8" s="16" customFormat="1" ht="24.95" customHeight="1" thickBot="1" x14ac:dyDescent="0.25">
      <c r="A17" s="47"/>
      <c r="B17" s="62"/>
      <c r="C17" s="49"/>
      <c r="D17" s="511"/>
      <c r="E17" s="511"/>
      <c r="F17" s="511"/>
      <c r="G17" s="511"/>
      <c r="H17" s="511"/>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512"/>
      <c r="E22" s="512"/>
      <c r="F22" s="512"/>
      <c r="G22" s="512"/>
      <c r="H22" s="512"/>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512"/>
      <c r="E26" s="512"/>
      <c r="F26" s="512"/>
      <c r="G26" s="512"/>
      <c r="H26" s="512"/>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513">
        <f>F27*0.5</f>
        <v>3774</v>
      </c>
    </row>
    <row r="28" spans="1:8" s="16" customFormat="1" ht="50.1" customHeight="1" x14ac:dyDescent="0.2">
      <c r="A28" s="71"/>
      <c r="B28" s="35"/>
      <c r="C28" s="35"/>
      <c r="D28" s="36"/>
      <c r="E28" s="36"/>
      <c r="F28" s="36"/>
      <c r="G28" s="36"/>
      <c r="H28" s="514"/>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514"/>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515"/>
    </row>
    <row r="31" spans="1:8" s="16" customFormat="1" ht="24.95" customHeight="1" thickBot="1" x14ac:dyDescent="0.25">
      <c r="A31" s="81"/>
      <c r="B31" s="48"/>
      <c r="C31" s="49"/>
      <c r="D31" s="511"/>
      <c r="E31" s="511"/>
      <c r="F31" s="511"/>
      <c r="G31" s="511"/>
      <c r="H31" s="511"/>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292">
        <f>F32*0.5</f>
        <v>4314</v>
      </c>
    </row>
    <row r="33" spans="1:8" s="16" customFormat="1" ht="75" customHeight="1" x14ac:dyDescent="0.2">
      <c r="A33" s="71"/>
      <c r="B33" s="35"/>
      <c r="C33" s="35"/>
      <c r="D33" s="56"/>
      <c r="E33" s="56"/>
      <c r="F33" s="56"/>
      <c r="G33" s="56"/>
      <c r="H33" s="158"/>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58"/>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58"/>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66"/>
    </row>
    <row r="37" spans="1:8" s="16" customFormat="1" ht="24.75" customHeight="1" thickBot="1" x14ac:dyDescent="0.25">
      <c r="A37" s="112"/>
      <c r="B37" s="62"/>
      <c r="C37" s="49"/>
      <c r="D37" s="512"/>
      <c r="E37" s="512"/>
      <c r="F37" s="512"/>
      <c r="G37" s="512"/>
      <c r="H37" s="512"/>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512"/>
      <c r="E42" s="512"/>
      <c r="F42" s="512"/>
      <c r="G42" s="512"/>
      <c r="H42" s="512"/>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1">
        <f>F48*1.2</f>
        <v>7761.5999999999995</v>
      </c>
      <c r="E48" s="32">
        <f>F48*1.1</f>
        <v>7114.8</v>
      </c>
      <c r="F48" s="32">
        <v>6468</v>
      </c>
      <c r="G48" s="32">
        <f>F48*0.75</f>
        <v>4851</v>
      </c>
      <c r="H48" s="33">
        <f>F48*0.5</f>
        <v>3234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54">
        <f>F54*1.2</f>
        <v>8877.6</v>
      </c>
      <c r="E54" s="32">
        <f>F54*1.1</f>
        <v>8137.8000000000011</v>
      </c>
      <c r="F54" s="32">
        <v>7398</v>
      </c>
      <c r="G54" s="32">
        <f>F54*0.75</f>
        <v>5548.5</v>
      </c>
      <c r="H54" s="33">
        <f>F54*0.5</f>
        <v>3699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267">
        <v>210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271"/>
      <c r="E62" s="272"/>
      <c r="F62" s="272"/>
      <c r="G62" s="272"/>
      <c r="H62" s="273"/>
    </row>
    <row r="63" spans="1:8" s="16" customFormat="1" ht="24.95" customHeight="1" thickBot="1" x14ac:dyDescent="0.25">
      <c r="A63" s="330"/>
      <c r="B63" s="331"/>
      <c r="C63" s="331"/>
      <c r="D63" s="331"/>
      <c r="E63" s="331"/>
      <c r="F63" s="331"/>
      <c r="G63" s="331"/>
      <c r="H63" s="516"/>
    </row>
    <row r="64" spans="1:8" s="16" customFormat="1" ht="50.1" customHeight="1" thickBot="1" x14ac:dyDescent="0.25">
      <c r="A64" s="136" t="s">
        <v>38</v>
      </c>
      <c r="B64" s="137"/>
      <c r="C64" s="137"/>
      <c r="D64" s="369" t="str">
        <f>"от "&amp;MIN(D65:D84)&amp;" до "&amp;MAX(D65:D84)</f>
        <v>от 630 до 12600</v>
      </c>
      <c r="E64" s="369"/>
      <c r="F64" s="369"/>
      <c r="G64" s="369"/>
      <c r="H64" s="370"/>
    </row>
    <row r="65" spans="1:8" s="16" customFormat="1"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1">
        <v>630</v>
      </c>
      <c r="E65" s="32"/>
      <c r="F65" s="32"/>
      <c r="G65" s="32"/>
      <c r="H65" s="33"/>
    </row>
    <row r="66" spans="1:8" s="16" customFormat="1" ht="37.5" customHeight="1" outlineLevel="1" x14ac:dyDescent="0.2">
      <c r="A66" s="147" t="s">
        <v>40</v>
      </c>
      <c r="B66" s="366"/>
      <c r="C66" s="350"/>
      <c r="D66" s="36">
        <v>1260</v>
      </c>
      <c r="E66" s="37"/>
      <c r="F66" s="37"/>
      <c r="G66" s="37"/>
      <c r="H66" s="38"/>
    </row>
    <row r="67" spans="1:8" s="16" customFormat="1" ht="37.5" customHeight="1" outlineLevel="1" x14ac:dyDescent="0.2">
      <c r="A67" s="147" t="s">
        <v>41</v>
      </c>
      <c r="B67" s="366"/>
      <c r="C67" s="350"/>
      <c r="D67" s="36">
        <v>1890</v>
      </c>
      <c r="E67" s="37"/>
      <c r="F67" s="37"/>
      <c r="G67" s="37"/>
      <c r="H67" s="38"/>
    </row>
    <row r="68" spans="1:8" s="16" customFormat="1" ht="37.5" customHeight="1" outlineLevel="1" x14ac:dyDescent="0.2">
      <c r="A68" s="147" t="s">
        <v>42</v>
      </c>
      <c r="B68" s="366"/>
      <c r="C68" s="350"/>
      <c r="D68" s="36">
        <v>2520</v>
      </c>
      <c r="E68" s="37"/>
      <c r="F68" s="37"/>
      <c r="G68" s="37"/>
      <c r="H68" s="38"/>
    </row>
    <row r="69" spans="1:8" s="16" customFormat="1" ht="37.5" customHeight="1" outlineLevel="1" x14ac:dyDescent="0.2">
      <c r="A69" s="147" t="s">
        <v>43</v>
      </c>
      <c r="B69" s="366"/>
      <c r="C69" s="350"/>
      <c r="D69" s="36">
        <v>3150</v>
      </c>
      <c r="E69" s="37"/>
      <c r="F69" s="37"/>
      <c r="G69" s="37"/>
      <c r="H69" s="38"/>
    </row>
    <row r="70" spans="1:8" s="16" customFormat="1" ht="37.5" customHeight="1" outlineLevel="1" x14ac:dyDescent="0.2">
      <c r="A70" s="147" t="s">
        <v>44</v>
      </c>
      <c r="B70" s="366"/>
      <c r="C70" s="350"/>
      <c r="D70" s="36">
        <v>3780</v>
      </c>
      <c r="E70" s="37"/>
      <c r="F70" s="37"/>
      <c r="G70" s="37"/>
      <c r="H70" s="38"/>
    </row>
    <row r="71" spans="1:8" s="16" customFormat="1" ht="37.5" customHeight="1" outlineLevel="1" x14ac:dyDescent="0.2">
      <c r="A71" s="147" t="s">
        <v>45</v>
      </c>
      <c r="B71" s="366"/>
      <c r="C71" s="350"/>
      <c r="D71" s="36">
        <v>4410</v>
      </c>
      <c r="E71" s="37"/>
      <c r="F71" s="37"/>
      <c r="G71" s="37"/>
      <c r="H71" s="38"/>
    </row>
    <row r="72" spans="1:8" s="16" customFormat="1" ht="37.5" customHeight="1" outlineLevel="1" x14ac:dyDescent="0.2">
      <c r="A72" s="147" t="s">
        <v>46</v>
      </c>
      <c r="B72" s="366"/>
      <c r="C72" s="350"/>
      <c r="D72" s="36">
        <v>5040</v>
      </c>
      <c r="E72" s="37"/>
      <c r="F72" s="37"/>
      <c r="G72" s="37"/>
      <c r="H72" s="38"/>
    </row>
    <row r="73" spans="1:8" s="16" customFormat="1" ht="37.5" customHeight="1" outlineLevel="1" x14ac:dyDescent="0.2">
      <c r="A73" s="147" t="s">
        <v>47</v>
      </c>
      <c r="B73" s="366"/>
      <c r="C73" s="350"/>
      <c r="D73" s="36">
        <v>5670</v>
      </c>
      <c r="E73" s="37"/>
      <c r="F73" s="37"/>
      <c r="G73" s="37"/>
      <c r="H73" s="38"/>
    </row>
    <row r="74" spans="1:8" s="16" customFormat="1" ht="37.5" customHeight="1" outlineLevel="1" x14ac:dyDescent="0.2">
      <c r="A74" s="147" t="s">
        <v>48</v>
      </c>
      <c r="B74" s="366"/>
      <c r="C74" s="350"/>
      <c r="D74" s="36">
        <v>6300</v>
      </c>
      <c r="E74" s="37"/>
      <c r="F74" s="37"/>
      <c r="G74" s="37"/>
      <c r="H74" s="38"/>
    </row>
    <row r="75" spans="1:8" s="16" customFormat="1" ht="37.5" customHeight="1" outlineLevel="1" x14ac:dyDescent="0.2">
      <c r="A75" s="147" t="s">
        <v>49</v>
      </c>
      <c r="B75" s="366"/>
      <c r="C75" s="350"/>
      <c r="D75" s="36">
        <v>6930</v>
      </c>
      <c r="E75" s="37"/>
      <c r="F75" s="37"/>
      <c r="G75" s="37"/>
      <c r="H75" s="38"/>
    </row>
    <row r="76" spans="1:8" s="16" customFormat="1" ht="37.5" customHeight="1" outlineLevel="1" x14ac:dyDescent="0.2">
      <c r="A76" s="147" t="s">
        <v>50</v>
      </c>
      <c r="B76" s="366"/>
      <c r="C76" s="350"/>
      <c r="D76" s="36">
        <v>7560</v>
      </c>
      <c r="E76" s="37"/>
      <c r="F76" s="37"/>
      <c r="G76" s="37"/>
      <c r="H76" s="38"/>
    </row>
    <row r="77" spans="1:8" s="16" customFormat="1" ht="37.5" customHeight="1" outlineLevel="1" x14ac:dyDescent="0.2">
      <c r="A77" s="147" t="s">
        <v>51</v>
      </c>
      <c r="B77" s="366"/>
      <c r="C77" s="350"/>
      <c r="D77" s="36">
        <v>8190</v>
      </c>
      <c r="E77" s="37"/>
      <c r="F77" s="37"/>
      <c r="G77" s="37"/>
      <c r="H77" s="38"/>
    </row>
    <row r="78" spans="1:8" s="16" customFormat="1" ht="37.5" customHeight="1" outlineLevel="1" x14ac:dyDescent="0.2">
      <c r="A78" s="147" t="s">
        <v>52</v>
      </c>
      <c r="B78" s="366"/>
      <c r="C78" s="350"/>
      <c r="D78" s="36">
        <v>8820</v>
      </c>
      <c r="E78" s="37"/>
      <c r="F78" s="37"/>
      <c r="G78" s="37"/>
      <c r="H78" s="38"/>
    </row>
    <row r="79" spans="1:8" s="16" customFormat="1" ht="37.5" customHeight="1" outlineLevel="1" x14ac:dyDescent="0.2">
      <c r="A79" s="147" t="s">
        <v>53</v>
      </c>
      <c r="B79" s="366"/>
      <c r="C79" s="350"/>
      <c r="D79" s="36">
        <v>9450</v>
      </c>
      <c r="E79" s="37"/>
      <c r="F79" s="37"/>
      <c r="G79" s="37"/>
      <c r="H79" s="38"/>
    </row>
    <row r="80" spans="1:8" s="16" customFormat="1" ht="37.5" customHeight="1" outlineLevel="1" x14ac:dyDescent="0.2">
      <c r="A80" s="147" t="s">
        <v>54</v>
      </c>
      <c r="B80" s="366"/>
      <c r="C80" s="350"/>
      <c r="D80" s="36">
        <v>10080</v>
      </c>
      <c r="E80" s="37"/>
      <c r="F80" s="37"/>
      <c r="G80" s="37"/>
      <c r="H80" s="38"/>
    </row>
    <row r="81" spans="1:8" s="16" customFormat="1" ht="37.5" customHeight="1" outlineLevel="1" x14ac:dyDescent="0.2">
      <c r="A81" s="147" t="s">
        <v>55</v>
      </c>
      <c r="B81" s="366"/>
      <c r="C81" s="350"/>
      <c r="D81" s="36">
        <v>10710</v>
      </c>
      <c r="E81" s="37"/>
      <c r="F81" s="37"/>
      <c r="G81" s="37"/>
      <c r="H81" s="38"/>
    </row>
    <row r="82" spans="1:8" s="16" customFormat="1" ht="37.5" customHeight="1" outlineLevel="1" x14ac:dyDescent="0.2">
      <c r="A82" s="147" t="s">
        <v>56</v>
      </c>
      <c r="B82" s="366"/>
      <c r="C82" s="350"/>
      <c r="D82" s="36">
        <v>11340</v>
      </c>
      <c r="E82" s="37"/>
      <c r="F82" s="37"/>
      <c r="G82" s="37"/>
      <c r="H82" s="38"/>
    </row>
    <row r="83" spans="1:8" s="16" customFormat="1" ht="37.5" customHeight="1" outlineLevel="1" x14ac:dyDescent="0.2">
      <c r="A83" s="147" t="s">
        <v>57</v>
      </c>
      <c r="B83" s="366"/>
      <c r="C83" s="350"/>
      <c r="D83" s="36">
        <v>11970</v>
      </c>
      <c r="E83" s="37"/>
      <c r="F83" s="37"/>
      <c r="G83" s="37"/>
      <c r="H83" s="38"/>
    </row>
    <row r="84" spans="1:8" s="16" customFormat="1" ht="37.5" customHeight="1" outlineLevel="1" thickBot="1" x14ac:dyDescent="0.25">
      <c r="A84" s="147" t="s">
        <v>58</v>
      </c>
      <c r="B84" s="366"/>
      <c r="C84" s="367"/>
      <c r="D84" s="44">
        <v>12600</v>
      </c>
      <c r="E84" s="45"/>
      <c r="F84" s="45"/>
      <c r="G84" s="45"/>
      <c r="H84" s="46"/>
    </row>
    <row r="85" spans="1:8" s="16" customFormat="1" ht="50.1" customHeight="1" thickBot="1" x14ac:dyDescent="0.25">
      <c r="A85" s="136" t="s">
        <v>59</v>
      </c>
      <c r="B85" s="137"/>
      <c r="C85" s="137"/>
      <c r="D85" s="369" t="str">
        <f>"от "&amp;MIN(D86:D95)&amp;" до "&amp;MAX(D86:D95)</f>
        <v>от 270 до 6840</v>
      </c>
      <c r="E85" s="369"/>
      <c r="F85" s="369"/>
      <c r="G85" s="369"/>
      <c r="H85" s="370"/>
    </row>
    <row r="86" spans="1:8" s="16" customFormat="1" ht="165.75" customHeight="1" x14ac:dyDescent="0.2">
      <c r="A86" s="517" t="s">
        <v>339</v>
      </c>
      <c r="B86" s="150" t="s">
        <v>194</v>
      </c>
      <c r="C86" s="51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1">
        <v>774</v>
      </c>
      <c r="E86" s="32"/>
      <c r="F86" s="32"/>
      <c r="G86" s="32"/>
      <c r="H86" s="33"/>
    </row>
    <row r="87" spans="1:8" s="16" customFormat="1" ht="33.75" customHeight="1" x14ac:dyDescent="0.2">
      <c r="A87" s="160" t="s">
        <v>61</v>
      </c>
      <c r="B87" s="161"/>
      <c r="C87" s="37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6">
        <v>456</v>
      </c>
      <c r="E87" s="37"/>
      <c r="F87" s="37"/>
      <c r="G87" s="37"/>
      <c r="H87" s="38"/>
    </row>
    <row r="88" spans="1:8" s="16" customFormat="1" ht="37.5" customHeight="1" x14ac:dyDescent="0.2">
      <c r="A88" s="160" t="s">
        <v>62</v>
      </c>
      <c r="B88" s="161"/>
      <c r="C88" s="375"/>
      <c r="D88" s="36">
        <v>6840</v>
      </c>
      <c r="E88" s="37"/>
      <c r="F88" s="37"/>
      <c r="G88" s="37"/>
      <c r="H88" s="38"/>
    </row>
    <row r="89" spans="1:8" s="16" customFormat="1" ht="37.5" customHeight="1" x14ac:dyDescent="0.2">
      <c r="A89" s="449" t="s">
        <v>63</v>
      </c>
      <c r="B89" s="196"/>
      <c r="C89" s="375"/>
      <c r="D89" s="36">
        <v>1752</v>
      </c>
      <c r="E89" s="37"/>
      <c r="F89" s="37"/>
      <c r="G89" s="37"/>
      <c r="H89" s="38"/>
    </row>
    <row r="90" spans="1:8" s="16" customFormat="1" ht="37.5" customHeight="1" x14ac:dyDescent="0.2">
      <c r="A90" s="160" t="s">
        <v>64</v>
      </c>
      <c r="B90" s="161"/>
      <c r="C90" s="375"/>
      <c r="D90" s="36">
        <v>4620</v>
      </c>
      <c r="E90" s="37"/>
      <c r="F90" s="37"/>
      <c r="G90" s="37"/>
      <c r="H90" s="38"/>
    </row>
    <row r="91" spans="1:8" s="16" customFormat="1" ht="37.5" customHeight="1" x14ac:dyDescent="0.2">
      <c r="A91" s="449" t="s">
        <v>65</v>
      </c>
      <c r="B91" s="196"/>
      <c r="C91" s="375"/>
      <c r="D91" s="36">
        <v>270</v>
      </c>
      <c r="E91" s="37"/>
      <c r="F91" s="37"/>
      <c r="G91" s="37"/>
      <c r="H91" s="38"/>
    </row>
    <row r="92" spans="1:8" s="16" customFormat="1" ht="37.5" customHeight="1" x14ac:dyDescent="0.2">
      <c r="A92" s="449" t="s">
        <v>66</v>
      </c>
      <c r="B92" s="196"/>
      <c r="C92" s="375"/>
      <c r="D92" s="36">
        <v>270</v>
      </c>
      <c r="E92" s="37"/>
      <c r="F92" s="37"/>
      <c r="G92" s="37"/>
      <c r="H92" s="38"/>
    </row>
    <row r="93" spans="1:8" s="16" customFormat="1" ht="37.5" customHeight="1" x14ac:dyDescent="0.2">
      <c r="A93" s="449" t="s">
        <v>67</v>
      </c>
      <c r="B93" s="196"/>
      <c r="C93" s="375"/>
      <c r="D93" s="36">
        <v>540</v>
      </c>
      <c r="E93" s="37"/>
      <c r="F93" s="37"/>
      <c r="G93" s="37"/>
      <c r="H93" s="38"/>
    </row>
    <row r="94" spans="1:8" s="16" customFormat="1" ht="37.5" customHeight="1" x14ac:dyDescent="0.2">
      <c r="A94" s="449" t="s">
        <v>68</v>
      </c>
      <c r="B94" s="196"/>
      <c r="C94" s="375"/>
      <c r="D94" s="36">
        <v>810</v>
      </c>
      <c r="E94" s="37"/>
      <c r="F94" s="37"/>
      <c r="G94" s="37"/>
      <c r="H94" s="38"/>
    </row>
    <row r="95" spans="1:8" s="16" customFormat="1" ht="37.5" customHeight="1" thickBot="1" x14ac:dyDescent="0.25">
      <c r="A95" s="283" t="s">
        <v>69</v>
      </c>
      <c r="B95" s="519"/>
      <c r="C95" s="383"/>
      <c r="D95" s="44">
        <v>4800</v>
      </c>
      <c r="E95" s="45"/>
      <c r="F95" s="45"/>
      <c r="G95" s="45"/>
      <c r="H95" s="4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45">
        <v>30</v>
      </c>
      <c r="E96" s="45"/>
      <c r="F96" s="45"/>
      <c r="G96" s="45"/>
      <c r="H96" s="46"/>
    </row>
    <row r="97" spans="1:8" s="28" customFormat="1" ht="49.5" customHeight="1" thickBot="1" x14ac:dyDescent="0.25">
      <c r="A97" s="24" t="s">
        <v>72</v>
      </c>
      <c r="B97" s="25"/>
      <c r="C97" s="26"/>
      <c r="D97" s="173" t="str">
        <f>"от "&amp;MIN(D99,D119:D135)&amp;" до "&amp;MAX(D99,D119:D135)</f>
        <v>от 1332 до 7590</v>
      </c>
      <c r="E97" s="173"/>
      <c r="F97" s="173"/>
      <c r="G97" s="173"/>
      <c r="H97" s="174"/>
    </row>
    <row r="98" spans="1:8" s="16" customFormat="1" ht="24.95" customHeight="1" thickBot="1" x14ac:dyDescent="0.25">
      <c r="A98" s="330"/>
      <c r="B98" s="520"/>
      <c r="C98" s="125"/>
      <c r="D98" s="288"/>
      <c r="E98" s="288"/>
      <c r="F98" s="288"/>
      <c r="G98" s="288"/>
      <c r="H98" s="289"/>
    </row>
    <row r="99" spans="1:8" s="28" customFormat="1" ht="54.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182">
        <v>6120</v>
      </c>
      <c r="E99" s="182"/>
      <c r="F99" s="182"/>
      <c r="G99" s="182"/>
      <c r="H99" s="183"/>
    </row>
    <row r="100" spans="1:8" s="28" customFormat="1" ht="54.75" customHeight="1" thickBot="1" x14ac:dyDescent="0.25">
      <c r="A100" s="184" t="s">
        <v>74</v>
      </c>
      <c r="B100" s="185"/>
      <c r="C100" s="186"/>
      <c r="D100" s="187" t="s">
        <v>75</v>
      </c>
      <c r="E100" s="188"/>
      <c r="F100" s="188"/>
      <c r="G100" s="188"/>
      <c r="H100" s="189"/>
    </row>
    <row r="101" spans="1:8" s="28" customFormat="1" ht="54.75" customHeight="1" x14ac:dyDescent="0.2">
      <c r="A101" s="190" t="s">
        <v>76</v>
      </c>
      <c r="B101" s="191"/>
      <c r="C101" s="186"/>
      <c r="D101" s="157">
        <f>D99/4</f>
        <v>1530</v>
      </c>
      <c r="E101" s="157"/>
      <c r="F101" s="157"/>
      <c r="G101" s="157"/>
      <c r="H101" s="158"/>
    </row>
    <row r="102" spans="1:8" s="28" customFormat="1" ht="54.75" customHeight="1" x14ac:dyDescent="0.2">
      <c r="A102" s="190" t="s">
        <v>77</v>
      </c>
      <c r="B102" s="191"/>
      <c r="C102" s="186"/>
      <c r="D102" s="157">
        <f>D99/5</f>
        <v>1224</v>
      </c>
      <c r="E102" s="157"/>
      <c r="F102" s="157"/>
      <c r="G102" s="157"/>
      <c r="H102" s="158"/>
    </row>
    <row r="103" spans="1:8" s="28" customFormat="1" ht="54.75" customHeight="1" x14ac:dyDescent="0.2">
      <c r="A103" s="190" t="s">
        <v>78</v>
      </c>
      <c r="B103" s="191"/>
      <c r="C103" s="186"/>
      <c r="D103" s="157">
        <f>D99/6</f>
        <v>1020</v>
      </c>
      <c r="E103" s="157"/>
      <c r="F103" s="157"/>
      <c r="G103" s="157"/>
      <c r="H103" s="158"/>
    </row>
    <row r="104" spans="1:8" s="28" customFormat="1" ht="54.75" customHeight="1" x14ac:dyDescent="0.2">
      <c r="A104" s="190" t="s">
        <v>79</v>
      </c>
      <c r="B104" s="191"/>
      <c r="C104" s="186"/>
      <c r="D104" s="157">
        <f>D99/7</f>
        <v>874.28571428571433</v>
      </c>
      <c r="E104" s="157"/>
      <c r="F104" s="157"/>
      <c r="G104" s="157"/>
      <c r="H104" s="158"/>
    </row>
    <row r="105" spans="1:8" s="28" customFormat="1" ht="54.75" customHeight="1" x14ac:dyDescent="0.2">
      <c r="A105" s="190" t="s">
        <v>80</v>
      </c>
      <c r="B105" s="191"/>
      <c r="C105" s="186"/>
      <c r="D105" s="157">
        <f>D99/8</f>
        <v>765</v>
      </c>
      <c r="E105" s="157"/>
      <c r="F105" s="157"/>
      <c r="G105" s="157"/>
      <c r="H105" s="158"/>
    </row>
    <row r="106" spans="1:8" s="28" customFormat="1" ht="54.75" customHeight="1" x14ac:dyDescent="0.2">
      <c r="A106" s="190" t="s">
        <v>81</v>
      </c>
      <c r="B106" s="191"/>
      <c r="C106" s="186"/>
      <c r="D106" s="157">
        <f>D99/9</f>
        <v>680</v>
      </c>
      <c r="E106" s="157"/>
      <c r="F106" s="157"/>
      <c r="G106" s="157"/>
      <c r="H106" s="158"/>
    </row>
    <row r="107" spans="1:8" s="28" customFormat="1" ht="54.75" customHeight="1" x14ac:dyDescent="0.2">
      <c r="A107" s="190" t="s">
        <v>82</v>
      </c>
      <c r="B107" s="191"/>
      <c r="C107" s="186"/>
      <c r="D107" s="157">
        <f>D99/10</f>
        <v>612</v>
      </c>
      <c r="E107" s="157"/>
      <c r="F107" s="157"/>
      <c r="G107" s="157"/>
      <c r="H107" s="158"/>
    </row>
    <row r="108" spans="1:8" s="28" customFormat="1" ht="54.75" customHeight="1" thickBot="1" x14ac:dyDescent="0.25">
      <c r="A108" s="179" t="s">
        <v>83</v>
      </c>
      <c r="B108" s="180"/>
      <c r="C108" s="186"/>
      <c r="D108" s="182">
        <v>9168</v>
      </c>
      <c r="E108" s="182"/>
      <c r="F108" s="182"/>
      <c r="G108" s="182"/>
      <c r="H108" s="183"/>
    </row>
    <row r="109" spans="1:8" s="28" customFormat="1" ht="54.75" customHeight="1" thickBot="1" x14ac:dyDescent="0.25">
      <c r="A109" s="184" t="s">
        <v>74</v>
      </c>
      <c r="B109" s="185"/>
      <c r="C109" s="186"/>
      <c r="D109" s="187" t="s">
        <v>75</v>
      </c>
      <c r="E109" s="188"/>
      <c r="F109" s="188"/>
      <c r="G109" s="188"/>
      <c r="H109" s="189"/>
    </row>
    <row r="110" spans="1:8" s="28" customFormat="1" ht="54.75" customHeight="1" x14ac:dyDescent="0.2">
      <c r="A110" s="190" t="s">
        <v>76</v>
      </c>
      <c r="B110" s="191"/>
      <c r="C110" s="186"/>
      <c r="D110" s="157">
        <v>2292</v>
      </c>
      <c r="E110" s="157"/>
      <c r="F110" s="157"/>
      <c r="G110" s="157"/>
      <c r="H110" s="158"/>
    </row>
    <row r="111" spans="1:8" s="28" customFormat="1" ht="54.75" customHeight="1" x14ac:dyDescent="0.2">
      <c r="A111" s="190" t="s">
        <v>77</v>
      </c>
      <c r="B111" s="191"/>
      <c r="C111" s="186"/>
      <c r="D111" s="157">
        <v>1833.6</v>
      </c>
      <c r="E111" s="157"/>
      <c r="F111" s="157"/>
      <c r="G111" s="157"/>
      <c r="H111" s="158"/>
    </row>
    <row r="112" spans="1:8" s="28" customFormat="1" ht="54.75" customHeight="1" x14ac:dyDescent="0.2">
      <c r="A112" s="190" t="s">
        <v>78</v>
      </c>
      <c r="B112" s="191"/>
      <c r="C112" s="186"/>
      <c r="D112" s="157">
        <v>1527.9999999999998</v>
      </c>
      <c r="E112" s="157"/>
      <c r="F112" s="157"/>
      <c r="G112" s="157"/>
      <c r="H112" s="158"/>
    </row>
    <row r="113" spans="1:8" s="28" customFormat="1" ht="54.75" customHeight="1" x14ac:dyDescent="0.2">
      <c r="A113" s="190" t="s">
        <v>79</v>
      </c>
      <c r="B113" s="191"/>
      <c r="C113" s="186"/>
      <c r="D113" s="157">
        <v>1309.7142857142856</v>
      </c>
      <c r="E113" s="157"/>
      <c r="F113" s="157"/>
      <c r="G113" s="157"/>
      <c r="H113" s="158"/>
    </row>
    <row r="114" spans="1:8" s="28" customFormat="1" ht="54.75" customHeight="1" x14ac:dyDescent="0.2">
      <c r="A114" s="190" t="s">
        <v>80</v>
      </c>
      <c r="B114" s="191"/>
      <c r="C114" s="186"/>
      <c r="D114" s="157">
        <v>1146</v>
      </c>
      <c r="E114" s="157"/>
      <c r="F114" s="157"/>
      <c r="G114" s="157"/>
      <c r="H114" s="158"/>
    </row>
    <row r="115" spans="1:8" s="28" customFormat="1" ht="54.75" customHeight="1" x14ac:dyDescent="0.2">
      <c r="A115" s="190" t="s">
        <v>81</v>
      </c>
      <c r="B115" s="191"/>
      <c r="C115" s="186"/>
      <c r="D115" s="157">
        <v>1018.6666666666666</v>
      </c>
      <c r="E115" s="157"/>
      <c r="F115" s="157"/>
      <c r="G115" s="157"/>
      <c r="H115" s="158"/>
    </row>
    <row r="116" spans="1:8" s="28" customFormat="1" ht="54.75" customHeight="1" thickBot="1" x14ac:dyDescent="0.25">
      <c r="A116" s="190" t="s">
        <v>82</v>
      </c>
      <c r="B116" s="191"/>
      <c r="C116" s="194"/>
      <c r="D116" s="157">
        <v>916.8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44">
        <v>5004</v>
      </c>
      <c r="E117" s="45"/>
      <c r="F117" s="45"/>
      <c r="G117" s="45"/>
      <c r="H117" s="46"/>
    </row>
    <row r="118" spans="1:8" s="16" customFormat="1" ht="24.95" customHeight="1" thickBot="1" x14ac:dyDescent="0.25">
      <c r="A118" s="330"/>
      <c r="B118" s="520"/>
      <c r="C118" s="287"/>
      <c r="D118" s="287"/>
      <c r="E118" s="287"/>
      <c r="F118" s="287"/>
      <c r="G118" s="287"/>
      <c r="H118" s="459"/>
    </row>
    <row r="119" spans="1:8" s="16" customFormat="1"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"2ГИС.ВОЛОГДА"</v>
      </c>
      <c r="D119" s="31">
        <v>5352</v>
      </c>
      <c r="E119" s="32"/>
      <c r="F119" s="32"/>
      <c r="G119" s="32"/>
      <c r="H119" s="33"/>
    </row>
    <row r="120" spans="1:8" s="16" customFormat="1"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6">
        <v>3390</v>
      </c>
      <c r="E120" s="37"/>
      <c r="F120" s="37"/>
      <c r="G120" s="37"/>
      <c r="H120" s="38"/>
    </row>
    <row r="121" spans="1:8" s="16" customFormat="1"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6">
        <v>2964</v>
      </c>
      <c r="E121" s="37"/>
      <c r="F121" s="37"/>
      <c r="G121" s="37"/>
      <c r="H121" s="38"/>
    </row>
    <row r="122" spans="1:8" s="16" customFormat="1"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"2ГИС.ВОЛОГДА"</v>
      </c>
      <c r="D122" s="36">
        <v>4932</v>
      </c>
      <c r="E122" s="37"/>
      <c r="F122" s="37"/>
      <c r="G122" s="37"/>
      <c r="H122" s="38"/>
    </row>
    <row r="123" spans="1:8" s="16" customFormat="1"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"2ГИС.ВОЛОГДА"</v>
      </c>
      <c r="D123" s="36">
        <v>7590</v>
      </c>
      <c r="E123" s="37"/>
      <c r="F123" s="37"/>
      <c r="G123" s="37"/>
      <c r="H123" s="38"/>
    </row>
    <row r="124" spans="1:8" s="16" customFormat="1"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6">
        <v>4932</v>
      </c>
      <c r="E124" s="37"/>
      <c r="F124" s="37"/>
      <c r="G124" s="37"/>
      <c r="H124" s="38"/>
    </row>
    <row r="125" spans="1:8" s="16" customFormat="1"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6">
        <v>5918.4</v>
      </c>
      <c r="E125" s="37"/>
      <c r="F125" s="37"/>
      <c r="G125" s="37"/>
      <c r="H125" s="38"/>
    </row>
    <row r="126" spans="1:8" s="16" customFormat="1" ht="50.1" customHeight="1" x14ac:dyDescent="0.2">
      <c r="A126" s="154" t="s">
        <v>92</v>
      </c>
      <c r="B126" s="204"/>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6">
        <v>3090</v>
      </c>
      <c r="E126" s="37"/>
      <c r="F126" s="37"/>
      <c r="G126" s="37"/>
      <c r="H126" s="38"/>
    </row>
    <row r="127" spans="1:8" s="16" customFormat="1" ht="50.1" customHeight="1" x14ac:dyDescent="0.2">
      <c r="A127" s="160" t="s">
        <v>93</v>
      </c>
      <c r="B127" s="161"/>
      <c r="C12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6">
        <v>3690</v>
      </c>
      <c r="E127" s="37"/>
      <c r="F127" s="37"/>
      <c r="G127" s="37"/>
      <c r="H127" s="38"/>
    </row>
    <row r="128" spans="1:8" s="16" customFormat="1" ht="50.1" customHeight="1" x14ac:dyDescent="0.2">
      <c r="A128" s="160" t="s">
        <v>94</v>
      </c>
      <c r="B128" s="161"/>
      <c r="C128" s="202" t="s">
        <v>95</v>
      </c>
      <c r="D128" s="36">
        <v>3690</v>
      </c>
      <c r="E128" s="37"/>
      <c r="F128" s="37"/>
      <c r="G128" s="37"/>
      <c r="H128" s="38"/>
    </row>
    <row r="129" spans="1:8" s="16" customFormat="1" ht="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6">
        <v>3342</v>
      </c>
      <c r="E129" s="37"/>
      <c r="F129" s="37"/>
      <c r="G129" s="37"/>
      <c r="H129" s="38"/>
    </row>
    <row r="130" spans="1:8" s="16" customFormat="1" ht="7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6">
        <v>2670</v>
      </c>
      <c r="E130" s="37"/>
      <c r="F130" s="37"/>
      <c r="G130" s="37"/>
      <c r="H130" s="38"/>
    </row>
    <row r="131" spans="1:8" s="16" customFormat="1" ht="75" customHeight="1" x14ac:dyDescent="0.2">
      <c r="A131" s="160" t="s">
        <v>98</v>
      </c>
      <c r="B131" s="161"/>
      <c r="C131"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6">
        <v>2706</v>
      </c>
      <c r="E131" s="37"/>
      <c r="F131" s="37"/>
      <c r="G131" s="37"/>
      <c r="H131" s="38"/>
    </row>
    <row r="132" spans="1:8" s="16" customFormat="1" ht="75" customHeight="1" x14ac:dyDescent="0.2">
      <c r="A132" s="160" t="s">
        <v>99</v>
      </c>
      <c r="B132" s="161"/>
      <c r="C132"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6">
        <v>1332</v>
      </c>
      <c r="E132" s="37"/>
      <c r="F132" s="37"/>
      <c r="G132" s="37"/>
      <c r="H132" s="38"/>
    </row>
    <row r="133" spans="1:8" s="16" customFormat="1" ht="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6">
        <v>3342</v>
      </c>
      <c r="E133" s="37"/>
      <c r="F133" s="37"/>
      <c r="G133" s="37"/>
      <c r="H133" s="38"/>
    </row>
    <row r="134" spans="1:8" s="16" customFormat="1" ht="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6">
        <v>2670</v>
      </c>
      <c r="E134" s="37"/>
      <c r="F134" s="37"/>
      <c r="G134" s="37"/>
      <c r="H134" s="38"/>
    </row>
    <row r="135" spans="1:8" s="16" customFormat="1" ht="50.1" customHeight="1" x14ac:dyDescent="0.2">
      <c r="A135" s="154" t="s">
        <v>102</v>
      </c>
      <c r="B135" s="204"/>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6">
        <v>2706</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6">
        <v>774</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7" s="36">
        <v>50010</v>
      </c>
      <c r="E137" s="37"/>
      <c r="F137" s="37"/>
      <c r="G137" s="37"/>
      <c r="H137" s="38"/>
    </row>
    <row r="138" spans="1:8" s="16" customFormat="1" ht="126" customHeight="1" x14ac:dyDescent="0.2">
      <c r="A138" s="160" t="s">
        <v>104</v>
      </c>
      <c r="B138" s="161"/>
      <c r="C138" s="4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8" s="36">
        <v>3015</v>
      </c>
      <c r="E138" s="37"/>
      <c r="F138" s="37"/>
      <c r="G138" s="37"/>
      <c r="H138" s="38"/>
    </row>
    <row r="139" spans="1:8" s="16" customFormat="1" ht="96" customHeight="1" x14ac:dyDescent="0.2">
      <c r="A139" s="160" t="s">
        <v>105</v>
      </c>
      <c r="B139" s="161"/>
      <c r="C139" s="40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0" s="36">
        <v>3000</v>
      </c>
      <c r="E140" s="37"/>
      <c r="F140" s="37"/>
      <c r="G140" s="37"/>
      <c r="H140" s="38"/>
    </row>
    <row r="141" spans="1:8" s="16" customFormat="1" ht="50.1" customHeight="1" x14ac:dyDescent="0.2">
      <c r="A141" s="154" t="s">
        <v>107</v>
      </c>
      <c r="B141" s="204"/>
      <c r="C141" s="202" t="str">
        <f>"Интернет-площадка 2gis.ru на основе Cправочника организаций "&amp;$C$2&amp;""</f>
        <v>Интернет-площадка 2gis.ru на основе Cправочника организаций "2ГИС.ВОЛОГДА"</v>
      </c>
      <c r="D141" s="36">
        <v>10020</v>
      </c>
      <c r="E141" s="37"/>
      <c r="F141" s="37"/>
      <c r="G141" s="37"/>
      <c r="H141" s="38"/>
    </row>
    <row r="142" spans="1:8" s="16" customFormat="1"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6">
        <v>1290</v>
      </c>
      <c r="E142" s="37"/>
      <c r="F142" s="37"/>
      <c r="G142" s="37"/>
      <c r="H142" s="38"/>
    </row>
    <row r="143" spans="1:8" s="16" customFormat="1" ht="50.1" customHeight="1" x14ac:dyDescent="0.2">
      <c r="A143" s="160" t="s">
        <v>109</v>
      </c>
      <c r="B143" s="161"/>
      <c r="C143" s="202" t="str">
        <f t="shared" si="1"/>
        <v>электронный справочник на основе Справочника организаций "2ГИС.ВОЛОГДА" (версия для ПК)</v>
      </c>
      <c r="D143" s="36">
        <v>5280</v>
      </c>
      <c r="E143" s="37"/>
      <c r="F143" s="37"/>
      <c r="G143" s="37"/>
      <c r="H143" s="38"/>
    </row>
    <row r="144" spans="1:8" s="16" customFormat="1"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"2ГИС.ВОЛОГДА"</v>
      </c>
      <c r="D144" s="36">
        <v>12324</v>
      </c>
      <c r="E144" s="37"/>
      <c r="F144" s="37"/>
      <c r="G144" s="37"/>
      <c r="H144" s="38"/>
    </row>
    <row r="145" spans="1:8" s="16" customFormat="1"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"2ГИС.ВОЛОГДА"</v>
      </c>
      <c r="D145" s="36">
        <v>5280</v>
      </c>
      <c r="E145" s="37"/>
      <c r="F145" s="37"/>
      <c r="G145" s="37"/>
      <c r="H145" s="38"/>
    </row>
    <row r="146" spans="1:8" s="16" customFormat="1" ht="50.1" customHeight="1" x14ac:dyDescent="0.2">
      <c r="A146" s="160" t="s">
        <v>112</v>
      </c>
      <c r="B146" s="161"/>
      <c r="C146" s="202" t="str">
        <f t="shared" si="1"/>
        <v>электронный справочник на основе Справочника организаций "2ГИС.ВОЛОГДА" (версия для ПК)</v>
      </c>
      <c r="D146" s="36">
        <v>12324</v>
      </c>
      <c r="E146" s="37"/>
      <c r="F146" s="37"/>
      <c r="G146" s="37"/>
      <c r="H146" s="38"/>
    </row>
    <row r="147" spans="1:8" s="16" customFormat="1" ht="50.1" customHeight="1" x14ac:dyDescent="0.2">
      <c r="A147" s="160" t="s">
        <v>113</v>
      </c>
      <c r="B147" s="161"/>
      <c r="C147" s="202" t="str">
        <f t="shared" si="1"/>
        <v>электронный справочник на основе Справочника организаций "2ГИС.ВОЛОГДА" (версия для ПК)</v>
      </c>
      <c r="D147" s="36" t="e">
        <v>#REF!</v>
      </c>
      <c r="E147" s="37"/>
      <c r="F147" s="37"/>
      <c r="G147" s="37"/>
      <c r="H147" s="38"/>
    </row>
    <row r="148" spans="1:8" s="16" customFormat="1" ht="50.1" customHeight="1" x14ac:dyDescent="0.2">
      <c r="A148" s="154" t="s">
        <v>114</v>
      </c>
      <c r="B148" s="204"/>
      <c r="C148" s="202" t="str">
        <f t="shared" si="1"/>
        <v>электронный справочник на основе Справочника организаций "2ГИС.ВОЛОГДА" (версия для ПК)</v>
      </c>
      <c r="D148" s="36" t="e">
        <v>#REF!</v>
      </c>
      <c r="E148" s="37"/>
      <c r="F148" s="37"/>
      <c r="G148" s="37"/>
      <c r="H148" s="38"/>
    </row>
    <row r="149" spans="1:8" s="16" customFormat="1" ht="50.1" customHeight="1" x14ac:dyDescent="0.2">
      <c r="A149" s="160" t="s">
        <v>340</v>
      </c>
      <c r="B149" s="161"/>
      <c r="C149" s="202" t="s">
        <v>95</v>
      </c>
      <c r="D149" s="36">
        <v>960</v>
      </c>
      <c r="E149" s="37"/>
      <c r="F149" s="37"/>
      <c r="G149" s="37"/>
      <c r="H149" s="38"/>
    </row>
    <row r="150" spans="1:8" s="16" customFormat="1" ht="66.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6">
        <v>14040</v>
      </c>
      <c r="E150" s="37"/>
      <c r="F150" s="37"/>
      <c r="G150" s="37"/>
      <c r="H150" s="38"/>
    </row>
    <row r="151" spans="1:8" s="16" customFormat="1" ht="50.1" customHeight="1" thickBot="1" x14ac:dyDescent="0.25">
      <c r="A151" s="154" t="s">
        <v>117</v>
      </c>
      <c r="B151" s="204"/>
      <c r="C151" s="202" t="str">
        <f t="shared" si="1"/>
        <v>электронный справочник на основе Справочника организаций "2ГИС.ВОЛОГДА" (версия для ПК)</v>
      </c>
      <c r="D151" s="44">
        <v>1920</v>
      </c>
      <c r="E151" s="45"/>
      <c r="F151" s="45"/>
      <c r="G151" s="45"/>
      <c r="H151" s="46"/>
    </row>
    <row r="152" spans="1:8" s="16" customFormat="1" ht="50.1" customHeight="1" thickBot="1" x14ac:dyDescent="0.25">
      <c r="A152" s="24" t="s">
        <v>118</v>
      </c>
      <c r="B152" s="25"/>
      <c r="C152" s="521"/>
      <c r="D152" s="453"/>
      <c r="E152" s="453"/>
      <c r="F152" s="453"/>
      <c r="G152" s="453"/>
      <c r="H152" s="45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1">
        <v>2004</v>
      </c>
      <c r="E153" s="32"/>
      <c r="F153" s="32"/>
      <c r="G153" s="32"/>
      <c r="H153" s="33"/>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3">
        <v>3000</v>
      </c>
      <c r="E155" s="157"/>
      <c r="F155" s="157"/>
      <c r="G155" s="157"/>
      <c r="H155" s="158"/>
    </row>
    <row r="156" spans="1:8" s="16" customFormat="1" ht="50.1" customHeight="1" x14ac:dyDescent="0.2">
      <c r="A156" s="207" t="s">
        <v>122</v>
      </c>
      <c r="B156" s="208"/>
      <c r="C156" s="209"/>
      <c r="D156" s="293">
        <v>300</v>
      </c>
      <c r="E156" s="157"/>
      <c r="F156" s="157"/>
      <c r="G156" s="157"/>
      <c r="H156" s="158"/>
    </row>
    <row r="157" spans="1:8" s="16" customFormat="1" ht="50.1" customHeight="1" thickBot="1" x14ac:dyDescent="0.25">
      <c r="A157" s="207" t="s">
        <v>123</v>
      </c>
      <c r="B157" s="208"/>
      <c r="C157" s="210"/>
      <c r="D157" s="78">
        <v>1050</v>
      </c>
      <c r="E157" s="79"/>
      <c r="F157" s="79"/>
      <c r="G157" s="79"/>
      <c r="H157" s="80"/>
    </row>
    <row r="158" spans="1:8" s="16" customFormat="1" ht="50.1" customHeight="1" thickBot="1" x14ac:dyDescent="0.25">
      <c r="A158" s="24" t="s">
        <v>124</v>
      </c>
      <c r="B158" s="25"/>
      <c r="C158" s="26"/>
      <c r="D158" s="522"/>
      <c r="E158" s="522"/>
      <c r="F158" s="522"/>
      <c r="G158" s="522"/>
      <c r="H158" s="523"/>
    </row>
    <row r="159" spans="1:8" s="16" customFormat="1"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"2ГИС.ВОЛОГДА"</v>
      </c>
      <c r="D159" s="36">
        <v>2100</v>
      </c>
      <c r="E159" s="37"/>
      <c r="F159" s="37"/>
      <c r="G159" s="37"/>
      <c r="H159" s="38"/>
    </row>
    <row r="160" spans="1:8" s="16" customFormat="1" ht="50.1" customHeight="1" x14ac:dyDescent="0.2">
      <c r="A160" s="160" t="s">
        <v>126</v>
      </c>
      <c r="B160" s="161"/>
      <c r="C160" s="52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0" s="36">
        <v>3342</v>
      </c>
      <c r="E160" s="37"/>
      <c r="F160" s="37"/>
      <c r="G160" s="37"/>
      <c r="H160" s="38"/>
    </row>
    <row r="161" spans="1:8" s="16" customFormat="1" ht="126" customHeight="1" thickBot="1" x14ac:dyDescent="0.25">
      <c r="A161" s="160" t="s">
        <v>129</v>
      </c>
      <c r="B161" s="161"/>
      <c r="C161" s="455" t="str">
        <f>C159</f>
        <v>Интернет-площадка 2gis.ru на основе Cправочника организаций "2ГИС.ВОЛОГДА"</v>
      </c>
      <c r="D161" s="44">
        <v>2982</v>
      </c>
      <c r="E161" s="45"/>
      <c r="F161" s="45"/>
      <c r="G161" s="45"/>
      <c r="H161" s="46"/>
    </row>
    <row r="162" spans="1:8" s="28" customFormat="1" ht="50.1" customHeight="1" thickBot="1" x14ac:dyDescent="0.25">
      <c r="A162" s="24" t="s">
        <v>196</v>
      </c>
      <c r="B162" s="25"/>
      <c r="C162" s="26"/>
      <c r="D162" s="453"/>
      <c r="E162" s="453"/>
      <c r="F162" s="453"/>
      <c r="G162" s="453"/>
      <c r="H162" s="454"/>
    </row>
    <row r="163" spans="1:8" s="23" customFormat="1" ht="30" customHeight="1" thickBot="1" x14ac:dyDescent="0.25">
      <c r="A163" s="298"/>
      <c r="B163" s="298"/>
      <c r="C163" s="456"/>
      <c r="D163" s="298"/>
      <c r="E163" s="298"/>
      <c r="F163" s="298"/>
      <c r="G163" s="298"/>
      <c r="H163" s="299"/>
    </row>
    <row r="164" spans="1:8" s="16" customFormat="1" ht="185.25" customHeight="1" x14ac:dyDescent="0.2">
      <c r="A164" s="160" t="s">
        <v>197</v>
      </c>
      <c r="B164" s="161"/>
      <c r="C16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4" s="31">
        <v>5280</v>
      </c>
      <c r="E164" s="32"/>
      <c r="F164" s="32"/>
      <c r="G164" s="32"/>
      <c r="H164" s="33"/>
    </row>
    <row r="165" spans="1:8" s="16" customFormat="1" ht="83.25" customHeight="1" thickBot="1" x14ac:dyDescent="0.25">
      <c r="A165" s="160" t="s">
        <v>198</v>
      </c>
      <c r="B165" s="161"/>
      <c r="C165" s="209"/>
      <c r="D165" s="36">
        <v>5280</v>
      </c>
      <c r="E165" s="37"/>
      <c r="F165" s="37"/>
      <c r="G165" s="37"/>
      <c r="H165" s="38"/>
    </row>
    <row r="166" spans="1:8" s="16" customFormat="1" ht="24.95" customHeight="1" thickBot="1" x14ac:dyDescent="0.25">
      <c r="A166" s="286"/>
      <c r="B166" s="287"/>
      <c r="C166" s="287"/>
      <c r="D166" s="287"/>
      <c r="E166" s="287"/>
      <c r="F166" s="287"/>
      <c r="G166" s="287"/>
      <c r="H166" s="459"/>
    </row>
    <row r="167" spans="1:8" ht="12.6" customHeight="1" x14ac:dyDescent="0.2"/>
    <row r="168" spans="1:8" s="219" customFormat="1" ht="24.95" customHeight="1" x14ac:dyDescent="0.2">
      <c r="A168" s="216"/>
      <c r="B168" s="217" t="s">
        <v>130</v>
      </c>
      <c r="C168" s="218" t="s">
        <v>341</v>
      </c>
      <c r="D168" s="218"/>
    </row>
    <row r="169" spans="1:8" s="219" customFormat="1" ht="24.95" customHeight="1" x14ac:dyDescent="0.2">
      <c r="A169" s="216"/>
      <c r="C169" s="220" t="s">
        <v>342</v>
      </c>
      <c r="D169" s="220"/>
    </row>
    <row r="170" spans="1:8" s="219" customFormat="1" ht="24.95" customHeight="1" x14ac:dyDescent="0.2">
      <c r="A170" s="216"/>
      <c r="C170" s="218" t="s">
        <v>343</v>
      </c>
      <c r="D170" s="220"/>
    </row>
    <row r="171" spans="1:8" s="213" customFormat="1" ht="12" customHeight="1" x14ac:dyDescent="0.2">
      <c r="A171" s="212"/>
      <c r="C171" s="220"/>
      <c r="D171" s="220"/>
    </row>
    <row r="172" spans="1:8" s="227" customFormat="1" ht="24.95" customHeight="1" x14ac:dyDescent="0.2">
      <c r="A172" s="223"/>
      <c r="B172" s="223"/>
      <c r="C172" s="223"/>
      <c r="D172" s="224"/>
      <c r="E172" s="224"/>
      <c r="F172" s="224"/>
      <c r="G172" s="224"/>
      <c r="H172" s="224"/>
    </row>
    <row r="173" spans="1:8" s="227" customFormat="1" ht="24.95" customHeight="1" x14ac:dyDescent="0.2">
      <c r="A173" s="223" t="str">
        <f>Абакан_юр!A171</f>
        <v>По соглашению сторон в качестве валюты платежа могут выступать украинские гривны, в этом случае курс следующий: 1 руб. = 0,5104 гривен</v>
      </c>
      <c r="B173" s="223"/>
      <c r="C173" s="223"/>
      <c r="D173" s="224"/>
      <c r="E173" s="224"/>
      <c r="F173" s="224"/>
      <c r="G173" s="224"/>
      <c r="H173" s="224"/>
    </row>
    <row r="174" spans="1:8" s="227" customFormat="1" ht="24.95" customHeight="1" x14ac:dyDescent="0.2">
      <c r="A174" s="223" t="str">
        <f>Абакан_юр!A172</f>
        <v>По соглашению сторон в качестве валюты платежа могут выступать дирхамы ОАЭ, в этом случае курс следующий: 1 руб. = 0,0436 дирхам</v>
      </c>
      <c r="B174" s="223"/>
      <c r="C174" s="223"/>
      <c r="D174" s="224"/>
      <c r="E174" s="224"/>
      <c r="F174" s="224"/>
      <c r="G174" s="224"/>
      <c r="H174" s="224"/>
    </row>
    <row r="175" spans="1:8" s="227" customFormat="1" ht="24.95" customHeight="1" x14ac:dyDescent="0.2">
      <c r="A175" s="223" t="str">
        <f>Абакан_юр!A173</f>
        <v>По соглашению сторон в качестве валюты платежа могут выступать доллары США, в этом случае курс следующий: 1 руб. = 0,0118 доллара</v>
      </c>
      <c r="B175" s="223"/>
      <c r="C175" s="223"/>
      <c r="D175" s="224"/>
      <c r="E175" s="224"/>
      <c r="F175" s="224"/>
      <c r="G175" s="224"/>
      <c r="H175" s="224"/>
    </row>
    <row r="176" spans="1:8" s="227" customFormat="1" ht="24.95" customHeight="1" x14ac:dyDescent="0.2">
      <c r="A176" s="223" t="str">
        <f>Абакан_юр!A174</f>
        <v>По соглашению сторон в качестве валюты платежа могут выступать евро, в этом случае курс следующий: 1 руб. = 0,0108 евро</v>
      </c>
      <c r="B176" s="223"/>
      <c r="C176" s="223"/>
      <c r="D176" s="224"/>
      <c r="E176" s="224"/>
      <c r="F176" s="224"/>
      <c r="G176" s="224"/>
      <c r="H176" s="224"/>
    </row>
    <row r="177" spans="1:8" s="227" customFormat="1" ht="24.95" customHeight="1" x14ac:dyDescent="0.2">
      <c r="A177" s="223" t="str">
        <f>Абакан_юр!A175</f>
        <v>По соглашению сторон в качестве валюты платежа могут выступать чешские кроны, в этом случае курс следующий: 1 руб. = 0,2741 крона</v>
      </c>
      <c r="B177" s="223"/>
      <c r="C177" s="223"/>
      <c r="D177" s="224"/>
      <c r="E177" s="224"/>
      <c r="F177" s="224"/>
      <c r="G177" s="224"/>
      <c r="H177" s="224"/>
    </row>
    <row r="178" spans="1:8" s="227" customFormat="1" ht="26.25" customHeight="1" x14ac:dyDescent="0.2">
      <c r="A178" s="223" t="str">
        <f>Абакан_юр!A176</f>
        <v>По соглашению сторон в качестве валюты платежа могут выступать киргизские сомы, в этом случае курс следующий: 1 руб. = 1,0001 сом</v>
      </c>
      <c r="B178" s="223"/>
      <c r="C178" s="223"/>
      <c r="D178" s="224"/>
      <c r="E178" s="224"/>
      <c r="F178" s="224"/>
      <c r="G178" s="224"/>
      <c r="H178" s="224"/>
    </row>
    <row r="179" spans="1:8" s="234" customFormat="1" ht="12.6" customHeight="1" x14ac:dyDescent="0.2">
      <c r="A179"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9" s="223"/>
      <c r="C179" s="223"/>
      <c r="D179" s="231"/>
      <c r="E179" s="231"/>
      <c r="F179" s="231"/>
      <c r="G179" s="231"/>
      <c r="H179" s="231"/>
    </row>
    <row r="180" spans="1:8" ht="24.95" customHeight="1" x14ac:dyDescent="0.2">
      <c r="A180" s="235" t="s">
        <v>142</v>
      </c>
      <c r="B180" s="235"/>
      <c r="C180" s="235"/>
      <c r="D180" s="235"/>
      <c r="E180" s="215"/>
      <c r="F180" s="215"/>
      <c r="G180" s="215"/>
      <c r="H180" s="215"/>
    </row>
    <row r="181" spans="1:8" s="234" customFormat="1" ht="12" customHeight="1" x14ac:dyDescent="0.2">
      <c r="A181" s="229"/>
      <c r="B181" s="229"/>
      <c r="C181" s="230"/>
      <c r="D181" s="231"/>
      <c r="E181" s="231"/>
      <c r="F181" s="231"/>
      <c r="G181" s="231"/>
      <c r="H181" s="231"/>
    </row>
    <row r="182" spans="1:8" s="238" customFormat="1" ht="50.1" customHeight="1" thickBot="1" x14ac:dyDescent="0.25">
      <c r="A182" s="236" t="s">
        <v>143</v>
      </c>
      <c r="B182" s="236"/>
      <c r="C182" s="236"/>
      <c r="D182" s="236"/>
    </row>
    <row r="183" spans="1:8" s="243" customFormat="1" ht="50.1" customHeight="1" thickBot="1" x14ac:dyDescent="0.25">
      <c r="A183" s="239" t="s">
        <v>144</v>
      </c>
      <c r="B183" s="240"/>
      <c r="C183" s="240"/>
      <c r="D183" s="241"/>
    </row>
    <row r="184" spans="1:8" ht="60" customHeight="1" thickBot="1" x14ac:dyDescent="0.25">
      <c r="A184" s="244" t="s">
        <v>145</v>
      </c>
      <c r="B184" s="245"/>
      <c r="C184" s="246" t="s">
        <v>146</v>
      </c>
      <c r="D184" s="525" t="s">
        <v>147</v>
      </c>
      <c r="E184" s="215"/>
      <c r="F184" s="215"/>
      <c r="G184" s="215"/>
      <c r="H184" s="215"/>
    </row>
    <row r="185" spans="1:8" ht="99.95" customHeight="1" x14ac:dyDescent="0.2">
      <c r="A185" s="249" t="s">
        <v>148</v>
      </c>
      <c r="B185" s="250"/>
      <c r="C185" s="251" t="s">
        <v>149</v>
      </c>
      <c r="D185" s="427" t="s">
        <v>150</v>
      </c>
      <c r="E185" s="215"/>
      <c r="F185" s="215"/>
      <c r="G185" s="215"/>
      <c r="H185" s="215"/>
    </row>
    <row r="186" spans="1:8" ht="75" customHeight="1" x14ac:dyDescent="0.2">
      <c r="A186" s="254" t="s">
        <v>151</v>
      </c>
      <c r="B186" s="255"/>
      <c r="C186" s="256" t="s">
        <v>152</v>
      </c>
      <c r="D186" s="429" t="s">
        <v>153</v>
      </c>
      <c r="E186" s="215"/>
      <c r="F186" s="215"/>
      <c r="G186" s="215"/>
      <c r="H186" s="215"/>
    </row>
    <row r="187" spans="1:8" ht="147.75" customHeight="1" x14ac:dyDescent="0.2">
      <c r="A187" s="254" t="s">
        <v>154</v>
      </c>
      <c r="B187" s="255"/>
      <c r="C187" s="256" t="s">
        <v>155</v>
      </c>
      <c r="D187" s="429" t="s">
        <v>153</v>
      </c>
      <c r="E187" s="215"/>
      <c r="F187" s="215"/>
      <c r="G187" s="215"/>
      <c r="H187" s="215"/>
    </row>
    <row r="188" spans="1:8" s="213" customFormat="1" ht="125.25" customHeight="1" x14ac:dyDescent="0.2">
      <c r="A188" s="254" t="s">
        <v>157</v>
      </c>
      <c r="B188" s="255"/>
      <c r="C188" s="314" t="s">
        <v>158</v>
      </c>
      <c r="D188" s="526" t="s">
        <v>153</v>
      </c>
      <c r="E188" s="215"/>
      <c r="F188" s="215"/>
      <c r="G188" s="215"/>
      <c r="H188" s="215"/>
    </row>
    <row r="189" spans="1:8" s="234" customFormat="1" ht="222.75" customHeight="1" thickBot="1" x14ac:dyDescent="0.25">
      <c r="A189" s="437" t="s">
        <v>159</v>
      </c>
      <c r="B189" s="438"/>
      <c r="C189" s="318" t="s">
        <v>160</v>
      </c>
      <c r="D189" s="527" t="s">
        <v>153</v>
      </c>
      <c r="E189" s="215"/>
      <c r="F189" s="215"/>
      <c r="G189" s="215"/>
      <c r="H189" s="215"/>
    </row>
    <row r="190" spans="1:8" ht="24.95" customHeight="1" x14ac:dyDescent="0.2">
      <c r="A190" s="260" t="s">
        <v>161</v>
      </c>
      <c r="B190" s="260"/>
      <c r="C190" s="260"/>
      <c r="D190" s="260"/>
      <c r="E190" s="215"/>
      <c r="F190" s="215"/>
      <c r="G190" s="215"/>
      <c r="H190" s="215"/>
    </row>
    <row r="191" spans="1:8" ht="24.95" customHeight="1" x14ac:dyDescent="0.2">
      <c r="A191" s="260" t="s">
        <v>162</v>
      </c>
      <c r="B191" s="260"/>
      <c r="C191" s="260"/>
      <c r="D191" s="260"/>
      <c r="E191" s="215"/>
      <c r="F191" s="215"/>
      <c r="G191" s="215"/>
      <c r="H191" s="215"/>
    </row>
    <row r="192" spans="1:8" ht="210.75" customHeight="1" x14ac:dyDescent="0.2">
      <c r="A19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321"/>
      <c r="C192" s="321"/>
      <c r="D192" s="321"/>
      <c r="E192" s="215"/>
      <c r="F192" s="215"/>
      <c r="G192" s="215"/>
      <c r="H192" s="215"/>
    </row>
    <row r="193" spans="1:8" s="16" customFormat="1" ht="99.75" customHeight="1" x14ac:dyDescent="0.2">
      <c r="A193" s="235" t="s">
        <v>164</v>
      </c>
      <c r="B193" s="235"/>
      <c r="C193" s="235"/>
      <c r="D193" s="235"/>
    </row>
    <row r="194" spans="1:8" ht="50.1" customHeight="1" x14ac:dyDescent="0.2">
      <c r="A194" s="260" t="s">
        <v>165</v>
      </c>
      <c r="B194" s="260"/>
      <c r="C194" s="260"/>
      <c r="D194" s="260"/>
      <c r="E194" s="215"/>
      <c r="F194" s="215"/>
      <c r="G194" s="215"/>
      <c r="H194" s="215"/>
    </row>
    <row r="195" spans="1:8" s="262" customFormat="1" ht="132" customHeight="1" x14ac:dyDescent="0.2">
      <c r="A195" s="235" t="s">
        <v>166</v>
      </c>
      <c r="B195" s="235"/>
      <c r="C195" s="235"/>
      <c r="D195" s="235"/>
      <c r="E195" s="235"/>
      <c r="F195" s="235"/>
      <c r="G195" s="235"/>
      <c r="H195" s="235"/>
    </row>
  </sheetData>
  <sheetProtection selectLockedCells="1" selectUnlockedCells="1"/>
  <mergeCells count="305">
    <mergeCell ref="A193:D193"/>
    <mergeCell ref="A194:D194"/>
    <mergeCell ref="A195:E195"/>
    <mergeCell ref="F195:H195"/>
    <mergeCell ref="A187:B187"/>
    <mergeCell ref="A188:B188"/>
    <mergeCell ref="A189:B189"/>
    <mergeCell ref="A190:D190"/>
    <mergeCell ref="A191:D191"/>
    <mergeCell ref="A192:D192"/>
    <mergeCell ref="A180:D180"/>
    <mergeCell ref="A182:D182"/>
    <mergeCell ref="A183:D183"/>
    <mergeCell ref="A184:B184"/>
    <mergeCell ref="A185:B185"/>
    <mergeCell ref="A186:B186"/>
    <mergeCell ref="A174:C174"/>
    <mergeCell ref="A175:C175"/>
    <mergeCell ref="A176:C176"/>
    <mergeCell ref="A177:C177"/>
    <mergeCell ref="A178:C178"/>
    <mergeCell ref="A179:C179"/>
    <mergeCell ref="C168:D168"/>
    <mergeCell ref="C169:D169"/>
    <mergeCell ref="C170:D170"/>
    <mergeCell ref="C171:D171"/>
    <mergeCell ref="A172:C172"/>
    <mergeCell ref="A173:C173"/>
    <mergeCell ref="A164:B164"/>
    <mergeCell ref="C164:C165"/>
    <mergeCell ref="D164:H164"/>
    <mergeCell ref="A165:B165"/>
    <mergeCell ref="D165:H165"/>
    <mergeCell ref="A166:H166"/>
    <mergeCell ref="A161:B161"/>
    <mergeCell ref="D161:H161"/>
    <mergeCell ref="A162:B162"/>
    <mergeCell ref="D162:H162"/>
    <mergeCell ref="A163:C163"/>
    <mergeCell ref="D163:H163"/>
    <mergeCell ref="D157:H157"/>
    <mergeCell ref="A158:B158"/>
    <mergeCell ref="A159:B159"/>
    <mergeCell ref="D159:H159"/>
    <mergeCell ref="A160:B160"/>
    <mergeCell ref="D160:H160"/>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7"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7020</v>
      </c>
      <c r="E7" s="32">
        <f>F7*1.1</f>
        <v>6435.0000000000009</v>
      </c>
      <c r="F7" s="32">
        <v>5850</v>
      </c>
      <c r="G7" s="32">
        <f>F7*0.75</f>
        <v>4387.5</v>
      </c>
      <c r="H7" s="33">
        <f>F7*0.5</f>
        <v>2925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8359.1999999999989</v>
      </c>
      <c r="E12" s="32">
        <f>F12*1.1</f>
        <v>7662.6</v>
      </c>
      <c r="F12" s="32">
        <v>6966</v>
      </c>
      <c r="G12" s="32">
        <f>F12*0.75</f>
        <v>5224.5</v>
      </c>
      <c r="H12" s="33">
        <f>F12*0.5</f>
        <v>3483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267">
        <v>420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9835.1999999999989</v>
      </c>
      <c r="E27" s="32">
        <f>F27*1.1</f>
        <v>9015.6</v>
      </c>
      <c r="F27" s="32">
        <v>8196</v>
      </c>
      <c r="G27" s="32">
        <f>F27*0.75</f>
        <v>6147</v>
      </c>
      <c r="H27" s="33">
        <f>F27*0.5</f>
        <v>4098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11707.199999999999</v>
      </c>
      <c r="E32" s="32">
        <f>F32*1.1</f>
        <v>10731.6</v>
      </c>
      <c r="F32" s="32">
        <v>9756</v>
      </c>
      <c r="G32" s="32">
        <f>F32*0.75</f>
        <v>7317</v>
      </c>
      <c r="H32" s="33">
        <f>F32*0.5</f>
        <v>4878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1">
        <f>F48*1.2</f>
        <v>8424</v>
      </c>
      <c r="E48" s="32">
        <f>F48*1.1</f>
        <v>7722.0000000000009</v>
      </c>
      <c r="F48" s="32">
        <v>7020</v>
      </c>
      <c r="G48" s="32">
        <f>F48*0.75</f>
        <v>5265</v>
      </c>
      <c r="H48" s="33">
        <f>F48*0.5</f>
        <v>3510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54">
        <f>F54*1.2</f>
        <v>10036.799999999999</v>
      </c>
      <c r="E54" s="32">
        <f>F54*1.1</f>
        <v>9200.4000000000015</v>
      </c>
      <c r="F54" s="32">
        <v>8364</v>
      </c>
      <c r="G54" s="32">
        <f>F54*0.75</f>
        <v>6273</v>
      </c>
      <c r="H54" s="33">
        <f>F54*0.5</f>
        <v>4182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267">
        <v>420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1749 до 34980</v>
      </c>
      <c r="E64" s="139"/>
      <c r="F64" s="139"/>
      <c r="G64" s="139"/>
      <c r="H64" s="140"/>
    </row>
    <row r="65" spans="1:8" ht="37.5" customHeight="1" outlineLevel="1" x14ac:dyDescent="0.2">
      <c r="A65" s="141" t="s">
        <v>39</v>
      </c>
      <c r="B65" s="142"/>
      <c r="C65" s="278"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144">
        <v>1749</v>
      </c>
      <c r="E65" s="145"/>
      <c r="F65" s="145"/>
      <c r="G65" s="145"/>
      <c r="H65" s="146"/>
    </row>
    <row r="66" spans="1:8" ht="37.5" customHeight="1" outlineLevel="1" x14ac:dyDescent="0.2">
      <c r="A66" s="147" t="s">
        <v>40</v>
      </c>
      <c r="B66" s="148"/>
      <c r="C66" s="143"/>
      <c r="D66" s="36">
        <v>3498</v>
      </c>
      <c r="E66" s="37"/>
      <c r="F66" s="37"/>
      <c r="G66" s="37"/>
      <c r="H66" s="38"/>
    </row>
    <row r="67" spans="1:8" ht="37.5" customHeight="1" outlineLevel="1" x14ac:dyDescent="0.2">
      <c r="A67" s="147" t="s">
        <v>41</v>
      </c>
      <c r="B67" s="148"/>
      <c r="C67" s="143"/>
      <c r="D67" s="36">
        <v>5247</v>
      </c>
      <c r="E67" s="37"/>
      <c r="F67" s="37"/>
      <c r="G67" s="37"/>
      <c r="H67" s="38"/>
    </row>
    <row r="68" spans="1:8" ht="37.5" customHeight="1" outlineLevel="1" x14ac:dyDescent="0.2">
      <c r="A68" s="147" t="s">
        <v>42</v>
      </c>
      <c r="B68" s="148"/>
      <c r="C68" s="143"/>
      <c r="D68" s="36">
        <v>6996</v>
      </c>
      <c r="E68" s="37"/>
      <c r="F68" s="37"/>
      <c r="G68" s="37"/>
      <c r="H68" s="38"/>
    </row>
    <row r="69" spans="1:8" ht="37.5" customHeight="1" outlineLevel="1" x14ac:dyDescent="0.2">
      <c r="A69" s="147" t="s">
        <v>43</v>
      </c>
      <c r="B69" s="148"/>
      <c r="C69" s="143"/>
      <c r="D69" s="36">
        <v>8745</v>
      </c>
      <c r="E69" s="37"/>
      <c r="F69" s="37"/>
      <c r="G69" s="37"/>
      <c r="H69" s="38"/>
    </row>
    <row r="70" spans="1:8" ht="37.5" customHeight="1" outlineLevel="1" x14ac:dyDescent="0.2">
      <c r="A70" s="147" t="s">
        <v>44</v>
      </c>
      <c r="B70" s="148"/>
      <c r="C70" s="143"/>
      <c r="D70" s="36">
        <v>10494</v>
      </c>
      <c r="E70" s="37"/>
      <c r="F70" s="37"/>
      <c r="G70" s="37"/>
      <c r="H70" s="38"/>
    </row>
    <row r="71" spans="1:8" ht="37.5" customHeight="1" outlineLevel="1" x14ac:dyDescent="0.2">
      <c r="A71" s="147" t="s">
        <v>45</v>
      </c>
      <c r="B71" s="148"/>
      <c r="C71" s="143"/>
      <c r="D71" s="36">
        <v>12243</v>
      </c>
      <c r="E71" s="37"/>
      <c r="F71" s="37"/>
      <c r="G71" s="37"/>
      <c r="H71" s="38"/>
    </row>
    <row r="72" spans="1:8" ht="37.5" customHeight="1" outlineLevel="1" x14ac:dyDescent="0.2">
      <c r="A72" s="147" t="s">
        <v>46</v>
      </c>
      <c r="B72" s="148"/>
      <c r="C72" s="143"/>
      <c r="D72" s="36">
        <v>13992</v>
      </c>
      <c r="E72" s="37"/>
      <c r="F72" s="37"/>
      <c r="G72" s="37"/>
      <c r="H72" s="38"/>
    </row>
    <row r="73" spans="1:8" ht="37.5" customHeight="1" outlineLevel="1" x14ac:dyDescent="0.2">
      <c r="A73" s="147" t="s">
        <v>47</v>
      </c>
      <c r="B73" s="148"/>
      <c r="C73" s="143"/>
      <c r="D73" s="36">
        <v>15741</v>
      </c>
      <c r="E73" s="37"/>
      <c r="F73" s="37"/>
      <c r="G73" s="37"/>
      <c r="H73" s="38"/>
    </row>
    <row r="74" spans="1:8" ht="37.5" customHeight="1" outlineLevel="1" x14ac:dyDescent="0.2">
      <c r="A74" s="147" t="s">
        <v>48</v>
      </c>
      <c r="B74" s="148"/>
      <c r="C74" s="143"/>
      <c r="D74" s="36">
        <v>17490</v>
      </c>
      <c r="E74" s="37"/>
      <c r="F74" s="37"/>
      <c r="G74" s="37"/>
      <c r="H74" s="38"/>
    </row>
    <row r="75" spans="1:8" ht="37.5" customHeight="1" outlineLevel="1" x14ac:dyDescent="0.2">
      <c r="A75" s="147" t="s">
        <v>49</v>
      </c>
      <c r="B75" s="148"/>
      <c r="C75" s="143"/>
      <c r="D75" s="36">
        <v>19239</v>
      </c>
      <c r="E75" s="37"/>
      <c r="F75" s="37"/>
      <c r="G75" s="37"/>
      <c r="H75" s="38"/>
    </row>
    <row r="76" spans="1:8" ht="37.5" customHeight="1" outlineLevel="1" x14ac:dyDescent="0.2">
      <c r="A76" s="147" t="s">
        <v>50</v>
      </c>
      <c r="B76" s="148"/>
      <c r="C76" s="143"/>
      <c r="D76" s="36">
        <v>20988</v>
      </c>
      <c r="E76" s="37"/>
      <c r="F76" s="37"/>
      <c r="G76" s="37"/>
      <c r="H76" s="38"/>
    </row>
    <row r="77" spans="1:8" ht="37.5" customHeight="1" outlineLevel="1" x14ac:dyDescent="0.2">
      <c r="A77" s="147" t="s">
        <v>51</v>
      </c>
      <c r="B77" s="148"/>
      <c r="C77" s="143"/>
      <c r="D77" s="36">
        <v>22737</v>
      </c>
      <c r="E77" s="37"/>
      <c r="F77" s="37"/>
      <c r="G77" s="37"/>
      <c r="H77" s="38"/>
    </row>
    <row r="78" spans="1:8" ht="37.5" customHeight="1" outlineLevel="1" x14ac:dyDescent="0.2">
      <c r="A78" s="147" t="s">
        <v>52</v>
      </c>
      <c r="B78" s="148"/>
      <c r="C78" s="143"/>
      <c r="D78" s="36">
        <v>24486</v>
      </c>
      <c r="E78" s="37"/>
      <c r="F78" s="37"/>
      <c r="G78" s="37"/>
      <c r="H78" s="38"/>
    </row>
    <row r="79" spans="1:8" ht="37.5" customHeight="1" outlineLevel="1" x14ac:dyDescent="0.2">
      <c r="A79" s="147" t="s">
        <v>53</v>
      </c>
      <c r="B79" s="148"/>
      <c r="C79" s="143"/>
      <c r="D79" s="36">
        <v>26235</v>
      </c>
      <c r="E79" s="37"/>
      <c r="F79" s="37"/>
      <c r="G79" s="37"/>
      <c r="H79" s="38"/>
    </row>
    <row r="80" spans="1:8" ht="37.5" customHeight="1" outlineLevel="1" x14ac:dyDescent="0.2">
      <c r="A80" s="147" t="s">
        <v>54</v>
      </c>
      <c r="B80" s="148"/>
      <c r="C80" s="143"/>
      <c r="D80" s="36">
        <v>27984</v>
      </c>
      <c r="E80" s="37"/>
      <c r="F80" s="37"/>
      <c r="G80" s="37"/>
      <c r="H80" s="38"/>
    </row>
    <row r="81" spans="1:8" ht="37.5" customHeight="1" outlineLevel="1" x14ac:dyDescent="0.2">
      <c r="A81" s="147" t="s">
        <v>55</v>
      </c>
      <c r="B81" s="148"/>
      <c r="C81" s="143"/>
      <c r="D81" s="36">
        <v>29733</v>
      </c>
      <c r="E81" s="37"/>
      <c r="F81" s="37"/>
      <c r="G81" s="37"/>
      <c r="H81" s="38"/>
    </row>
    <row r="82" spans="1:8" ht="37.5" customHeight="1" outlineLevel="1" x14ac:dyDescent="0.2">
      <c r="A82" s="147" t="s">
        <v>56</v>
      </c>
      <c r="B82" s="148"/>
      <c r="C82" s="143"/>
      <c r="D82" s="36">
        <v>31482</v>
      </c>
      <c r="E82" s="37"/>
      <c r="F82" s="37"/>
      <c r="G82" s="37"/>
      <c r="H82" s="38"/>
    </row>
    <row r="83" spans="1:8" ht="37.5" customHeight="1" outlineLevel="1" x14ac:dyDescent="0.2">
      <c r="A83" s="147" t="s">
        <v>57</v>
      </c>
      <c r="B83" s="148"/>
      <c r="C83" s="143"/>
      <c r="D83" s="36">
        <v>33231</v>
      </c>
      <c r="E83" s="37"/>
      <c r="F83" s="37"/>
      <c r="G83" s="37"/>
      <c r="H83" s="38"/>
    </row>
    <row r="84" spans="1:8" ht="37.5" customHeight="1" outlineLevel="1" x14ac:dyDescent="0.2">
      <c r="A84" s="147" t="s">
        <v>58</v>
      </c>
      <c r="B84" s="148"/>
      <c r="C84" s="143"/>
      <c r="D84" s="36">
        <v>34980</v>
      </c>
      <c r="E84" s="37"/>
      <c r="F84" s="37"/>
      <c r="G84" s="37"/>
      <c r="H84" s="38"/>
    </row>
    <row r="85" spans="1:8" ht="37.5" customHeight="1" outlineLevel="1" x14ac:dyDescent="0.2">
      <c r="A85" s="147" t="s">
        <v>178</v>
      </c>
      <c r="B85" s="148"/>
      <c r="C85" s="143"/>
      <c r="D85" s="36">
        <v>36729</v>
      </c>
      <c r="E85" s="37"/>
      <c r="F85" s="37"/>
      <c r="G85" s="37"/>
      <c r="H85" s="38"/>
    </row>
    <row r="86" spans="1:8" ht="37.5" customHeight="1" outlineLevel="1" x14ac:dyDescent="0.2">
      <c r="A86" s="147" t="s">
        <v>179</v>
      </c>
      <c r="B86" s="148"/>
      <c r="C86" s="143"/>
      <c r="D86" s="36">
        <v>38478</v>
      </c>
      <c r="E86" s="37"/>
      <c r="F86" s="37"/>
      <c r="G86" s="37"/>
      <c r="H86" s="38"/>
    </row>
    <row r="87" spans="1:8" ht="37.5" customHeight="1" outlineLevel="1" x14ac:dyDescent="0.2">
      <c r="A87" s="147" t="s">
        <v>180</v>
      </c>
      <c r="B87" s="148"/>
      <c r="C87" s="143"/>
      <c r="D87" s="36">
        <v>40227</v>
      </c>
      <c r="E87" s="37"/>
      <c r="F87" s="37"/>
      <c r="G87" s="37"/>
      <c r="H87" s="38"/>
    </row>
    <row r="88" spans="1:8" ht="37.5" customHeight="1" outlineLevel="1" x14ac:dyDescent="0.2">
      <c r="A88" s="147" t="s">
        <v>181</v>
      </c>
      <c r="B88" s="148"/>
      <c r="C88" s="143"/>
      <c r="D88" s="36">
        <v>41976</v>
      </c>
      <c r="E88" s="37"/>
      <c r="F88" s="37"/>
      <c r="G88" s="37"/>
      <c r="H88" s="38"/>
    </row>
    <row r="89" spans="1:8" ht="37.5" customHeight="1" outlineLevel="1" x14ac:dyDescent="0.2">
      <c r="A89" s="147" t="s">
        <v>182</v>
      </c>
      <c r="B89" s="148"/>
      <c r="C89" s="143"/>
      <c r="D89" s="36">
        <v>43725</v>
      </c>
      <c r="E89" s="37"/>
      <c r="F89" s="37"/>
      <c r="G89" s="37"/>
      <c r="H89" s="38"/>
    </row>
    <row r="90" spans="1:8" ht="37.5" customHeight="1" outlineLevel="1" x14ac:dyDescent="0.2">
      <c r="A90" s="147" t="s">
        <v>183</v>
      </c>
      <c r="B90" s="148"/>
      <c r="C90" s="143"/>
      <c r="D90" s="36">
        <v>45474</v>
      </c>
      <c r="E90" s="37"/>
      <c r="F90" s="37"/>
      <c r="G90" s="37"/>
      <c r="H90" s="38"/>
    </row>
    <row r="91" spans="1:8" ht="37.5" customHeight="1" outlineLevel="1" x14ac:dyDescent="0.2">
      <c r="A91" s="147" t="s">
        <v>184</v>
      </c>
      <c r="B91" s="148"/>
      <c r="C91" s="143"/>
      <c r="D91" s="36">
        <v>47223</v>
      </c>
      <c r="E91" s="37"/>
      <c r="F91" s="37"/>
      <c r="G91" s="37"/>
      <c r="H91" s="38"/>
    </row>
    <row r="92" spans="1:8" ht="37.5" customHeight="1" outlineLevel="1" x14ac:dyDescent="0.2">
      <c r="A92" s="147" t="s">
        <v>185</v>
      </c>
      <c r="B92" s="148"/>
      <c r="C92" s="143"/>
      <c r="D92" s="36">
        <v>48972</v>
      </c>
      <c r="E92" s="37"/>
      <c r="F92" s="37"/>
      <c r="G92" s="37"/>
      <c r="H92" s="38"/>
    </row>
    <row r="93" spans="1:8" ht="37.5" customHeight="1" outlineLevel="1" x14ac:dyDescent="0.2">
      <c r="A93" s="147" t="s">
        <v>186</v>
      </c>
      <c r="B93" s="148"/>
      <c r="C93" s="143"/>
      <c r="D93" s="36">
        <v>50721</v>
      </c>
      <c r="E93" s="37"/>
      <c r="F93" s="37"/>
      <c r="G93" s="37"/>
      <c r="H93" s="38"/>
    </row>
    <row r="94" spans="1:8" ht="37.5" customHeight="1" outlineLevel="1" thickBot="1" x14ac:dyDescent="0.25">
      <c r="A94" s="147" t="s">
        <v>187</v>
      </c>
      <c r="B94" s="148"/>
      <c r="C94" s="528"/>
      <c r="D94" s="36">
        <v>52470</v>
      </c>
      <c r="E94" s="37"/>
      <c r="F94" s="37"/>
      <c r="G94" s="37"/>
      <c r="H94" s="38"/>
    </row>
    <row r="95" spans="1:8" ht="50.1" customHeight="1" thickBot="1" x14ac:dyDescent="0.25">
      <c r="A95" s="136" t="s">
        <v>59</v>
      </c>
      <c r="B95" s="137"/>
      <c r="C95" s="137"/>
      <c r="D95" s="138" t="str">
        <f>"от "&amp;MIN(D96:D105)&amp;" до "&amp;MAX(D96:D105)</f>
        <v>от 264 до 8244</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152">
        <v>912</v>
      </c>
      <c r="E96" s="152"/>
      <c r="F96" s="152"/>
      <c r="G96" s="152"/>
      <c r="H96" s="153"/>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157">
        <v>522</v>
      </c>
      <c r="E97" s="157"/>
      <c r="F97" s="157"/>
      <c r="G97" s="157"/>
      <c r="H97" s="158"/>
    </row>
    <row r="98" spans="1:8" ht="37.5" customHeight="1" x14ac:dyDescent="0.2">
      <c r="A98" s="154" t="s">
        <v>62</v>
      </c>
      <c r="B98" s="155"/>
      <c r="C98" s="159"/>
      <c r="D98" s="157">
        <v>8244</v>
      </c>
      <c r="E98" s="157"/>
      <c r="F98" s="157"/>
      <c r="G98" s="157"/>
      <c r="H98" s="158"/>
    </row>
    <row r="99" spans="1:8" ht="37.5" customHeight="1" x14ac:dyDescent="0.2">
      <c r="A99" s="154" t="s">
        <v>63</v>
      </c>
      <c r="B99" s="155"/>
      <c r="C99" s="159"/>
      <c r="D99" s="157">
        <v>1626</v>
      </c>
      <c r="E99" s="157"/>
      <c r="F99" s="157"/>
      <c r="G99" s="157"/>
      <c r="H99" s="158"/>
    </row>
    <row r="100" spans="1:8" ht="37.5" customHeight="1" x14ac:dyDescent="0.2">
      <c r="A100" s="160" t="s">
        <v>64</v>
      </c>
      <c r="B100" s="161"/>
      <c r="C100" s="159"/>
      <c r="D100" s="157">
        <v>4938</v>
      </c>
      <c r="E100" s="157"/>
      <c r="F100" s="157"/>
      <c r="G100" s="157"/>
      <c r="H100" s="158"/>
    </row>
    <row r="101" spans="1:8" ht="37.5" customHeight="1" x14ac:dyDescent="0.2">
      <c r="A101" s="154" t="s">
        <v>65</v>
      </c>
      <c r="B101" s="155"/>
      <c r="C101" s="159"/>
      <c r="D101" s="157">
        <v>264</v>
      </c>
      <c r="E101" s="157"/>
      <c r="F101" s="157"/>
      <c r="G101" s="157"/>
      <c r="H101" s="158"/>
    </row>
    <row r="102" spans="1:8" ht="37.5" customHeight="1" x14ac:dyDescent="0.2">
      <c r="A102" s="154" t="s">
        <v>66</v>
      </c>
      <c r="B102" s="155"/>
      <c r="C102" s="159"/>
      <c r="D102" s="157">
        <v>264</v>
      </c>
      <c r="E102" s="157"/>
      <c r="F102" s="157"/>
      <c r="G102" s="157"/>
      <c r="H102" s="158"/>
    </row>
    <row r="103" spans="1:8" ht="37.5" customHeight="1" x14ac:dyDescent="0.2">
      <c r="A103" s="154" t="s">
        <v>67</v>
      </c>
      <c r="B103" s="155"/>
      <c r="C103" s="159"/>
      <c r="D103" s="157">
        <v>528</v>
      </c>
      <c r="E103" s="157"/>
      <c r="F103" s="157"/>
      <c r="G103" s="157"/>
      <c r="H103" s="158"/>
    </row>
    <row r="104" spans="1:8" ht="37.5" customHeight="1" x14ac:dyDescent="0.2">
      <c r="A104" s="154" t="s">
        <v>68</v>
      </c>
      <c r="B104" s="155"/>
      <c r="C104" s="159"/>
      <c r="D104" s="157">
        <v>792</v>
      </c>
      <c r="E104" s="157"/>
      <c r="F104" s="157"/>
      <c r="G104" s="157"/>
      <c r="H104" s="158"/>
    </row>
    <row r="105" spans="1:8" ht="37.5" customHeight="1" thickBot="1" x14ac:dyDescent="0.25">
      <c r="A105" s="162" t="s">
        <v>69</v>
      </c>
      <c r="B105" s="163"/>
      <c r="C105" s="164"/>
      <c r="D105" s="165">
        <v>5388</v>
      </c>
      <c r="E105" s="165"/>
      <c r="F105" s="165"/>
      <c r="G105" s="165"/>
      <c r="H105" s="166"/>
    </row>
    <row r="106" spans="1:8" s="16" customFormat="1" ht="117.75" customHeight="1" thickBot="1" x14ac:dyDescent="0.25">
      <c r="A106" s="283" t="s">
        <v>71</v>
      </c>
      <c r="B106" s="284"/>
      <c r="C10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45">
        <v>30</v>
      </c>
      <c r="E106" s="45"/>
      <c r="F106" s="45"/>
      <c r="G106" s="45"/>
      <c r="H106" s="46"/>
    </row>
    <row r="107" spans="1:8" ht="50.1" customHeight="1" thickBot="1" x14ac:dyDescent="0.25">
      <c r="A107" s="24" t="s">
        <v>72</v>
      </c>
      <c r="B107" s="25"/>
      <c r="C107" s="26"/>
      <c r="D107" s="173" t="e">
        <f>"от "&amp;MIN(D109,D129:H130,#REF!,D131:H145)&amp;" до "&amp;MAX(D109,D129:H130,#REF!,D131:H145)</f>
        <v>#REF!</v>
      </c>
      <c r="E107" s="173"/>
      <c r="F107" s="173"/>
      <c r="G107" s="173"/>
      <c r="H107" s="174"/>
    </row>
    <row r="108" spans="1:8" ht="21.75" thickBot="1" x14ac:dyDescent="0.25">
      <c r="A108" s="175"/>
      <c r="B108" s="176"/>
      <c r="C108" s="130"/>
      <c r="D108" s="177"/>
      <c r="E108" s="177"/>
      <c r="F108" s="177"/>
      <c r="G108" s="177"/>
      <c r="H108" s="178"/>
    </row>
    <row r="109" spans="1:8" ht="57"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182">
        <v>4080</v>
      </c>
      <c r="E109" s="182"/>
      <c r="F109" s="182"/>
      <c r="G109" s="182"/>
      <c r="H109" s="183"/>
    </row>
    <row r="110" spans="1:8" ht="57" customHeight="1" thickBot="1" x14ac:dyDescent="0.25">
      <c r="A110" s="184" t="s">
        <v>74</v>
      </c>
      <c r="B110" s="185"/>
      <c r="C110" s="186"/>
      <c r="D110" s="187" t="s">
        <v>75</v>
      </c>
      <c r="E110" s="188"/>
      <c r="F110" s="188"/>
      <c r="G110" s="188"/>
      <c r="H110" s="189"/>
    </row>
    <row r="111" spans="1:8" ht="57" customHeight="1" x14ac:dyDescent="0.2">
      <c r="A111" s="190" t="s">
        <v>76</v>
      </c>
      <c r="B111" s="191"/>
      <c r="C111" s="186"/>
      <c r="D111" s="157">
        <f>D109/4</f>
        <v>1020</v>
      </c>
      <c r="E111" s="157"/>
      <c r="F111" s="157"/>
      <c r="G111" s="157"/>
      <c r="H111" s="158"/>
    </row>
    <row r="112" spans="1:8" ht="57" customHeight="1" x14ac:dyDescent="0.2">
      <c r="A112" s="190" t="s">
        <v>77</v>
      </c>
      <c r="B112" s="191"/>
      <c r="C112" s="186"/>
      <c r="D112" s="157">
        <f>D109/5</f>
        <v>816</v>
      </c>
      <c r="E112" s="157"/>
      <c r="F112" s="157"/>
      <c r="G112" s="157"/>
      <c r="H112" s="158"/>
    </row>
    <row r="113" spans="1:8" ht="57" customHeight="1" x14ac:dyDescent="0.2">
      <c r="A113" s="190" t="s">
        <v>78</v>
      </c>
      <c r="B113" s="191"/>
      <c r="C113" s="186"/>
      <c r="D113" s="157">
        <f>D109/6</f>
        <v>680</v>
      </c>
      <c r="E113" s="157"/>
      <c r="F113" s="157"/>
      <c r="G113" s="157"/>
      <c r="H113" s="158"/>
    </row>
    <row r="114" spans="1:8" ht="57" customHeight="1" x14ac:dyDescent="0.2">
      <c r="A114" s="190" t="s">
        <v>79</v>
      </c>
      <c r="B114" s="191"/>
      <c r="C114" s="186"/>
      <c r="D114" s="157">
        <f>D109/7</f>
        <v>582.85714285714289</v>
      </c>
      <c r="E114" s="157"/>
      <c r="F114" s="157"/>
      <c r="G114" s="157"/>
      <c r="H114" s="158"/>
    </row>
    <row r="115" spans="1:8" ht="57" customHeight="1" x14ac:dyDescent="0.2">
      <c r="A115" s="190" t="s">
        <v>80</v>
      </c>
      <c r="B115" s="191"/>
      <c r="C115" s="186"/>
      <c r="D115" s="157">
        <f>D109/8</f>
        <v>510</v>
      </c>
      <c r="E115" s="157"/>
      <c r="F115" s="157"/>
      <c r="G115" s="157"/>
      <c r="H115" s="158"/>
    </row>
    <row r="116" spans="1:8" ht="57" customHeight="1" x14ac:dyDescent="0.2">
      <c r="A116" s="190" t="s">
        <v>81</v>
      </c>
      <c r="B116" s="191"/>
      <c r="C116" s="186"/>
      <c r="D116" s="157">
        <f>D109/9</f>
        <v>453.33333333333331</v>
      </c>
      <c r="E116" s="157"/>
      <c r="F116" s="157"/>
      <c r="G116" s="157"/>
      <c r="H116" s="158"/>
    </row>
    <row r="117" spans="1:8" ht="57" customHeight="1" x14ac:dyDescent="0.2">
      <c r="A117" s="190" t="s">
        <v>82</v>
      </c>
      <c r="B117" s="191"/>
      <c r="C117" s="186"/>
      <c r="D117" s="157">
        <f>D109/10</f>
        <v>408</v>
      </c>
      <c r="E117" s="157"/>
      <c r="F117" s="157"/>
      <c r="G117" s="157"/>
      <c r="H117" s="158"/>
    </row>
    <row r="118" spans="1:8" ht="57" customHeight="1" thickBot="1" x14ac:dyDescent="0.25">
      <c r="A118" s="179" t="s">
        <v>83</v>
      </c>
      <c r="B118" s="180"/>
      <c r="C118" s="186"/>
      <c r="D118" s="182">
        <v>6120</v>
      </c>
      <c r="E118" s="182"/>
      <c r="F118" s="182"/>
      <c r="G118" s="182"/>
      <c r="H118" s="183"/>
    </row>
    <row r="119" spans="1:8" ht="57" customHeight="1" thickBot="1" x14ac:dyDescent="0.25">
      <c r="A119" s="184" t="s">
        <v>74</v>
      </c>
      <c r="B119" s="185"/>
      <c r="C119" s="186"/>
      <c r="D119" s="187" t="s">
        <v>75</v>
      </c>
      <c r="E119" s="188"/>
      <c r="F119" s="188"/>
      <c r="G119" s="188"/>
      <c r="H119" s="189"/>
    </row>
    <row r="120" spans="1:8" ht="57" customHeight="1" x14ac:dyDescent="0.2">
      <c r="A120" s="190" t="s">
        <v>76</v>
      </c>
      <c r="B120" s="191"/>
      <c r="C120" s="186"/>
      <c r="D120" s="157">
        <v>1530</v>
      </c>
      <c r="E120" s="157"/>
      <c r="F120" s="157"/>
      <c r="G120" s="157"/>
      <c r="H120" s="158"/>
    </row>
    <row r="121" spans="1:8" ht="57" customHeight="1" x14ac:dyDescent="0.2">
      <c r="A121" s="190" t="s">
        <v>77</v>
      </c>
      <c r="B121" s="191"/>
      <c r="C121" s="186"/>
      <c r="D121" s="157">
        <v>1224</v>
      </c>
      <c r="E121" s="157"/>
      <c r="F121" s="157"/>
      <c r="G121" s="157"/>
      <c r="H121" s="158"/>
    </row>
    <row r="122" spans="1:8" ht="57" customHeight="1" x14ac:dyDescent="0.2">
      <c r="A122" s="190" t="s">
        <v>78</v>
      </c>
      <c r="B122" s="191"/>
      <c r="C122" s="186"/>
      <c r="D122" s="157">
        <v>1020</v>
      </c>
      <c r="E122" s="157"/>
      <c r="F122" s="157"/>
      <c r="G122" s="157"/>
      <c r="H122" s="158"/>
    </row>
    <row r="123" spans="1:8" ht="57" customHeight="1" x14ac:dyDescent="0.2">
      <c r="A123" s="190" t="s">
        <v>79</v>
      </c>
      <c r="B123" s="191"/>
      <c r="C123" s="186"/>
      <c r="D123" s="157">
        <v>874.28571428571422</v>
      </c>
      <c r="E123" s="157"/>
      <c r="F123" s="157"/>
      <c r="G123" s="157"/>
      <c r="H123" s="158"/>
    </row>
    <row r="124" spans="1:8" ht="57" customHeight="1" x14ac:dyDescent="0.2">
      <c r="A124" s="190" t="s">
        <v>80</v>
      </c>
      <c r="B124" s="191"/>
      <c r="C124" s="186"/>
      <c r="D124" s="157">
        <v>765</v>
      </c>
      <c r="E124" s="157"/>
      <c r="F124" s="157"/>
      <c r="G124" s="157"/>
      <c r="H124" s="158"/>
    </row>
    <row r="125" spans="1:8" ht="57" customHeight="1" x14ac:dyDescent="0.2">
      <c r="A125" s="190" t="s">
        <v>81</v>
      </c>
      <c r="B125" s="191"/>
      <c r="C125" s="186"/>
      <c r="D125" s="157">
        <v>679.99999999999989</v>
      </c>
      <c r="E125" s="157"/>
      <c r="F125" s="157"/>
      <c r="G125" s="157"/>
      <c r="H125" s="158"/>
    </row>
    <row r="126" spans="1:8" ht="57" customHeight="1" thickBot="1" x14ac:dyDescent="0.25">
      <c r="A126" s="190" t="s">
        <v>82</v>
      </c>
      <c r="B126" s="191"/>
      <c r="C126" s="194"/>
      <c r="D126" s="157">
        <v>612</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44">
        <v>15000</v>
      </c>
      <c r="E127" s="45"/>
      <c r="F127" s="45"/>
      <c r="G127" s="45"/>
      <c r="H127" s="46"/>
    </row>
    <row r="128" spans="1:8" ht="21.75" thickBot="1" x14ac:dyDescent="0.25">
      <c r="A128" s="197"/>
      <c r="B128" s="198"/>
      <c r="C128" s="125"/>
      <c r="D128" s="199"/>
      <c r="E128" s="199"/>
      <c r="F128" s="199"/>
      <c r="G128" s="199"/>
      <c r="H128" s="200"/>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"2ГИС.ВОРОНЕЖ"</v>
      </c>
      <c r="D129" s="31">
        <v>10128</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121">
        <v>7986</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6">
        <v>10971</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"2ГИС.ВОРОНЕЖ"</v>
      </c>
      <c r="D132" s="36">
        <v>9612</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"2ГИС.ВОРОНЕЖ"</v>
      </c>
      <c r="D133" s="36">
        <v>11534.4</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6">
        <v>7986</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6">
        <v>8244</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6">
        <v>13761</v>
      </c>
      <c r="E136" s="37"/>
      <c r="F136" s="37"/>
      <c r="G136" s="37"/>
      <c r="H136" s="38"/>
    </row>
    <row r="137" spans="1:8"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6">
        <v>11595</v>
      </c>
      <c r="E137" s="37"/>
      <c r="F137" s="37"/>
      <c r="G137" s="37"/>
      <c r="H137" s="38"/>
    </row>
    <row r="138" spans="1:8" ht="50.1" customHeight="1" x14ac:dyDescent="0.2">
      <c r="A138" s="160" t="s">
        <v>94</v>
      </c>
      <c r="B138" s="161"/>
      <c r="C138" s="202" t="s">
        <v>95</v>
      </c>
      <c r="D138" s="36">
        <v>555</v>
      </c>
      <c r="E138" s="37"/>
      <c r="F138" s="37"/>
      <c r="G138" s="37"/>
      <c r="H138" s="38"/>
    </row>
    <row r="139" spans="1:8" ht="72"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6">
        <v>2859</v>
      </c>
      <c r="E139" s="37"/>
      <c r="F139" s="37"/>
      <c r="G139" s="37"/>
      <c r="H139" s="38"/>
    </row>
    <row r="140" spans="1:8" ht="72"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6">
        <v>2286</v>
      </c>
      <c r="E140" s="37"/>
      <c r="F140" s="37"/>
      <c r="G140" s="37"/>
      <c r="H140" s="38"/>
    </row>
    <row r="141" spans="1:8" ht="72" customHeight="1" x14ac:dyDescent="0.2">
      <c r="A141" s="160" t="s">
        <v>98</v>
      </c>
      <c r="B141" s="161"/>
      <c r="C141"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6">
        <v>2469</v>
      </c>
      <c r="E141" s="37"/>
      <c r="F141" s="37"/>
      <c r="G141" s="37"/>
      <c r="H141" s="38"/>
    </row>
    <row r="142" spans="1:8" ht="72" customHeight="1" x14ac:dyDescent="0.2">
      <c r="A142" s="160" t="s">
        <v>99</v>
      </c>
      <c r="B142" s="161"/>
      <c r="C142"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6">
        <v>1140</v>
      </c>
      <c r="E142" s="37"/>
      <c r="F142" s="37"/>
      <c r="G142" s="37"/>
      <c r="H142" s="38"/>
    </row>
    <row r="143" spans="1:8" ht="72"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3" s="36">
        <v>14151</v>
      </c>
      <c r="E143" s="37"/>
      <c r="F143" s="37"/>
      <c r="G143" s="37"/>
      <c r="H143" s="38"/>
    </row>
    <row r="144" spans="1:8" ht="72"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4" s="36">
        <v>7500</v>
      </c>
      <c r="E144" s="37"/>
      <c r="F144" s="37"/>
      <c r="G144" s="37"/>
      <c r="H144" s="38"/>
    </row>
    <row r="145" spans="1:8" ht="50.1" customHeight="1" x14ac:dyDescent="0.2">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5" s="36">
        <v>7143</v>
      </c>
      <c r="E145" s="37"/>
      <c r="F145" s="37"/>
      <c r="G145" s="37"/>
      <c r="H145" s="38"/>
    </row>
    <row r="146" spans="1:8" s="16" customFormat="1" ht="102" customHeight="1" x14ac:dyDescent="0.2">
      <c r="A146" s="160" t="s">
        <v>16</v>
      </c>
      <c r="B146" s="161"/>
      <c r="C14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6">
        <v>912</v>
      </c>
      <c r="E146" s="37"/>
      <c r="F146" s="37"/>
      <c r="G146" s="37"/>
      <c r="H146" s="38"/>
    </row>
    <row r="147" spans="1:8" s="16" customFormat="1" ht="102" customHeight="1" x14ac:dyDescent="0.2">
      <c r="A147" s="160" t="s">
        <v>103</v>
      </c>
      <c r="B147" s="161"/>
      <c r="C14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7" s="36">
        <v>50010</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8" s="36">
        <v>8268</v>
      </c>
      <c r="E148" s="37"/>
      <c r="F148" s="37"/>
      <c r="G148" s="37"/>
      <c r="H148" s="38"/>
    </row>
    <row r="149" spans="1:8" s="16" customFormat="1" ht="9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6">
        <v>4950</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50" s="36">
        <v>8700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"2ГИС.ВОРОНЕЖ"</v>
      </c>
      <c r="D151" s="36">
        <v>14280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6">
        <v>11280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"2ГИС.ВОРОНЕЖ" (версия для ПК)</v>
      </c>
      <c r="D153" s="36">
        <v>15360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"2ГИС.ВОРОНЕЖ"</v>
      </c>
      <c r="D154" s="36">
        <v>13560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"2ГИС.ВОРОНЕЖ"</v>
      </c>
      <c r="D155" s="36">
        <v>16272</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"2ГИС.ВОРОНЕЖ" (версия для ПК)</v>
      </c>
      <c r="D156" s="36">
        <v>11280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"2ГИС.ВОРОНЕЖ" (версия для ПК)</v>
      </c>
      <c r="D157" s="36">
        <v>11640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"2ГИС.ВОРОНЕЖ" (версия для ПК)</v>
      </c>
      <c r="D158" s="36">
        <v>19320</v>
      </c>
      <c r="E158" s="37"/>
      <c r="F158" s="37"/>
      <c r="G158" s="37"/>
      <c r="H158" s="38"/>
    </row>
    <row r="159" spans="1:8" ht="50.1" customHeight="1" x14ac:dyDescent="0.2">
      <c r="A159" s="160" t="s">
        <v>115</v>
      </c>
      <c r="B159" s="161"/>
      <c r="C159" s="202" t="s">
        <v>95</v>
      </c>
      <c r="D159" s="36">
        <v>840</v>
      </c>
      <c r="E159" s="37"/>
      <c r="F159" s="37"/>
      <c r="G159" s="37"/>
      <c r="H159" s="38"/>
    </row>
    <row r="160" spans="1:8" ht="72"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6">
        <v>19920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"2ГИС.ВОРОНЕЖ" (версия для ПК)</v>
      </c>
      <c r="D161" s="44">
        <v>10080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1">
        <v>5256</v>
      </c>
      <c r="E163" s="32"/>
      <c r="F163" s="32"/>
      <c r="G163" s="32"/>
      <c r="H163" s="33"/>
    </row>
    <row r="164" spans="1:8" s="16" customFormat="1" ht="50.1" customHeight="1" x14ac:dyDescent="0.2">
      <c r="A164" s="160" t="s">
        <v>120</v>
      </c>
      <c r="B164" s="161"/>
      <c r="C164" s="209"/>
      <c r="D164" s="36">
        <v>3504</v>
      </c>
      <c r="E164" s="37"/>
      <c r="F164" s="37"/>
      <c r="G164" s="37"/>
      <c r="H164" s="38"/>
    </row>
    <row r="165" spans="1:8" s="16" customFormat="1" ht="50.1" customHeight="1" x14ac:dyDescent="0.2">
      <c r="A165" s="207" t="s">
        <v>121</v>
      </c>
      <c r="B165" s="208"/>
      <c r="C165" s="209"/>
      <c r="D165" s="293">
        <v>1500</v>
      </c>
      <c r="E165" s="157"/>
      <c r="F165" s="157"/>
      <c r="G165" s="157"/>
      <c r="H165" s="158"/>
    </row>
    <row r="166" spans="1:8" s="16" customFormat="1" ht="50.1" customHeight="1" x14ac:dyDescent="0.2">
      <c r="A166" s="207" t="s">
        <v>122</v>
      </c>
      <c r="B166" s="208"/>
      <c r="C166" s="209"/>
      <c r="D166" s="293">
        <v>150</v>
      </c>
      <c r="E166" s="157"/>
      <c r="F166" s="157"/>
      <c r="G166" s="157"/>
      <c r="H166" s="158"/>
    </row>
    <row r="167" spans="1:8" s="16" customFormat="1" ht="50.1" customHeight="1" thickBot="1" x14ac:dyDescent="0.25">
      <c r="A167" s="207" t="s">
        <v>123</v>
      </c>
      <c r="B167" s="208"/>
      <c r="C167" s="210"/>
      <c r="D167" s="78">
        <v>510</v>
      </c>
      <c r="E167" s="79"/>
      <c r="F167" s="79"/>
      <c r="G167" s="79"/>
      <c r="H167" s="80"/>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"Интернет-площадка 2gis.ru на основе Cправочника организаций "&amp;$C$2&amp;""</f>
        <v>Интернет-площадка 2gis.ru на основе Cправочника организаций "2ГИС.ВОРОНЕЖ"</v>
      </c>
      <c r="D169" s="36">
        <v>2079</v>
      </c>
      <c r="E169" s="37"/>
      <c r="F169" s="37"/>
      <c r="G169" s="37"/>
      <c r="H169" s="38"/>
    </row>
    <row r="170" spans="1:8" ht="50.1" customHeight="1" x14ac:dyDescent="0.2">
      <c r="A170" s="160" t="s">
        <v>126</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0" s="36">
        <v>4158</v>
      </c>
      <c r="E170" s="37"/>
      <c r="F170" s="37"/>
      <c r="G170" s="37"/>
      <c r="H170" s="38"/>
    </row>
    <row r="171" spans="1:8" ht="50.1" customHeight="1" x14ac:dyDescent="0.2">
      <c r="A171" s="160" t="s">
        <v>195</v>
      </c>
      <c r="B171" s="161"/>
      <c r="C171" s="202" t="str">
        <f>"Интернет-площадка 2gis.ru на основе Cправочника организаций "&amp;$C$2&amp;""</f>
        <v>Интернет-площадка 2gis.ru на основе Cправочника организаций "2ГИС.ВОРОНЕЖ"</v>
      </c>
      <c r="D171" s="36">
        <v>3000</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2" s="36">
        <v>5880</v>
      </c>
      <c r="E172" s="37"/>
      <c r="F172" s="37"/>
      <c r="G172" s="37"/>
      <c r="H172" s="38"/>
    </row>
    <row r="173" spans="1:8" s="16" customFormat="1" ht="126" customHeight="1" thickBot="1" x14ac:dyDescent="0.25">
      <c r="A173" s="160" t="s">
        <v>129</v>
      </c>
      <c r="B173" s="161"/>
      <c r="C173" s="481" t="str">
        <f>C169</f>
        <v>Интернет-площадка 2gis.ru на основе Cправочника организаций "2ГИС.ВОРОНЕЖ"</v>
      </c>
      <c r="D173" s="36">
        <v>5472</v>
      </c>
      <c r="E173" s="37"/>
      <c r="F173" s="37"/>
      <c r="G173" s="37"/>
      <c r="H173" s="38"/>
    </row>
    <row r="174" spans="1:8" ht="50.1" customHeight="1" thickBot="1" x14ac:dyDescent="0.25">
      <c r="A174" s="24" t="s">
        <v>196</v>
      </c>
      <c r="B174" s="25"/>
      <c r="C174" s="26"/>
      <c r="D174" s="173"/>
      <c r="E174" s="173"/>
      <c r="F174" s="173"/>
      <c r="G174" s="173"/>
      <c r="H174" s="174"/>
    </row>
    <row r="175" spans="1:8" s="23" customFormat="1" ht="30" customHeight="1" thickBot="1" x14ac:dyDescent="0.25">
      <c r="A175" s="298"/>
      <c r="B175" s="298"/>
      <c r="C175" s="456"/>
      <c r="D175" s="298"/>
      <c r="E175" s="298"/>
      <c r="F175" s="298"/>
      <c r="G175" s="298"/>
      <c r="H175" s="299"/>
    </row>
    <row r="176" spans="1:8" s="16" customFormat="1" ht="185.25" customHeight="1" x14ac:dyDescent="0.2">
      <c r="A176" s="160" t="s">
        <v>197</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6" s="31">
        <v>8550</v>
      </c>
      <c r="E176" s="32"/>
      <c r="F176" s="32"/>
      <c r="G176" s="32"/>
      <c r="H176" s="33"/>
    </row>
    <row r="177" spans="1:8" s="16" customFormat="1" ht="83.25" customHeight="1" thickBot="1" x14ac:dyDescent="0.25">
      <c r="A177" s="160" t="s">
        <v>198</v>
      </c>
      <c r="B177" s="161"/>
      <c r="C177" s="209"/>
      <c r="D177" s="36">
        <v>8550</v>
      </c>
      <c r="E177" s="37"/>
      <c r="F177" s="37"/>
      <c r="G177" s="37"/>
      <c r="H177" s="38"/>
    </row>
    <row r="178" spans="1:8" ht="21.75" thickBot="1" x14ac:dyDescent="0.25">
      <c r="A178" s="286"/>
      <c r="B178" s="287"/>
      <c r="C178" s="125"/>
      <c r="D178" s="288"/>
      <c r="E178" s="288"/>
      <c r="F178" s="288"/>
      <c r="G178" s="288"/>
      <c r="H178" s="289"/>
    </row>
    <row r="180" spans="1:8" ht="21" x14ac:dyDescent="0.2">
      <c r="A180" s="216"/>
      <c r="B180" s="217" t="s">
        <v>130</v>
      </c>
      <c r="C180" s="218" t="s">
        <v>345</v>
      </c>
      <c r="D180" s="218"/>
      <c r="E180" s="219"/>
      <c r="F180" s="219"/>
      <c r="G180" s="219"/>
      <c r="H180" s="219"/>
    </row>
    <row r="181" spans="1:8" ht="21" x14ac:dyDescent="0.2">
      <c r="A181" s="216"/>
      <c r="B181" s="219"/>
      <c r="C181" s="419" t="s">
        <v>346</v>
      </c>
      <c r="D181" s="220"/>
      <c r="E181" s="219"/>
      <c r="F181" s="219"/>
      <c r="G181" s="219"/>
      <c r="H181" s="219"/>
    </row>
    <row r="182" spans="1:8" ht="21" x14ac:dyDescent="0.2">
      <c r="A182" s="216"/>
      <c r="B182" s="219"/>
      <c r="C182" s="419" t="s">
        <v>347</v>
      </c>
      <c r="D182" s="220"/>
      <c r="E182" s="219"/>
      <c r="F182" s="219"/>
      <c r="G182" s="219"/>
      <c r="H182" s="219"/>
    </row>
    <row r="183" spans="1:8" ht="21" x14ac:dyDescent="0.2">
      <c r="C183" s="220"/>
      <c r="D183" s="220"/>
      <c r="E183" s="219"/>
      <c r="F183" s="219"/>
      <c r="G183" s="219"/>
      <c r="H183" s="213"/>
    </row>
    <row r="184" spans="1:8" ht="26.25" customHeight="1" x14ac:dyDescent="0.2">
      <c r="A184" s="223" t="str">
        <f>Абакан_юр!A171</f>
        <v>По соглашению сторон в качестве валюты платежа могут выступать украинские гривны, в этом случае курс следующий: 1 руб. = 0,5104 гривен</v>
      </c>
      <c r="B184" s="223"/>
      <c r="C184" s="223"/>
      <c r="D184" s="224"/>
      <c r="E184" s="224"/>
      <c r="F184" s="225"/>
      <c r="G184" s="226"/>
      <c r="H184" s="226"/>
    </row>
    <row r="185" spans="1:8" ht="26.25" customHeight="1" x14ac:dyDescent="0.2">
      <c r="A185" s="223" t="str">
        <f>Абакан_юр!A172</f>
        <v>По соглашению сторон в качестве валюты платежа могут выступать дирхамы ОАЭ, в этом случае курс следующий: 1 руб. = 0,0436 дирхам</v>
      </c>
      <c r="B185" s="223"/>
      <c r="C185" s="223"/>
      <c r="D185" s="224"/>
      <c r="E185" s="224"/>
      <c r="F185" s="225"/>
      <c r="G185" s="228"/>
      <c r="H185" s="228"/>
    </row>
    <row r="186" spans="1:8" ht="26.25" customHeight="1" x14ac:dyDescent="0.2">
      <c r="A186" s="223" t="str">
        <f>Абакан_юр!A173</f>
        <v>По соглашению сторон в качестве валюты платежа могут выступать доллары США, в этом случае курс следующий: 1 руб. = 0,0118 доллара</v>
      </c>
      <c r="B186" s="223"/>
      <c r="C186" s="223"/>
      <c r="D186" s="224"/>
      <c r="E186" s="224"/>
      <c r="F186" s="225"/>
      <c r="G186" s="228"/>
      <c r="H186" s="228"/>
    </row>
    <row r="187" spans="1:8" ht="26.25" customHeight="1" x14ac:dyDescent="0.2">
      <c r="A187" s="223" t="str">
        <f>Абакан_юр!A174</f>
        <v>По соглашению сторон в качестве валюты платежа могут выступать евро, в этом случае курс следующий: 1 руб. = 0,0108 евро</v>
      </c>
      <c r="B187" s="223"/>
      <c r="C187" s="223"/>
      <c r="D187" s="224"/>
      <c r="E187" s="225"/>
      <c r="F187" s="225"/>
      <c r="G187" s="228"/>
      <c r="H187" s="228"/>
    </row>
    <row r="188" spans="1:8" ht="26.25" customHeight="1" x14ac:dyDescent="0.2">
      <c r="A188" s="223" t="str">
        <f>Абакан_юр!A175</f>
        <v>По соглашению сторон в качестве валюты платежа могут выступать чешские кроны, в этом случае курс следующий: 1 руб. = 0,2741 крона</v>
      </c>
      <c r="B188" s="223"/>
      <c r="C188" s="223"/>
      <c r="D188" s="224"/>
      <c r="E188" s="225"/>
      <c r="F188" s="225"/>
      <c r="G188" s="228"/>
      <c r="H188" s="228"/>
    </row>
    <row r="189" spans="1:8" ht="26.25" customHeight="1" x14ac:dyDescent="0.2">
      <c r="A189" s="223" t="str">
        <f>Абакан_юр!A176</f>
        <v>По соглашению сторон в качестве валюты платежа могут выступать киргизские сомы, в этом случае курс следующий: 1 руб. = 1,0001 сом</v>
      </c>
      <c r="B189" s="223"/>
      <c r="C189" s="223"/>
      <c r="D189" s="224"/>
      <c r="E189" s="224"/>
      <c r="F189" s="225"/>
      <c r="G189" s="228"/>
      <c r="H189" s="228"/>
    </row>
    <row r="190" spans="1:8" ht="26.25" customHeight="1" x14ac:dyDescent="0.2">
      <c r="A19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0" s="223"/>
      <c r="C190" s="223"/>
      <c r="D190" s="224"/>
      <c r="E190" s="224"/>
      <c r="F190" s="225"/>
      <c r="G190" s="228"/>
      <c r="H190" s="228"/>
    </row>
    <row r="191" spans="1:8" ht="26.25" x14ac:dyDescent="0.2">
      <c r="A191" s="229"/>
      <c r="B191" s="229"/>
      <c r="C191" s="230"/>
      <c r="D191" s="231"/>
      <c r="E191" s="231"/>
      <c r="F191" s="232"/>
      <c r="G191" s="233"/>
      <c r="H191" s="233"/>
    </row>
    <row r="192" spans="1:8" ht="21" x14ac:dyDescent="0.2">
      <c r="A192" s="235" t="s">
        <v>141</v>
      </c>
      <c r="B192" s="235"/>
      <c r="C192" s="235"/>
      <c r="D192" s="235"/>
      <c r="E192" s="235"/>
      <c r="F192" s="235"/>
      <c r="G192" s="235"/>
      <c r="H192" s="235"/>
    </row>
    <row r="193" spans="1:8" ht="21" x14ac:dyDescent="0.2">
      <c r="A193" s="235" t="s">
        <v>142</v>
      </c>
      <c r="B193" s="235"/>
      <c r="C193" s="235"/>
      <c r="D193" s="235"/>
      <c r="E193" s="235"/>
      <c r="F193" s="235"/>
      <c r="G193" s="235"/>
      <c r="H193" s="235"/>
    </row>
    <row r="194" spans="1:8" ht="26.25" x14ac:dyDescent="0.2">
      <c r="A194" s="229"/>
      <c r="B194" s="229"/>
      <c r="C194" s="230"/>
      <c r="D194" s="231"/>
      <c r="E194" s="231"/>
      <c r="F194" s="232"/>
      <c r="G194" s="233"/>
      <c r="H194" s="233"/>
    </row>
    <row r="195" spans="1:8" ht="54" customHeight="1" thickBot="1" x14ac:dyDescent="0.25">
      <c r="A195" s="236" t="s">
        <v>143</v>
      </c>
      <c r="B195" s="236"/>
      <c r="C195" s="236"/>
      <c r="D195" s="236"/>
      <c r="E195" s="236"/>
      <c r="F195" s="237"/>
      <c r="G195" s="227"/>
      <c r="H195" s="238"/>
    </row>
    <row r="196" spans="1:8" ht="50.1" customHeight="1" thickBot="1" x14ac:dyDescent="0.25">
      <c r="A196" s="239" t="s">
        <v>144</v>
      </c>
      <c r="B196" s="240"/>
      <c r="C196" s="240"/>
      <c r="D196" s="240"/>
      <c r="E196" s="241"/>
      <c r="F196" s="242"/>
      <c r="H196" s="243"/>
    </row>
    <row r="197" spans="1:8" ht="93.75" customHeight="1" thickBot="1" x14ac:dyDescent="0.25">
      <c r="A197" s="244" t="s">
        <v>145</v>
      </c>
      <c r="B197" s="245"/>
      <c r="C197" s="246" t="s">
        <v>146</v>
      </c>
      <c r="D197" s="245" t="s">
        <v>147</v>
      </c>
      <c r="E197" s="247"/>
      <c r="F197" s="248"/>
      <c r="G197" s="248"/>
      <c r="H197" s="248"/>
    </row>
    <row r="198" spans="1:8" ht="84" x14ac:dyDescent="0.2">
      <c r="A198" s="249" t="s">
        <v>148</v>
      </c>
      <c r="B198" s="250"/>
      <c r="C198" s="251" t="s">
        <v>149</v>
      </c>
      <c r="D198" s="252" t="s">
        <v>150</v>
      </c>
      <c r="E198" s="253"/>
      <c r="F198" s="248"/>
      <c r="G198" s="248"/>
      <c r="H198" s="248"/>
    </row>
    <row r="199" spans="1:8" ht="72" customHeight="1" x14ac:dyDescent="0.2">
      <c r="A199" s="254" t="s">
        <v>151</v>
      </c>
      <c r="B199" s="255"/>
      <c r="C199" s="256" t="s">
        <v>152</v>
      </c>
      <c r="D199" s="257" t="s">
        <v>153</v>
      </c>
      <c r="E199" s="258"/>
      <c r="F199" s="248"/>
      <c r="G199" s="248"/>
      <c r="H199" s="248"/>
    </row>
    <row r="200" spans="1:8" ht="176.25" customHeight="1" thickBot="1" x14ac:dyDescent="0.25">
      <c r="A200" s="316" t="s">
        <v>154</v>
      </c>
      <c r="B200" s="317"/>
      <c r="C200" s="318" t="s">
        <v>155</v>
      </c>
      <c r="D200" s="319" t="s">
        <v>153</v>
      </c>
      <c r="E200" s="320"/>
      <c r="F200" s="248"/>
      <c r="G200" s="248"/>
      <c r="H200" s="248"/>
    </row>
    <row r="201" spans="1:8" s="213" customFormat="1" ht="125.25" customHeight="1" x14ac:dyDescent="0.2">
      <c r="A201" s="254" t="s">
        <v>157</v>
      </c>
      <c r="B201" s="255"/>
      <c r="C201" s="314" t="s">
        <v>158</v>
      </c>
      <c r="D201" s="255" t="s">
        <v>153</v>
      </c>
      <c r="E201" s="315"/>
      <c r="F201" s="242"/>
      <c r="G201" s="242"/>
      <c r="H201" s="242"/>
    </row>
    <row r="202" spans="1:8" s="234" customFormat="1" ht="222.75" customHeight="1" thickBot="1" x14ac:dyDescent="0.25">
      <c r="A202" s="437" t="s">
        <v>159</v>
      </c>
      <c r="B202" s="438"/>
      <c r="C202" s="318" t="s">
        <v>160</v>
      </c>
      <c r="D202" s="439" t="s">
        <v>153</v>
      </c>
      <c r="E202" s="440"/>
      <c r="F202" s="232"/>
      <c r="G202" s="233"/>
      <c r="H202" s="233"/>
    </row>
    <row r="203" spans="1:8" ht="23.25" x14ac:dyDescent="0.2">
      <c r="A203" s="260" t="s">
        <v>161</v>
      </c>
      <c r="B203" s="260"/>
      <c r="C203" s="260"/>
      <c r="D203" s="260"/>
      <c r="E203" s="260"/>
      <c r="F203" s="260"/>
      <c r="G203" s="260"/>
      <c r="H203" s="260"/>
    </row>
    <row r="204" spans="1:8" ht="23.25" x14ac:dyDescent="0.2">
      <c r="A204" s="260" t="s">
        <v>162</v>
      </c>
      <c r="B204" s="260"/>
      <c r="C204" s="260"/>
      <c r="D204" s="260"/>
      <c r="E204" s="260"/>
      <c r="F204" s="260"/>
      <c r="G204" s="260"/>
      <c r="H204" s="260"/>
    </row>
    <row r="205" spans="1:8" ht="182.25" customHeight="1" x14ac:dyDescent="0.2">
      <c r="A20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5"/>
      <c r="C205" s="235"/>
      <c r="D205" s="235"/>
      <c r="E205" s="235"/>
      <c r="F205" s="235"/>
      <c r="G205" s="235"/>
      <c r="H205" s="235"/>
    </row>
    <row r="206" spans="1:8" ht="66.75" customHeight="1" x14ac:dyDescent="0.2">
      <c r="A206" s="235" t="s">
        <v>164</v>
      </c>
      <c r="B206" s="235"/>
      <c r="C206" s="235"/>
      <c r="D206" s="235"/>
      <c r="E206" s="235"/>
      <c r="F206" s="235"/>
      <c r="G206" s="235"/>
      <c r="H206" s="235"/>
    </row>
    <row r="207" spans="1:8" ht="23.25" x14ac:dyDescent="0.2">
      <c r="A207" s="260" t="s">
        <v>165</v>
      </c>
      <c r="B207" s="260"/>
      <c r="C207" s="260"/>
      <c r="D207" s="260"/>
      <c r="E207" s="260"/>
      <c r="F207" s="260"/>
      <c r="G207" s="260"/>
      <c r="H207" s="260"/>
    </row>
    <row r="208" spans="1:8" s="262" customFormat="1" ht="114.75" customHeight="1" x14ac:dyDescent="0.2">
      <c r="A208" s="235" t="s">
        <v>166</v>
      </c>
      <c r="B208" s="235"/>
      <c r="C208" s="235"/>
      <c r="D208" s="235"/>
      <c r="E208" s="235"/>
      <c r="F208" s="235"/>
      <c r="G208" s="235"/>
      <c r="H208" s="235"/>
    </row>
  </sheetData>
  <sheetProtection selectLockedCells="1" selectUnlockedCells="1"/>
  <mergeCells count="34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6"/>
  <sheetViews>
    <sheetView view="pageBreakPreview" zoomScale="40" zoomScaleNormal="60" zoomScaleSheetLayoutView="40" workbookViewId="0">
      <pane ySplit="4" topLeftCell="A17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167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12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131.2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"2ГИС.АБХАЗИЯ"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267">
        <v>360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"2ГИС.АБХАЗИЯ"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275">
        <f>F48*1.2</f>
        <v>4320</v>
      </c>
      <c r="E48" s="275">
        <f>F48*1.1</f>
        <v>3960.0000000000005</v>
      </c>
      <c r="F48" s="275">
        <v>3600</v>
      </c>
      <c r="G48" s="275">
        <f>F48*0.75</f>
        <v>2700</v>
      </c>
      <c r="H48" s="275">
        <f>F48*0.5</f>
        <v>1800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1">
        <f>F55*1.2</f>
        <v>8712</v>
      </c>
      <c r="E55" s="32">
        <f>F55*1.1</f>
        <v>7986.0000000000009</v>
      </c>
      <c r="F55" s="32">
        <v>7260</v>
      </c>
      <c r="G55" s="32">
        <f>F55*0.75</f>
        <v>5445</v>
      </c>
      <c r="H55" s="33">
        <f>F55*0.5</f>
        <v>3630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54">
        <f>F61*1.2</f>
        <v>10166.4</v>
      </c>
      <c r="E61" s="32">
        <f>F61*1.1</f>
        <v>9319.2000000000007</v>
      </c>
      <c r="F61" s="32">
        <v>8472</v>
      </c>
      <c r="G61" s="32">
        <f>F61*0.75</f>
        <v>6354</v>
      </c>
      <c r="H61" s="33">
        <f>F61*0.5</f>
        <v>4236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267">
        <v>180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"&amp;MIN(D72:D106)&amp;" до "&amp;MAX(D72:D106)</f>
        <v>от 1200 до 42000</v>
      </c>
      <c r="E71" s="139"/>
      <c r="F71" s="139"/>
      <c r="G71" s="139"/>
      <c r="H71" s="140"/>
    </row>
    <row r="72" spans="1:8" s="16" customFormat="1" ht="37.5" customHeight="1" outlineLevel="1" x14ac:dyDescent="0.2">
      <c r="A72" s="141" t="s">
        <v>39</v>
      </c>
      <c r="B72" s="142"/>
      <c r="C72" s="27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178</v>
      </c>
      <c r="B92" s="148"/>
      <c r="C92" s="143"/>
      <c r="D92" s="36">
        <v>25200</v>
      </c>
      <c r="E92" s="37"/>
      <c r="F92" s="37"/>
      <c r="G92" s="37"/>
      <c r="H92" s="38"/>
    </row>
    <row r="93" spans="1:8" s="16" customFormat="1" ht="37.5" customHeight="1" outlineLevel="1" x14ac:dyDescent="0.2">
      <c r="A93" s="147" t="s">
        <v>179</v>
      </c>
      <c r="B93" s="148"/>
      <c r="C93" s="143"/>
      <c r="D93" s="36">
        <v>26400</v>
      </c>
      <c r="E93" s="37"/>
      <c r="F93" s="37"/>
      <c r="G93" s="37"/>
      <c r="H93" s="38"/>
    </row>
    <row r="94" spans="1:8" s="16" customFormat="1" ht="37.5" customHeight="1" outlineLevel="1" x14ac:dyDescent="0.2">
      <c r="A94" s="147" t="s">
        <v>180</v>
      </c>
      <c r="B94" s="148"/>
      <c r="C94" s="143"/>
      <c r="D94" s="36">
        <v>27600</v>
      </c>
      <c r="E94" s="37"/>
      <c r="F94" s="37"/>
      <c r="G94" s="37"/>
      <c r="H94" s="38"/>
    </row>
    <row r="95" spans="1:8" s="16" customFormat="1" ht="37.5" customHeight="1" outlineLevel="1" x14ac:dyDescent="0.2">
      <c r="A95" s="147" t="s">
        <v>181</v>
      </c>
      <c r="B95" s="148"/>
      <c r="C95" s="143"/>
      <c r="D95" s="36">
        <v>28800</v>
      </c>
      <c r="E95" s="37"/>
      <c r="F95" s="37"/>
      <c r="G95" s="37"/>
      <c r="H95" s="38"/>
    </row>
    <row r="96" spans="1:8" s="16" customFormat="1" ht="37.5" customHeight="1" outlineLevel="1" x14ac:dyDescent="0.2">
      <c r="A96" s="147" t="s">
        <v>182</v>
      </c>
      <c r="B96" s="148"/>
      <c r="C96" s="143"/>
      <c r="D96" s="36">
        <v>30000</v>
      </c>
      <c r="E96" s="37"/>
      <c r="F96" s="37"/>
      <c r="G96" s="37"/>
      <c r="H96" s="38"/>
    </row>
    <row r="97" spans="1:8" s="16" customFormat="1" ht="37.5" customHeight="1" outlineLevel="1" x14ac:dyDescent="0.2">
      <c r="A97" s="147" t="s">
        <v>183</v>
      </c>
      <c r="B97" s="148"/>
      <c r="C97" s="143"/>
      <c r="D97" s="36">
        <v>31200</v>
      </c>
      <c r="E97" s="37"/>
      <c r="F97" s="37"/>
      <c r="G97" s="37"/>
      <c r="H97" s="38"/>
    </row>
    <row r="98" spans="1:8" s="16" customFormat="1" ht="37.5" customHeight="1" outlineLevel="1" x14ac:dyDescent="0.2">
      <c r="A98" s="147" t="s">
        <v>184</v>
      </c>
      <c r="B98" s="148"/>
      <c r="C98" s="143"/>
      <c r="D98" s="36">
        <v>32400</v>
      </c>
      <c r="E98" s="37"/>
      <c r="F98" s="37"/>
      <c r="G98" s="37"/>
      <c r="H98" s="38"/>
    </row>
    <row r="99" spans="1:8" s="16" customFormat="1" ht="37.5" customHeight="1" outlineLevel="1" x14ac:dyDescent="0.2">
      <c r="A99" s="147" t="s">
        <v>185</v>
      </c>
      <c r="B99" s="148"/>
      <c r="C99" s="143"/>
      <c r="D99" s="36">
        <v>33600</v>
      </c>
      <c r="E99" s="37"/>
      <c r="F99" s="37"/>
      <c r="G99" s="37"/>
      <c r="H99" s="38"/>
    </row>
    <row r="100" spans="1:8" s="16" customFormat="1" ht="37.5" customHeight="1" outlineLevel="1" x14ac:dyDescent="0.2">
      <c r="A100" s="147" t="s">
        <v>186</v>
      </c>
      <c r="B100" s="148"/>
      <c r="C100" s="143"/>
      <c r="D100" s="36">
        <v>34800</v>
      </c>
      <c r="E100" s="37"/>
      <c r="F100" s="37"/>
      <c r="G100" s="37"/>
      <c r="H100" s="38"/>
    </row>
    <row r="101" spans="1:8" s="16" customFormat="1" ht="37.5" customHeight="1" outlineLevel="1" x14ac:dyDescent="0.2">
      <c r="A101" s="147" t="s">
        <v>187</v>
      </c>
      <c r="B101" s="148"/>
      <c r="C101" s="143"/>
      <c r="D101" s="36">
        <v>36000</v>
      </c>
      <c r="E101" s="37"/>
      <c r="F101" s="37"/>
      <c r="G101" s="37"/>
      <c r="H101" s="38"/>
    </row>
    <row r="102" spans="1:8" s="16" customFormat="1" ht="37.5" customHeight="1" outlineLevel="1" x14ac:dyDescent="0.2">
      <c r="A102" s="147" t="s">
        <v>188</v>
      </c>
      <c r="B102" s="148"/>
      <c r="C102" s="143"/>
      <c r="D102" s="36">
        <v>37200</v>
      </c>
      <c r="E102" s="37"/>
      <c r="F102" s="37"/>
      <c r="G102" s="37"/>
      <c r="H102" s="38"/>
    </row>
    <row r="103" spans="1:8" s="16" customFormat="1" ht="37.5" customHeight="1" outlineLevel="1" x14ac:dyDescent="0.2">
      <c r="A103" s="147" t="s">
        <v>189</v>
      </c>
      <c r="B103" s="148"/>
      <c r="C103" s="143"/>
      <c r="D103" s="36">
        <v>38400</v>
      </c>
      <c r="E103" s="37"/>
      <c r="F103" s="37"/>
      <c r="G103" s="37"/>
      <c r="H103" s="38"/>
    </row>
    <row r="104" spans="1:8" s="16" customFormat="1" ht="37.5" customHeight="1" outlineLevel="1" x14ac:dyDescent="0.2">
      <c r="A104" s="147" t="s">
        <v>190</v>
      </c>
      <c r="B104" s="148"/>
      <c r="C104" s="143"/>
      <c r="D104" s="36">
        <v>39600</v>
      </c>
      <c r="E104" s="37"/>
      <c r="F104" s="37"/>
      <c r="G104" s="37"/>
      <c r="H104" s="38"/>
    </row>
    <row r="105" spans="1:8" s="16" customFormat="1" ht="37.5" customHeight="1" outlineLevel="1" x14ac:dyDescent="0.2">
      <c r="A105" s="147" t="s">
        <v>191</v>
      </c>
      <c r="B105" s="148"/>
      <c r="C105" s="143"/>
      <c r="D105" s="36">
        <v>40800</v>
      </c>
      <c r="E105" s="37"/>
      <c r="F105" s="37"/>
      <c r="G105" s="37"/>
      <c r="H105" s="38"/>
    </row>
    <row r="106" spans="1:8" s="16" customFormat="1" ht="37.5" customHeight="1" outlineLevel="1" thickBot="1" x14ac:dyDescent="0.25">
      <c r="A106" s="147" t="s">
        <v>192</v>
      </c>
      <c r="B106" s="148"/>
      <c r="C106" s="143"/>
      <c r="D106" s="36">
        <v>42000</v>
      </c>
      <c r="E106" s="37"/>
      <c r="F106" s="37"/>
      <c r="G106" s="37"/>
      <c r="H106" s="38"/>
    </row>
    <row r="107" spans="1:8" s="16" customFormat="1" ht="50.1" customHeight="1" thickBot="1" x14ac:dyDescent="0.25">
      <c r="A107" s="136" t="s">
        <v>59</v>
      </c>
      <c r="B107" s="137"/>
      <c r="C107" s="137"/>
      <c r="D107" s="138" t="str">
        <f>"от "&amp;MIN(D108:D117)&amp;" до "&amp;MAX(D108:D117)</f>
        <v>от 300 до 7920</v>
      </c>
      <c r="E107" s="139"/>
      <c r="F107" s="139"/>
      <c r="G107" s="139"/>
      <c r="H107" s="140"/>
    </row>
    <row r="108" spans="1:8" s="16" customFormat="1" ht="157.5" customHeight="1" x14ac:dyDescent="0.2">
      <c r="A108" s="279" t="s">
        <v>193</v>
      </c>
      <c r="B108" s="150" t="s">
        <v>194</v>
      </c>
      <c r="C108"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144">
        <v>1008</v>
      </c>
      <c r="E108" s="145"/>
      <c r="F108" s="145"/>
      <c r="G108" s="145"/>
      <c r="H108" s="146"/>
    </row>
    <row r="109" spans="1:8" s="16" customFormat="1" ht="37.5" customHeight="1" x14ac:dyDescent="0.2">
      <c r="A109" s="160" t="s">
        <v>61</v>
      </c>
      <c r="B109" s="161"/>
      <c r="C109" s="156"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6">
        <v>360</v>
      </c>
      <c r="E109" s="37"/>
      <c r="F109" s="37"/>
      <c r="G109" s="37"/>
      <c r="H109" s="38"/>
    </row>
    <row r="110" spans="1:8" s="16" customFormat="1" ht="37.5" customHeight="1" x14ac:dyDescent="0.2">
      <c r="A110" s="160" t="s">
        <v>62</v>
      </c>
      <c r="B110" s="161"/>
      <c r="C110" s="159"/>
      <c r="D110" s="36">
        <v>7920</v>
      </c>
      <c r="E110" s="37"/>
      <c r="F110" s="37"/>
      <c r="G110" s="37"/>
      <c r="H110" s="38"/>
    </row>
    <row r="111" spans="1:8" s="16" customFormat="1" ht="37.5" customHeight="1" x14ac:dyDescent="0.2">
      <c r="A111" s="160" t="s">
        <v>63</v>
      </c>
      <c r="B111" s="161"/>
      <c r="C111" s="159"/>
      <c r="D111" s="36">
        <v>1560</v>
      </c>
      <c r="E111" s="37"/>
      <c r="F111" s="37"/>
      <c r="G111" s="37"/>
      <c r="H111" s="38"/>
    </row>
    <row r="112" spans="1:8" s="16" customFormat="1" ht="37.5" customHeight="1" x14ac:dyDescent="0.2">
      <c r="A112" s="160" t="s">
        <v>64</v>
      </c>
      <c r="B112" s="161"/>
      <c r="C112" s="159"/>
      <c r="D112" s="36">
        <v>5280</v>
      </c>
      <c r="E112" s="37"/>
      <c r="F112" s="37"/>
      <c r="G112" s="37"/>
      <c r="H112" s="38"/>
    </row>
    <row r="113" spans="1:8" s="16" customFormat="1" ht="37.5" customHeight="1" x14ac:dyDescent="0.2">
      <c r="A113" s="160" t="s">
        <v>65</v>
      </c>
      <c r="B113" s="281"/>
      <c r="C113" s="159"/>
      <c r="D113" s="36">
        <v>300</v>
      </c>
      <c r="E113" s="37"/>
      <c r="F113" s="37"/>
      <c r="G113" s="37"/>
      <c r="H113" s="38"/>
    </row>
    <row r="114" spans="1:8" s="16" customFormat="1" ht="37.5" customHeight="1" x14ac:dyDescent="0.2">
      <c r="A114" s="160" t="s">
        <v>66</v>
      </c>
      <c r="B114" s="281"/>
      <c r="C114" s="159"/>
      <c r="D114" s="36">
        <v>300</v>
      </c>
      <c r="E114" s="37"/>
      <c r="F114" s="37"/>
      <c r="G114" s="37"/>
      <c r="H114" s="38"/>
    </row>
    <row r="115" spans="1:8" s="16" customFormat="1" ht="37.5" customHeight="1" x14ac:dyDescent="0.2">
      <c r="A115" s="160" t="s">
        <v>67</v>
      </c>
      <c r="B115" s="281"/>
      <c r="C115" s="159"/>
      <c r="D115" s="36">
        <v>600</v>
      </c>
      <c r="E115" s="37"/>
      <c r="F115" s="37"/>
      <c r="G115" s="37"/>
      <c r="H115" s="38"/>
    </row>
    <row r="116" spans="1:8" s="16" customFormat="1" ht="37.5" customHeight="1" x14ac:dyDescent="0.2">
      <c r="A116" s="160" t="s">
        <v>68</v>
      </c>
      <c r="B116" s="281"/>
      <c r="C116" s="159"/>
      <c r="D116" s="36">
        <v>900</v>
      </c>
      <c r="E116" s="37"/>
      <c r="F116" s="37"/>
      <c r="G116" s="37"/>
      <c r="H116" s="38"/>
    </row>
    <row r="117" spans="1:8" s="16" customFormat="1" ht="37.5" customHeight="1" thickBot="1" x14ac:dyDescent="0.25">
      <c r="A117" s="207" t="s">
        <v>69</v>
      </c>
      <c r="B117" s="282"/>
      <c r="C117" s="164"/>
      <c r="D117" s="36">
        <v>4440</v>
      </c>
      <c r="E117" s="37"/>
      <c r="F117" s="37"/>
      <c r="G117" s="37"/>
      <c r="H117" s="38"/>
    </row>
    <row r="118" spans="1:8" s="16" customFormat="1" ht="117.75" customHeight="1" thickBot="1" x14ac:dyDescent="0.25">
      <c r="A118" s="283" t="s">
        <v>71</v>
      </c>
      <c r="B118" s="284"/>
      <c r="C118"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45">
        <v>30</v>
      </c>
      <c r="E118" s="45"/>
      <c r="F118" s="45"/>
      <c r="G118" s="45"/>
      <c r="H118" s="46"/>
    </row>
    <row r="119" spans="1:8" s="28" customFormat="1" ht="50.1" customHeight="1" thickBot="1" x14ac:dyDescent="0.25">
      <c r="A119" s="24" t="s">
        <v>72</v>
      </c>
      <c r="B119" s="25"/>
      <c r="C119" s="26"/>
      <c r="D119" s="173" t="e">
        <f>"от "&amp;MIN(D121,D141:H142,#REF!,D143:H157)&amp;" до "&amp;MAX(D121,D141:H142,#REF!,D143:H157)</f>
        <v>#REF!</v>
      </c>
      <c r="E119" s="173"/>
      <c r="F119" s="173"/>
      <c r="G119" s="173"/>
      <c r="H119" s="174"/>
    </row>
    <row r="120" spans="1:8" s="16" customFormat="1" ht="24.95" customHeight="1" thickBot="1" x14ac:dyDescent="0.25">
      <c r="A120" s="286"/>
      <c r="B120" s="287"/>
      <c r="C120" s="130"/>
      <c r="D120" s="288"/>
      <c r="E120" s="288"/>
      <c r="F120" s="288"/>
      <c r="G120" s="288"/>
      <c r="H120" s="289"/>
    </row>
    <row r="121" spans="1:8" s="16" customFormat="1" ht="57"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182">
        <v>4200</v>
      </c>
      <c r="E121" s="182"/>
      <c r="F121" s="182"/>
      <c r="G121" s="182"/>
      <c r="H121" s="183"/>
    </row>
    <row r="122" spans="1:8" s="16" customFormat="1" ht="57" customHeight="1" thickBot="1" x14ac:dyDescent="0.25">
      <c r="A122" s="184" t="s">
        <v>74</v>
      </c>
      <c r="B122" s="185"/>
      <c r="C122" s="186"/>
      <c r="D122" s="187" t="s">
        <v>75</v>
      </c>
      <c r="E122" s="188"/>
      <c r="F122" s="188"/>
      <c r="G122" s="188"/>
      <c r="H122" s="189"/>
    </row>
    <row r="123" spans="1:8" s="16" customFormat="1" ht="57" customHeight="1" x14ac:dyDescent="0.2">
      <c r="A123" s="190" t="s">
        <v>76</v>
      </c>
      <c r="B123" s="191"/>
      <c r="C123" s="186"/>
      <c r="D123" s="157">
        <f>D121/4</f>
        <v>1050</v>
      </c>
      <c r="E123" s="157"/>
      <c r="F123" s="157"/>
      <c r="G123" s="157"/>
      <c r="H123" s="158"/>
    </row>
    <row r="124" spans="1:8" s="16" customFormat="1" ht="57" customHeight="1" x14ac:dyDescent="0.2">
      <c r="A124" s="190" t="s">
        <v>77</v>
      </c>
      <c r="B124" s="191"/>
      <c r="C124" s="186"/>
      <c r="D124" s="157">
        <f>D121/5</f>
        <v>840</v>
      </c>
      <c r="E124" s="157"/>
      <c r="F124" s="157"/>
      <c r="G124" s="157"/>
      <c r="H124" s="158"/>
    </row>
    <row r="125" spans="1:8" s="16" customFormat="1" ht="57" customHeight="1" x14ac:dyDescent="0.2">
      <c r="A125" s="190" t="s">
        <v>78</v>
      </c>
      <c r="B125" s="191"/>
      <c r="C125" s="186"/>
      <c r="D125" s="157">
        <f>D121/6</f>
        <v>700</v>
      </c>
      <c r="E125" s="157"/>
      <c r="F125" s="157"/>
      <c r="G125" s="157"/>
      <c r="H125" s="158"/>
    </row>
    <row r="126" spans="1:8" s="16" customFormat="1" ht="57" customHeight="1" x14ac:dyDescent="0.2">
      <c r="A126" s="190" t="s">
        <v>79</v>
      </c>
      <c r="B126" s="191"/>
      <c r="C126" s="186"/>
      <c r="D126" s="157">
        <f>D121/7</f>
        <v>600</v>
      </c>
      <c r="E126" s="157"/>
      <c r="F126" s="157"/>
      <c r="G126" s="157"/>
      <c r="H126" s="158"/>
    </row>
    <row r="127" spans="1:8" s="16" customFormat="1" ht="57" customHeight="1" x14ac:dyDescent="0.2">
      <c r="A127" s="190" t="s">
        <v>80</v>
      </c>
      <c r="B127" s="191"/>
      <c r="C127" s="186"/>
      <c r="D127" s="157">
        <f>D121/8</f>
        <v>525</v>
      </c>
      <c r="E127" s="157"/>
      <c r="F127" s="157"/>
      <c r="G127" s="157"/>
      <c r="H127" s="158"/>
    </row>
    <row r="128" spans="1:8" s="16" customFormat="1" ht="57" customHeight="1" x14ac:dyDescent="0.2">
      <c r="A128" s="190" t="s">
        <v>81</v>
      </c>
      <c r="B128" s="191"/>
      <c r="C128" s="186"/>
      <c r="D128" s="157">
        <f>D121/9</f>
        <v>466.66666666666669</v>
      </c>
      <c r="E128" s="157"/>
      <c r="F128" s="157"/>
      <c r="G128" s="157"/>
      <c r="H128" s="158"/>
    </row>
    <row r="129" spans="1:8" s="16" customFormat="1" ht="57" customHeight="1" x14ac:dyDescent="0.2">
      <c r="A129" s="190" t="s">
        <v>82</v>
      </c>
      <c r="B129" s="191"/>
      <c r="C129" s="186"/>
      <c r="D129" s="157">
        <f>D121/10</f>
        <v>420</v>
      </c>
      <c r="E129" s="157"/>
      <c r="F129" s="157"/>
      <c r="G129" s="157"/>
      <c r="H129" s="158"/>
    </row>
    <row r="130" spans="1:8" s="16" customFormat="1" ht="57" customHeight="1" thickBot="1" x14ac:dyDescent="0.25">
      <c r="A130" s="179" t="s">
        <v>83</v>
      </c>
      <c r="B130" s="180"/>
      <c r="C130" s="186"/>
      <c r="D130" s="182">
        <v>8400</v>
      </c>
      <c r="E130" s="182"/>
      <c r="F130" s="182"/>
      <c r="G130" s="182"/>
      <c r="H130" s="183"/>
    </row>
    <row r="131" spans="1:8" s="16" customFormat="1" ht="57" customHeight="1" thickBot="1" x14ac:dyDescent="0.25">
      <c r="A131" s="184" t="s">
        <v>74</v>
      </c>
      <c r="B131" s="185"/>
      <c r="C131" s="186"/>
      <c r="D131" s="187" t="s">
        <v>75</v>
      </c>
      <c r="E131" s="188"/>
      <c r="F131" s="188"/>
      <c r="G131" s="188"/>
      <c r="H131" s="189"/>
    </row>
    <row r="132" spans="1:8" s="16" customFormat="1" ht="57" customHeight="1" x14ac:dyDescent="0.2">
      <c r="A132" s="190" t="s">
        <v>76</v>
      </c>
      <c r="B132" s="191"/>
      <c r="C132" s="186"/>
      <c r="D132" s="290">
        <v>2100</v>
      </c>
      <c r="E132" s="291"/>
      <c r="F132" s="291"/>
      <c r="G132" s="291"/>
      <c r="H132" s="292"/>
    </row>
    <row r="133" spans="1:8" s="16" customFormat="1" ht="57" customHeight="1" x14ac:dyDescent="0.2">
      <c r="A133" s="190" t="s">
        <v>77</v>
      </c>
      <c r="B133" s="191"/>
      <c r="C133" s="186"/>
      <c r="D133" s="293">
        <v>1680</v>
      </c>
      <c r="E133" s="157"/>
      <c r="F133" s="157"/>
      <c r="G133" s="157"/>
      <c r="H133" s="158"/>
    </row>
    <row r="134" spans="1:8" s="16" customFormat="1" ht="57" customHeight="1" x14ac:dyDescent="0.2">
      <c r="A134" s="190" t="s">
        <v>78</v>
      </c>
      <c r="B134" s="191"/>
      <c r="C134" s="186"/>
      <c r="D134" s="293">
        <v>1400</v>
      </c>
      <c r="E134" s="157"/>
      <c r="F134" s="157"/>
      <c r="G134" s="157"/>
      <c r="H134" s="158"/>
    </row>
    <row r="135" spans="1:8" s="16" customFormat="1" ht="57" customHeight="1" x14ac:dyDescent="0.2">
      <c r="A135" s="190" t="s">
        <v>79</v>
      </c>
      <c r="B135" s="191"/>
      <c r="C135" s="186"/>
      <c r="D135" s="293">
        <v>1200</v>
      </c>
      <c r="E135" s="157"/>
      <c r="F135" s="157"/>
      <c r="G135" s="157"/>
      <c r="H135" s="158"/>
    </row>
    <row r="136" spans="1:8" s="16" customFormat="1" ht="57" customHeight="1" x14ac:dyDescent="0.2">
      <c r="A136" s="190" t="s">
        <v>80</v>
      </c>
      <c r="B136" s="191"/>
      <c r="C136" s="186"/>
      <c r="D136" s="293">
        <v>1050</v>
      </c>
      <c r="E136" s="157"/>
      <c r="F136" s="157"/>
      <c r="G136" s="157"/>
      <c r="H136" s="158"/>
    </row>
    <row r="137" spans="1:8" s="16" customFormat="1" ht="57" customHeight="1" x14ac:dyDescent="0.2">
      <c r="A137" s="190" t="s">
        <v>81</v>
      </c>
      <c r="B137" s="191"/>
      <c r="C137" s="186"/>
      <c r="D137" s="157">
        <v>933.33333333333337</v>
      </c>
      <c r="E137" s="157"/>
      <c r="F137" s="157"/>
      <c r="G137" s="157"/>
      <c r="H137" s="158"/>
    </row>
    <row r="138" spans="1:8" s="16" customFormat="1" ht="57" customHeight="1" thickBot="1" x14ac:dyDescent="0.25">
      <c r="A138" s="190" t="s">
        <v>82</v>
      </c>
      <c r="B138" s="191"/>
      <c r="C138" s="194"/>
      <c r="D138" s="157">
        <v>840</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44">
        <v>20016</v>
      </c>
      <c r="E139" s="45"/>
      <c r="F139" s="45"/>
      <c r="G139" s="45"/>
      <c r="H139" s="46"/>
    </row>
    <row r="140" spans="1:8" s="16" customFormat="1" ht="24.95" customHeight="1" thickBot="1" x14ac:dyDescent="0.25">
      <c r="A140" s="286"/>
      <c r="B140" s="287"/>
      <c r="C140" s="125"/>
      <c r="D140" s="288"/>
      <c r="E140" s="288"/>
      <c r="F140" s="288"/>
      <c r="G140" s="288"/>
      <c r="H140" s="289"/>
    </row>
    <row r="141" spans="1:8" s="16" customFormat="1" ht="50.1" customHeight="1" x14ac:dyDescent="0.2">
      <c r="A141" s="160" t="s">
        <v>85</v>
      </c>
      <c r="B141" s="161"/>
      <c r="C141" s="294" t="str">
        <f>"Интернет-площадка 2gis.ru на основе Cправочника организаций "&amp;$C$2&amp;""</f>
        <v>Интернет-площадка 2gis.ru на основе Cправочника организаций "2ГИС.АБХАЗИЯ"</v>
      </c>
      <c r="D141" s="56">
        <v>7680</v>
      </c>
      <c r="E141" s="37"/>
      <c r="F141" s="37"/>
      <c r="G141" s="37"/>
      <c r="H141" s="38"/>
    </row>
    <row r="142" spans="1:8" s="16" customFormat="1" ht="50.1" customHeight="1" x14ac:dyDescent="0.2">
      <c r="A142" s="160" t="s">
        <v>86</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56">
        <v>5250</v>
      </c>
      <c r="E142" s="37"/>
      <c r="F142" s="37"/>
      <c r="G142" s="37"/>
      <c r="H142" s="38"/>
    </row>
    <row r="143" spans="1:8" s="16" customFormat="1" ht="50.1" customHeight="1" x14ac:dyDescent="0.2">
      <c r="A143" s="154" t="s">
        <v>87</v>
      </c>
      <c r="B143" s="204"/>
      <c r="C143"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56">
        <v>5250</v>
      </c>
      <c r="E143" s="37"/>
      <c r="F143" s="37"/>
      <c r="G143" s="37"/>
      <c r="H143" s="38"/>
    </row>
    <row r="144" spans="1:8" s="16" customFormat="1" ht="50.1" customHeight="1" x14ac:dyDescent="0.2">
      <c r="A144" s="154" t="s">
        <v>88</v>
      </c>
      <c r="B144" s="204"/>
      <c r="C144" s="203" t="str">
        <f>"Интернет-площадка 2gis.ru на основе Cправочника организаций "&amp;$C$2&amp;""</f>
        <v>Интернет-площадка 2gis.ru на основе Cправочника организаций "2ГИС.АБХАЗИЯ"</v>
      </c>
      <c r="D144" s="56">
        <v>20340</v>
      </c>
      <c r="E144" s="37"/>
      <c r="F144" s="37"/>
      <c r="G144" s="37"/>
      <c r="H144" s="38"/>
    </row>
    <row r="145" spans="1:8" s="16" customFormat="1" ht="50.1" customHeight="1" x14ac:dyDescent="0.2">
      <c r="A145" s="160" t="s">
        <v>89</v>
      </c>
      <c r="B145" s="161"/>
      <c r="C145" s="203" t="str">
        <f>"Интернет-площадка 2gis.ru на основе Cправочника организаций "&amp;$C$2&amp;""</f>
        <v>Интернет-площадка 2gis.ru на основе Cправочника организаций "2ГИС.АБХАЗИЯ"</v>
      </c>
      <c r="D145" s="56">
        <v>24408</v>
      </c>
      <c r="E145" s="37"/>
      <c r="F145" s="37"/>
      <c r="G145" s="37"/>
      <c r="H145" s="38"/>
    </row>
    <row r="146" spans="1:8" s="16" customFormat="1" ht="50.1" customHeight="1" x14ac:dyDescent="0.2">
      <c r="A146" s="160" t="s">
        <v>90</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56">
        <v>5250</v>
      </c>
      <c r="E146" s="37"/>
      <c r="F146" s="37"/>
      <c r="G146" s="37"/>
      <c r="H146" s="38"/>
    </row>
    <row r="147" spans="1:8" s="16" customFormat="1" ht="50.1" customHeight="1" x14ac:dyDescent="0.2">
      <c r="A147" s="160" t="s">
        <v>91</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56">
        <v>5250</v>
      </c>
      <c r="E147" s="37"/>
      <c r="F147" s="37"/>
      <c r="G147" s="37"/>
      <c r="H147" s="38"/>
    </row>
    <row r="148" spans="1:8" s="16" customFormat="1" ht="50.1" customHeight="1" x14ac:dyDescent="0.2">
      <c r="A148" s="160" t="s">
        <v>92</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56">
        <v>5250</v>
      </c>
      <c r="E148" s="37"/>
      <c r="F148" s="37"/>
      <c r="G148" s="37"/>
      <c r="H148" s="38"/>
    </row>
    <row r="149" spans="1:8" s="16" customFormat="1" ht="50.1" customHeight="1" x14ac:dyDescent="0.2">
      <c r="A149" s="160" t="s">
        <v>93</v>
      </c>
      <c r="B149" s="161"/>
      <c r="C149" s="203" t="e">
        <f>#REF!</f>
        <v>#REF!</v>
      </c>
      <c r="D149" s="56">
        <v>12204</v>
      </c>
      <c r="E149" s="37"/>
      <c r="F149" s="37"/>
      <c r="G149" s="37"/>
      <c r="H149" s="38"/>
    </row>
    <row r="150" spans="1:8" s="16" customFormat="1" ht="50.1" customHeight="1" x14ac:dyDescent="0.2">
      <c r="A150" s="160" t="s">
        <v>94</v>
      </c>
      <c r="B150" s="161"/>
      <c r="C150" s="203" t="s">
        <v>95</v>
      </c>
      <c r="D150" s="56">
        <v>540</v>
      </c>
      <c r="E150" s="37"/>
      <c r="F150" s="37"/>
      <c r="G150" s="37"/>
      <c r="H150" s="38"/>
    </row>
    <row r="151" spans="1:8" s="16" customFormat="1" ht="78" customHeight="1" x14ac:dyDescent="0.2">
      <c r="A151" s="160" t="s">
        <v>96</v>
      </c>
      <c r="B151" s="161"/>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56">
        <v>4320</v>
      </c>
      <c r="E151" s="37"/>
      <c r="F151" s="37"/>
      <c r="G151" s="37"/>
      <c r="H151" s="38"/>
    </row>
    <row r="152" spans="1:8" s="16" customFormat="1" ht="78" customHeight="1" x14ac:dyDescent="0.2">
      <c r="A152" s="160" t="s">
        <v>97</v>
      </c>
      <c r="B152" s="161"/>
      <c r="C152" s="20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56">
        <v>3456</v>
      </c>
      <c r="E152" s="37"/>
      <c r="F152" s="37"/>
      <c r="G152" s="37"/>
      <c r="H152" s="38"/>
    </row>
    <row r="153" spans="1:8" s="16" customFormat="1" ht="78" customHeight="1" x14ac:dyDescent="0.2">
      <c r="A153" s="160" t="s">
        <v>98</v>
      </c>
      <c r="B153" s="161"/>
      <c r="C153" s="203"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56">
        <v>3480</v>
      </c>
      <c r="E153" s="37"/>
      <c r="F153" s="37"/>
      <c r="G153" s="37"/>
      <c r="H153" s="38"/>
    </row>
    <row r="154" spans="1:8" s="16" customFormat="1" ht="78" customHeight="1" x14ac:dyDescent="0.2">
      <c r="A154" s="160" t="s">
        <v>99</v>
      </c>
      <c r="B154" s="161"/>
      <c r="C154" s="203"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56">
        <v>1728</v>
      </c>
      <c r="E154" s="37"/>
      <c r="F154" s="37"/>
      <c r="G154" s="37"/>
      <c r="H154" s="38"/>
    </row>
    <row r="155" spans="1:8" s="16" customFormat="1" ht="78" customHeight="1" x14ac:dyDescent="0.2">
      <c r="A155" s="160" t="s">
        <v>100</v>
      </c>
      <c r="B155" s="161" t="s">
        <v>100</v>
      </c>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5" s="56">
        <v>25800</v>
      </c>
      <c r="E155" s="37"/>
      <c r="F155" s="37"/>
      <c r="G155" s="37"/>
      <c r="H155" s="38"/>
    </row>
    <row r="156" spans="1:8" s="16" customFormat="1" ht="78" customHeight="1" x14ac:dyDescent="0.2">
      <c r="A156" s="160" t="s">
        <v>101</v>
      </c>
      <c r="B156" s="161" t="s">
        <v>101</v>
      </c>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6" s="56">
        <v>10008</v>
      </c>
      <c r="E156" s="37"/>
      <c r="F156" s="37"/>
      <c r="G156" s="37"/>
      <c r="H156" s="38"/>
    </row>
    <row r="157" spans="1:8" s="16" customFormat="1" ht="50.1" customHeight="1" thickBot="1" x14ac:dyDescent="0.25">
      <c r="A157" s="160" t="s">
        <v>102</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56">
        <v>6360</v>
      </c>
      <c r="E157" s="37"/>
      <c r="F157" s="37"/>
      <c r="G157" s="37"/>
      <c r="H157" s="38"/>
    </row>
    <row r="158" spans="1:8" s="16" customFormat="1" ht="102" customHeight="1" thickBot="1" x14ac:dyDescent="0.25">
      <c r="A158" s="160" t="s">
        <v>16</v>
      </c>
      <c r="B158" s="161"/>
      <c r="C158"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56">
        <v>1008</v>
      </c>
      <c r="E158" s="37"/>
      <c r="F158" s="37"/>
      <c r="G158" s="37"/>
      <c r="H158" s="38"/>
    </row>
    <row r="159" spans="1:8" s="16" customFormat="1" ht="102" customHeight="1" thickBot="1" x14ac:dyDescent="0.25">
      <c r="A159" s="160" t="s">
        <v>103</v>
      </c>
      <c r="B159" s="161"/>
      <c r="C159"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9" s="56">
        <v>100002</v>
      </c>
      <c r="E159" s="37"/>
      <c r="F159" s="37"/>
      <c r="G159" s="37"/>
      <c r="H159" s="38"/>
    </row>
    <row r="160" spans="1:8" s="16" customFormat="1" ht="126" customHeight="1" x14ac:dyDescent="0.2">
      <c r="A160" s="160" t="s">
        <v>104</v>
      </c>
      <c r="B160" s="161"/>
      <c r="C160"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0" s="56">
        <v>12000</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56">
        <v>4500</v>
      </c>
      <c r="E161" s="37"/>
      <c r="F161" s="37"/>
      <c r="G161" s="37"/>
      <c r="H161" s="38"/>
    </row>
    <row r="162" spans="1:8" s="16" customFormat="1" ht="96" customHeight="1" x14ac:dyDescent="0.2">
      <c r="A162" s="154" t="s">
        <v>106</v>
      </c>
      <c r="B162" s="204"/>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2" s="56">
        <v>15003</v>
      </c>
      <c r="E162" s="37"/>
      <c r="F162" s="37"/>
      <c r="G162" s="37"/>
      <c r="H162" s="38"/>
    </row>
    <row r="163" spans="1:8" s="16" customFormat="1" ht="50.1" customHeight="1" x14ac:dyDescent="0.2">
      <c r="A163" s="160" t="s">
        <v>107</v>
      </c>
      <c r="B163" s="161"/>
      <c r="C163" s="203" t="str">
        <f>"Интернет-площадка 2gis.ru на основе Cправочника организаций "&amp;$C$2&amp;""</f>
        <v>Интернет-площадка 2gis.ru на основе Cправочника организаций "2ГИС.АБХАЗИЯ"</v>
      </c>
      <c r="D163" s="56">
        <v>13920</v>
      </c>
      <c r="E163" s="37"/>
      <c r="F163" s="37"/>
      <c r="G163" s="37"/>
      <c r="H163" s="38"/>
    </row>
    <row r="164" spans="1:8" s="16" customFormat="1" ht="50.1" customHeight="1" x14ac:dyDescent="0.2">
      <c r="A164" s="160" t="s">
        <v>108</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56">
        <v>9480</v>
      </c>
      <c r="E164" s="37"/>
      <c r="F164" s="37"/>
      <c r="G164" s="37"/>
      <c r="H164" s="38"/>
    </row>
    <row r="165" spans="1:8" s="16" customFormat="1" ht="50.1" customHeight="1" x14ac:dyDescent="0.2">
      <c r="A165" s="154" t="s">
        <v>109</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56">
        <v>9480</v>
      </c>
      <c r="E165" s="37"/>
      <c r="F165" s="37"/>
      <c r="G165" s="37"/>
      <c r="H165" s="38"/>
    </row>
    <row r="166" spans="1:8" s="16" customFormat="1" ht="50.1" customHeight="1" x14ac:dyDescent="0.2">
      <c r="A166" s="154" t="s">
        <v>110</v>
      </c>
      <c r="B166" s="204"/>
      <c r="C166" s="203" t="str">
        <f>"Интернет-площадка 2gis.ru на основе Cправочника организаций "&amp;$C$2&amp;""</f>
        <v>Интернет-площадка 2gis.ru на основе Cправочника организаций "2ГИС.АБХАЗИЯ"</v>
      </c>
      <c r="D166" s="56">
        <v>36720</v>
      </c>
      <c r="E166" s="37"/>
      <c r="F166" s="37"/>
      <c r="G166" s="37"/>
      <c r="H166" s="38"/>
    </row>
    <row r="167" spans="1:8" s="16" customFormat="1" ht="50.1" customHeight="1" x14ac:dyDescent="0.2">
      <c r="A167" s="154" t="s">
        <v>111</v>
      </c>
      <c r="B167" s="204"/>
      <c r="C167" s="203" t="str">
        <f>"Интернет-площадка 2gis.ru на основе Cправочника организаций "&amp;$C$2&amp;""</f>
        <v>Интернет-площадка 2gis.ru на основе Cправочника организаций "2ГИС.АБХАЗИЯ"</v>
      </c>
      <c r="D167" s="56">
        <v>44064</v>
      </c>
      <c r="E167" s="37"/>
      <c r="F167" s="37"/>
      <c r="G167" s="37"/>
      <c r="H167" s="38"/>
    </row>
    <row r="168" spans="1:8" s="16" customFormat="1" ht="50.1" customHeight="1" x14ac:dyDescent="0.2">
      <c r="A168" s="154" t="s">
        <v>112</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56">
        <v>9480</v>
      </c>
      <c r="E168" s="37"/>
      <c r="F168" s="37"/>
      <c r="G168" s="37"/>
      <c r="H168" s="38"/>
    </row>
    <row r="169" spans="1:8" s="16" customFormat="1" ht="50.1" customHeight="1" x14ac:dyDescent="0.2">
      <c r="A169" s="154" t="s">
        <v>113</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56">
        <v>9480</v>
      </c>
      <c r="E169" s="37"/>
      <c r="F169" s="37"/>
      <c r="G169" s="37"/>
      <c r="H169" s="38"/>
    </row>
    <row r="170" spans="1:8" s="16" customFormat="1" ht="50.1" customHeight="1" x14ac:dyDescent="0.2">
      <c r="A170" s="160" t="s">
        <v>114</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56">
        <v>9480</v>
      </c>
      <c r="E170" s="37"/>
      <c r="F170" s="37"/>
      <c r="G170" s="37"/>
      <c r="H170" s="38"/>
    </row>
    <row r="171" spans="1:8" s="16" customFormat="1" ht="50.1" customHeight="1" x14ac:dyDescent="0.2">
      <c r="A171" s="160" t="s">
        <v>115</v>
      </c>
      <c r="B171" s="161"/>
      <c r="C171" s="203" t="s">
        <v>95</v>
      </c>
      <c r="D171" s="56">
        <v>1080</v>
      </c>
      <c r="E171" s="37"/>
      <c r="F171" s="37"/>
      <c r="G171" s="37"/>
      <c r="H171" s="38"/>
    </row>
    <row r="172" spans="1:8" s="16" customFormat="1" ht="75" customHeight="1" x14ac:dyDescent="0.2">
      <c r="A172" s="160" t="s">
        <v>116</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56">
        <v>46440</v>
      </c>
      <c r="E172" s="37"/>
      <c r="F172" s="37"/>
      <c r="G172" s="37"/>
      <c r="H172" s="38"/>
    </row>
    <row r="173" spans="1:8" s="16" customFormat="1" ht="50.1" customHeight="1" thickBot="1" x14ac:dyDescent="0.25">
      <c r="A173" s="160" t="s">
        <v>117</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56">
        <v>11520</v>
      </c>
      <c r="E173" s="37"/>
      <c r="F173" s="37"/>
      <c r="G173" s="37"/>
      <c r="H173" s="38"/>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6">
        <v>10008</v>
      </c>
      <c r="E175" s="37"/>
      <c r="F175" s="37"/>
      <c r="G175" s="37"/>
      <c r="H175" s="38"/>
    </row>
    <row r="176" spans="1:8" s="16" customFormat="1" ht="50.1" customHeight="1" x14ac:dyDescent="0.2">
      <c r="A176" s="160" t="s">
        <v>120</v>
      </c>
      <c r="B176" s="161"/>
      <c r="C176" s="209"/>
      <c r="D176" s="36">
        <v>10008</v>
      </c>
      <c r="E176" s="37"/>
      <c r="F176" s="37"/>
      <c r="G176" s="37"/>
      <c r="H176" s="38"/>
    </row>
    <row r="177" spans="1:8" s="16" customFormat="1" ht="50.1" customHeight="1" x14ac:dyDescent="0.2">
      <c r="A177" s="207" t="s">
        <v>121</v>
      </c>
      <c r="B177" s="208"/>
      <c r="C177" s="209"/>
      <c r="D177" s="293">
        <v>1500</v>
      </c>
      <c r="E177" s="157"/>
      <c r="F177" s="157"/>
      <c r="G177" s="157"/>
      <c r="H177" s="157"/>
    </row>
    <row r="178" spans="1:8" s="16" customFormat="1" ht="50.1" customHeight="1" x14ac:dyDescent="0.2">
      <c r="A178" s="207" t="s">
        <v>122</v>
      </c>
      <c r="B178" s="208"/>
      <c r="C178" s="209"/>
      <c r="D178" s="293">
        <v>150</v>
      </c>
      <c r="E178" s="157"/>
      <c r="F178" s="157"/>
      <c r="G178" s="157"/>
      <c r="H178" s="157"/>
    </row>
    <row r="179" spans="1:8" s="16" customFormat="1" ht="50.1" customHeight="1" thickBot="1" x14ac:dyDescent="0.25">
      <c r="A179" s="207" t="s">
        <v>123</v>
      </c>
      <c r="B179" s="208"/>
      <c r="C179" s="210"/>
      <c r="D179" s="78">
        <v>510</v>
      </c>
      <c r="E179" s="79"/>
      <c r="F179" s="79"/>
      <c r="G179" s="79"/>
      <c r="H179" s="79"/>
    </row>
    <row r="180" spans="1:8" s="16" customFormat="1" ht="50.1" customHeight="1" thickBot="1" x14ac:dyDescent="0.25">
      <c r="A180" s="24" t="s">
        <v>124</v>
      </c>
      <c r="B180" s="25"/>
      <c r="C180" s="26"/>
      <c r="D180" s="173"/>
      <c r="E180" s="173"/>
      <c r="F180" s="173"/>
      <c r="G180" s="173"/>
      <c r="H180" s="174"/>
    </row>
    <row r="181" spans="1:8" s="16" customFormat="1" ht="50.1" customHeight="1" x14ac:dyDescent="0.2">
      <c r="A181" s="160" t="s">
        <v>125</v>
      </c>
      <c r="B181" s="161"/>
      <c r="C181" s="203" t="str">
        <f>"Интернет-площадка 2gis.ru на основе Cправочника организаций "&amp;$C$2&amp;""</f>
        <v>Интернет-площадка 2gis.ru на основе Cправочника организаций "2ГИС.АБХАЗИЯ"</v>
      </c>
      <c r="D181" s="36">
        <v>2040</v>
      </c>
      <c r="E181" s="37"/>
      <c r="F181" s="37"/>
      <c r="G181" s="37"/>
      <c r="H181" s="38"/>
    </row>
    <row r="182" spans="1:8" s="16" customFormat="1" ht="50.1" customHeight="1" x14ac:dyDescent="0.2">
      <c r="A182" s="160" t="s">
        <v>126</v>
      </c>
      <c r="B182" s="161"/>
      <c r="C182"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2" s="56">
        <v>6720</v>
      </c>
      <c r="E182" s="37"/>
      <c r="F182" s="37"/>
      <c r="G182" s="37"/>
      <c r="H182" s="38"/>
    </row>
    <row r="183" spans="1:8" s="16" customFormat="1" ht="50.1" customHeight="1" x14ac:dyDescent="0.2">
      <c r="A183" s="154" t="s">
        <v>195</v>
      </c>
      <c r="B183" s="204"/>
      <c r="C183" s="203" t="str">
        <f>"Интернет-площадка 2gis.ru на основе Cправочника организаций "&amp;$C$2&amp;""</f>
        <v>Интернет-площадка 2gis.ru на основе Cправочника организаций "2ГИС.АБХАЗИЯ"</v>
      </c>
      <c r="D183" s="36">
        <v>3720</v>
      </c>
      <c r="E183" s="37"/>
      <c r="F183" s="37"/>
      <c r="G183" s="37"/>
      <c r="H183" s="38"/>
    </row>
    <row r="184" spans="1:8" s="16" customFormat="1" ht="50.1" customHeight="1" x14ac:dyDescent="0.2">
      <c r="A184" s="154" t="s">
        <v>128</v>
      </c>
      <c r="B184" s="204"/>
      <c r="C184"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4" s="36">
        <v>12120</v>
      </c>
      <c r="E184" s="37"/>
      <c r="F184" s="37"/>
      <c r="G184" s="37"/>
      <c r="H184" s="38"/>
    </row>
    <row r="185" spans="1:8" s="16" customFormat="1" ht="126" customHeight="1" thickBot="1" x14ac:dyDescent="0.25">
      <c r="A185" s="160" t="s">
        <v>129</v>
      </c>
      <c r="B185" s="161"/>
      <c r="C18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5" s="56">
        <v>6594</v>
      </c>
      <c r="E185" s="37"/>
      <c r="F185" s="37"/>
      <c r="G185" s="37"/>
      <c r="H185" s="38"/>
    </row>
    <row r="186" spans="1:8" ht="50.1" customHeight="1" thickBot="1" x14ac:dyDescent="0.25">
      <c r="A186" s="24" t="s">
        <v>196</v>
      </c>
      <c r="B186" s="25"/>
      <c r="C186" s="26"/>
      <c r="D186" s="173"/>
      <c r="E186" s="173"/>
      <c r="F186" s="173"/>
      <c r="G186" s="173"/>
      <c r="H186" s="174"/>
    </row>
    <row r="187" spans="1:8" s="23" customFormat="1" ht="30" customHeight="1" thickBot="1" x14ac:dyDescent="0.25">
      <c r="A187" s="297"/>
      <c r="B187" s="298"/>
      <c r="C187" s="298"/>
      <c r="D187" s="298"/>
      <c r="E187" s="298"/>
      <c r="F187" s="298"/>
      <c r="G187" s="298"/>
      <c r="H187" s="299"/>
    </row>
    <row r="188" spans="1:8" s="16" customFormat="1" ht="83.25" customHeight="1" x14ac:dyDescent="0.2">
      <c r="A188" s="300" t="s">
        <v>197</v>
      </c>
      <c r="B188" s="30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290">
        <v>11850</v>
      </c>
      <c r="E188" s="291"/>
      <c r="F188" s="291"/>
      <c r="G188" s="291"/>
      <c r="H188" s="292"/>
    </row>
    <row r="189" spans="1:8" s="16" customFormat="1" ht="83.25" customHeight="1" thickBot="1" x14ac:dyDescent="0.25">
      <c r="A189" s="302" t="s">
        <v>198</v>
      </c>
      <c r="B189" s="303"/>
      <c r="C189" s="210"/>
      <c r="D189" s="304">
        <v>11850</v>
      </c>
      <c r="E189" s="165"/>
      <c r="F189" s="165"/>
      <c r="G189" s="165"/>
      <c r="H189" s="166"/>
    </row>
    <row r="190" spans="1:8" s="28" customFormat="1" ht="50.1" customHeight="1" thickBot="1" x14ac:dyDescent="0.25">
      <c r="A190" s="197"/>
      <c r="B190" s="198"/>
      <c r="C190" s="125"/>
      <c r="D190" s="199"/>
      <c r="E190" s="199"/>
      <c r="F190" s="199"/>
      <c r="G190" s="199"/>
      <c r="H190" s="200"/>
    </row>
    <row r="191" spans="1:8" s="23" customFormat="1" ht="26.25" x14ac:dyDescent="0.2">
      <c r="A191" s="212"/>
      <c r="B191" s="213"/>
      <c r="C191" s="214"/>
      <c r="D191" s="213"/>
      <c r="E191" s="213"/>
      <c r="F191" s="213"/>
      <c r="G191" s="213"/>
      <c r="H191" s="215"/>
    </row>
    <row r="192" spans="1:8" s="16" customFormat="1" ht="21" x14ac:dyDescent="0.2">
      <c r="A192" s="216"/>
      <c r="B192" s="217" t="s">
        <v>130</v>
      </c>
      <c r="C192" s="218" t="s">
        <v>199</v>
      </c>
      <c r="D192" s="218"/>
      <c r="E192" s="219"/>
      <c r="F192" s="219"/>
      <c r="G192" s="219"/>
      <c r="H192" s="219"/>
    </row>
    <row r="193" spans="1:8" s="16" customFormat="1" ht="21" x14ac:dyDescent="0.2">
      <c r="A193" s="216"/>
      <c r="B193" s="219"/>
      <c r="C193" s="220" t="s">
        <v>200</v>
      </c>
      <c r="D193" s="220"/>
      <c r="E193" s="219"/>
      <c r="F193" s="219"/>
      <c r="G193" s="219"/>
      <c r="H193" s="219"/>
    </row>
    <row r="194" spans="1:8" s="16" customFormat="1" ht="21" x14ac:dyDescent="0.2">
      <c r="A194" s="216"/>
      <c r="B194" s="219"/>
      <c r="C194" s="220" t="s">
        <v>201</v>
      </c>
      <c r="D194" s="220"/>
      <c r="E194" s="219"/>
      <c r="F194" s="219"/>
      <c r="G194" s="219"/>
      <c r="H194" s="219"/>
    </row>
    <row r="195" spans="1:8" s="16" customFormat="1" ht="21" x14ac:dyDescent="0.2">
      <c r="A195" s="216"/>
      <c r="B195" s="219"/>
      <c r="C195" s="305"/>
      <c r="D195" s="305"/>
      <c r="E195" s="219"/>
      <c r="F195" s="219"/>
      <c r="G195" s="219"/>
      <c r="H195" s="219"/>
    </row>
    <row r="196" spans="1:8" s="16" customFormat="1" ht="21" x14ac:dyDescent="0.2">
      <c r="A196" s="221" t="s">
        <v>202</v>
      </c>
      <c r="B196" s="221"/>
      <c r="C196" s="221"/>
      <c r="D196" s="221"/>
      <c r="E196" s="221"/>
      <c r="F196" s="221"/>
      <c r="G196" s="221"/>
      <c r="H196" s="221"/>
    </row>
    <row r="197" spans="1:8" s="16" customFormat="1" ht="21" x14ac:dyDescent="0.2">
      <c r="A197" s="212"/>
      <c r="B197" s="213"/>
      <c r="C197" s="220"/>
      <c r="D197" s="220"/>
      <c r="E197" s="219"/>
      <c r="F197" s="219"/>
      <c r="G197" s="219"/>
      <c r="H197" s="213"/>
    </row>
    <row r="198" spans="1:8" ht="12.6" customHeight="1" x14ac:dyDescent="0.2">
      <c r="A198" s="223" t="str">
        <f>Абакан_юр!A171</f>
        <v>По соглашению сторон в качестве валюты платежа могут выступать украинские гривны, в этом случае курс следующий: 1 руб. = 0,5104 гривен</v>
      </c>
      <c r="B198" s="223"/>
      <c r="C198" s="223"/>
      <c r="D198" s="224"/>
      <c r="E198" s="224"/>
      <c r="F198" s="225"/>
      <c r="G198" s="226"/>
      <c r="H198" s="226"/>
    </row>
    <row r="199" spans="1:8" s="219" customFormat="1" ht="24.95" customHeight="1" x14ac:dyDescent="0.2">
      <c r="A199" s="223" t="str">
        <f>Абакан_юр!A172</f>
        <v>По соглашению сторон в качестве валюты платежа могут выступать дирхамы ОАЭ, в этом случае курс следующий: 1 руб. = 0,0436 дирхам</v>
      </c>
      <c r="B199" s="223"/>
      <c r="C199" s="223"/>
      <c r="D199" s="224"/>
      <c r="E199" s="224"/>
      <c r="F199" s="225"/>
      <c r="G199" s="228"/>
      <c r="H199" s="228"/>
    </row>
    <row r="200" spans="1:8" s="219" customFormat="1" ht="24.95" customHeight="1" x14ac:dyDescent="0.2">
      <c r="A200" s="223" t="str">
        <f>Абакан_юр!A173</f>
        <v>По соглашению сторон в качестве валюты платежа могут выступать доллары США, в этом случае курс следующий: 1 руб. = 0,0118 доллара</v>
      </c>
      <c r="B200" s="223"/>
      <c r="C200" s="223"/>
      <c r="D200" s="224"/>
      <c r="E200" s="224"/>
      <c r="F200" s="225"/>
      <c r="G200" s="228"/>
      <c r="H200" s="228"/>
    </row>
    <row r="201" spans="1:8" s="219" customFormat="1" ht="24.95" customHeight="1" x14ac:dyDescent="0.2">
      <c r="A201" s="223" t="str">
        <f>Абакан_юр!A174</f>
        <v>По соглашению сторон в качестве валюты платежа могут выступать евро, в этом случае курс следующий: 1 руб. = 0,0108 евро</v>
      </c>
      <c r="B201" s="223"/>
      <c r="C201" s="223"/>
      <c r="D201" s="224"/>
      <c r="E201" s="225"/>
      <c r="F201" s="225"/>
      <c r="G201" s="228"/>
      <c r="H201" s="228"/>
    </row>
    <row r="202" spans="1:8" s="219" customFormat="1" ht="24.75" customHeight="1" x14ac:dyDescent="0.2">
      <c r="A202" s="223" t="str">
        <f>Абакан_юр!A175</f>
        <v>По соглашению сторон в качестве валюты платежа могут выступать чешские кроны, в этом случае курс следующий: 1 руб. = 0,2741 крона</v>
      </c>
      <c r="B202" s="223"/>
      <c r="C202" s="223"/>
      <c r="D202" s="224"/>
      <c r="E202" s="225"/>
      <c r="F202" s="225"/>
      <c r="G202" s="228"/>
      <c r="H202" s="228"/>
    </row>
    <row r="203" spans="1:8" s="222" customFormat="1" ht="26.25" x14ac:dyDescent="0.2">
      <c r="A203" s="223" t="str">
        <f>Абакан_юр!A176</f>
        <v>По соглашению сторон в качестве валюты платежа могут выступать киргизские сомы, в этом случае курс следующий: 1 руб. = 1,0001 сом</v>
      </c>
      <c r="B203" s="223"/>
      <c r="C203" s="223"/>
      <c r="D203" s="224"/>
      <c r="E203" s="224"/>
      <c r="F203" s="225"/>
      <c r="G203" s="228"/>
      <c r="H203" s="228"/>
    </row>
    <row r="204" spans="1:8" s="213" customFormat="1" ht="34.5" customHeight="1" x14ac:dyDescent="0.2">
      <c r="A204"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4" s="223"/>
      <c r="C204" s="223"/>
      <c r="D204" s="224"/>
      <c r="E204" s="224"/>
      <c r="F204" s="225"/>
      <c r="G204" s="228"/>
      <c r="H204" s="228"/>
    </row>
    <row r="205" spans="1:8" s="227" customFormat="1" ht="24.95" customHeight="1" x14ac:dyDescent="0.2">
      <c r="A205" s="229"/>
      <c r="B205" s="229"/>
      <c r="C205" s="230"/>
      <c r="D205" s="231"/>
      <c r="E205" s="231"/>
      <c r="F205" s="232"/>
      <c r="G205" s="233"/>
      <c r="H205" s="233"/>
    </row>
    <row r="206" spans="1:8" s="227" customFormat="1" ht="24.95" customHeight="1" x14ac:dyDescent="0.2">
      <c r="A206" s="235" t="s">
        <v>141</v>
      </c>
      <c r="B206" s="235"/>
      <c r="C206" s="235"/>
      <c r="D206" s="235"/>
      <c r="E206" s="235"/>
      <c r="F206" s="235"/>
      <c r="G206" s="235"/>
      <c r="H206" s="235"/>
    </row>
    <row r="207" spans="1:8" s="227" customFormat="1" ht="24.95" customHeight="1" x14ac:dyDescent="0.2">
      <c r="A207" s="235" t="s">
        <v>142</v>
      </c>
      <c r="B207" s="235"/>
      <c r="C207" s="235"/>
      <c r="D207" s="235"/>
      <c r="E207" s="235"/>
      <c r="F207" s="235"/>
      <c r="G207" s="235"/>
      <c r="H207" s="235"/>
    </row>
    <row r="208" spans="1:8" s="227" customFormat="1" ht="24.95" customHeight="1" x14ac:dyDescent="0.2">
      <c r="A208" s="229"/>
      <c r="B208" s="229"/>
      <c r="C208" s="230"/>
      <c r="D208" s="231"/>
      <c r="E208" s="231"/>
      <c r="F208" s="232"/>
      <c r="G208" s="233"/>
      <c r="H208" s="233"/>
    </row>
    <row r="209" spans="1:8" s="227" customFormat="1" ht="24.95" customHeight="1" thickBot="1" x14ac:dyDescent="0.25">
      <c r="A209" s="236" t="s">
        <v>143</v>
      </c>
      <c r="B209" s="236"/>
      <c r="C209" s="236"/>
      <c r="D209" s="236"/>
      <c r="E209" s="236"/>
      <c r="F209" s="237"/>
      <c r="H209" s="238"/>
    </row>
    <row r="210" spans="1:8" s="227" customFormat="1" ht="24.95" customHeight="1" thickBot="1" x14ac:dyDescent="0.25">
      <c r="A210" s="306" t="s">
        <v>144</v>
      </c>
      <c r="B210" s="307"/>
      <c r="C210" s="307"/>
      <c r="D210" s="307"/>
      <c r="E210" s="308"/>
      <c r="F210" s="242"/>
      <c r="G210" s="213"/>
      <c r="H210" s="243"/>
    </row>
    <row r="211" spans="1:8" s="227" customFormat="1" ht="102" customHeight="1" thickBot="1" x14ac:dyDescent="0.25">
      <c r="A211" s="309" t="s">
        <v>145</v>
      </c>
      <c r="B211" s="310"/>
      <c r="C211" s="311" t="s">
        <v>146</v>
      </c>
      <c r="D211" s="312" t="s">
        <v>147</v>
      </c>
      <c r="E211" s="313"/>
      <c r="F211" s="248"/>
      <c r="G211" s="248"/>
      <c r="H211" s="248"/>
    </row>
    <row r="212" spans="1:8" s="234" customFormat="1" ht="38.25" customHeight="1" x14ac:dyDescent="0.2">
      <c r="A212" s="249" t="s">
        <v>203</v>
      </c>
      <c r="B212" s="250"/>
      <c r="C212" s="252" t="s">
        <v>204</v>
      </c>
      <c r="D212" s="252">
        <v>2190</v>
      </c>
      <c r="E212" s="253"/>
      <c r="F212" s="215"/>
      <c r="G212" s="215"/>
      <c r="H212" s="215"/>
    </row>
    <row r="213" spans="1:8" ht="38.25" customHeight="1" x14ac:dyDescent="0.2">
      <c r="A213" s="254" t="s">
        <v>205</v>
      </c>
      <c r="B213" s="255"/>
      <c r="C213" s="257"/>
      <c r="D213" s="257">
        <v>1590</v>
      </c>
      <c r="E213" s="258"/>
      <c r="F213" s="215"/>
      <c r="G213" s="215"/>
    </row>
    <row r="214" spans="1:8" ht="38.25" customHeight="1" x14ac:dyDescent="0.2">
      <c r="A214" s="254" t="s">
        <v>206</v>
      </c>
      <c r="B214" s="255"/>
      <c r="C214" s="257"/>
      <c r="D214" s="257">
        <v>1440</v>
      </c>
      <c r="E214" s="258"/>
      <c r="F214" s="215"/>
      <c r="G214" s="215"/>
    </row>
    <row r="215" spans="1:8" s="234" customFormat="1" ht="38.25" customHeight="1" x14ac:dyDescent="0.2">
      <c r="A215" s="254" t="s">
        <v>207</v>
      </c>
      <c r="B215" s="255"/>
      <c r="C215" s="257"/>
      <c r="D215" s="257">
        <v>1290</v>
      </c>
      <c r="E215" s="258"/>
      <c r="F215" s="215"/>
      <c r="G215" s="215"/>
      <c r="H215" s="215"/>
    </row>
    <row r="216" spans="1:8" s="238" customFormat="1" ht="124.5" customHeight="1" x14ac:dyDescent="0.2">
      <c r="A216" s="254" t="s">
        <v>148</v>
      </c>
      <c r="B216" s="255"/>
      <c r="C216" s="256" t="s">
        <v>149</v>
      </c>
      <c r="D216" s="257" t="s">
        <v>150</v>
      </c>
      <c r="E216" s="258"/>
      <c r="F216" s="248"/>
      <c r="G216" s="248"/>
      <c r="H216" s="248"/>
    </row>
    <row r="217" spans="1:8" s="243" customFormat="1" ht="75.75" customHeight="1" x14ac:dyDescent="0.2">
      <c r="A217" s="254" t="s">
        <v>151</v>
      </c>
      <c r="B217" s="255"/>
      <c r="C217" s="256" t="s">
        <v>152</v>
      </c>
      <c r="D217" s="257" t="s">
        <v>153</v>
      </c>
      <c r="E217" s="258"/>
      <c r="F217" s="248"/>
      <c r="G217" s="248"/>
      <c r="H217" s="248"/>
    </row>
    <row r="218" spans="1:8" ht="75.75" customHeight="1" x14ac:dyDescent="0.2">
      <c r="A218" s="254" t="s">
        <v>154</v>
      </c>
      <c r="B218" s="255"/>
      <c r="C218" s="256" t="s">
        <v>155</v>
      </c>
      <c r="D218" s="257" t="s">
        <v>153</v>
      </c>
      <c r="E218" s="258"/>
      <c r="F218" s="248"/>
      <c r="G218" s="248"/>
      <c r="H218" s="248"/>
    </row>
    <row r="219" spans="1:8" ht="75.75" customHeight="1" x14ac:dyDescent="0.2">
      <c r="A219" s="254" t="s">
        <v>157</v>
      </c>
      <c r="B219" s="255"/>
      <c r="C219" s="314" t="s">
        <v>158</v>
      </c>
      <c r="D219" s="255" t="s">
        <v>153</v>
      </c>
      <c r="E219" s="315"/>
      <c r="F219" s="242"/>
      <c r="G219" s="242"/>
      <c r="H219" s="242"/>
    </row>
    <row r="220" spans="1:8" ht="241.5" customHeight="1" thickBot="1" x14ac:dyDescent="0.25">
      <c r="A220" s="316" t="s">
        <v>159</v>
      </c>
      <c r="B220" s="317"/>
      <c r="C220" s="318" t="s">
        <v>160</v>
      </c>
      <c r="D220" s="319" t="s">
        <v>153</v>
      </c>
      <c r="E220" s="320"/>
      <c r="F220" s="232"/>
      <c r="G220" s="233"/>
      <c r="H220" s="233"/>
    </row>
    <row r="221" spans="1:8" ht="50.1" customHeight="1" x14ac:dyDescent="0.2">
      <c r="A221" s="260" t="s">
        <v>161</v>
      </c>
      <c r="B221" s="260"/>
      <c r="C221" s="260"/>
      <c r="D221" s="260"/>
      <c r="E221" s="260"/>
      <c r="F221" s="260"/>
      <c r="G221" s="260"/>
      <c r="H221" s="260"/>
    </row>
    <row r="222" spans="1:8" ht="50.1" customHeight="1" x14ac:dyDescent="0.2">
      <c r="A222" s="260" t="s">
        <v>162</v>
      </c>
      <c r="B222" s="260"/>
      <c r="C222" s="260"/>
      <c r="D222" s="260"/>
      <c r="E222" s="260"/>
      <c r="F222" s="260"/>
      <c r="G222" s="260"/>
      <c r="H222" s="260"/>
    </row>
    <row r="223" spans="1:8" ht="99.95" customHeight="1" x14ac:dyDescent="0.2">
      <c r="A22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21"/>
      <c r="C223" s="321"/>
      <c r="D223" s="321"/>
      <c r="E223" s="321"/>
      <c r="F223" s="321"/>
      <c r="G223" s="321"/>
      <c r="H223" s="321"/>
    </row>
    <row r="224" spans="1:8" ht="75" customHeight="1" x14ac:dyDescent="0.2">
      <c r="A224" s="235" t="s">
        <v>164</v>
      </c>
      <c r="B224" s="235"/>
      <c r="C224" s="235"/>
      <c r="D224" s="235"/>
      <c r="E224" s="235"/>
      <c r="F224" s="235"/>
      <c r="G224" s="235"/>
      <c r="H224" s="235"/>
    </row>
    <row r="225" spans="1:8" ht="64.5" customHeight="1" x14ac:dyDescent="0.2">
      <c r="A225" s="260" t="s">
        <v>165</v>
      </c>
      <c r="B225" s="260"/>
      <c r="C225" s="260"/>
      <c r="D225" s="260"/>
      <c r="E225" s="260"/>
      <c r="F225" s="260"/>
      <c r="G225" s="260"/>
      <c r="H225" s="260"/>
    </row>
    <row r="226" spans="1:8" s="213" customFormat="1" ht="102.75" customHeight="1" x14ac:dyDescent="0.2">
      <c r="A226" s="235" t="s">
        <v>166</v>
      </c>
      <c r="B226" s="235"/>
      <c r="C226" s="235"/>
      <c r="D226" s="235"/>
      <c r="E226" s="235"/>
      <c r="F226" s="235"/>
      <c r="G226" s="235"/>
      <c r="H226" s="235"/>
    </row>
  </sheetData>
  <sheetProtection selectLockedCells="1" selectUnlockedCells="1"/>
  <mergeCells count="376">
    <mergeCell ref="A221:H221"/>
    <mergeCell ref="A222:H222"/>
    <mergeCell ref="A223:H223"/>
    <mergeCell ref="A224:H224"/>
    <mergeCell ref="A225:H225"/>
    <mergeCell ref="A226:E226"/>
    <mergeCell ref="F226:H226"/>
    <mergeCell ref="A218:B218"/>
    <mergeCell ref="D218:E218"/>
    <mergeCell ref="A219:B219"/>
    <mergeCell ref="D219:E219"/>
    <mergeCell ref="A220:B220"/>
    <mergeCell ref="D220:E220"/>
    <mergeCell ref="A215:B215"/>
    <mergeCell ref="D215:E215"/>
    <mergeCell ref="A216:B216"/>
    <mergeCell ref="D216:E216"/>
    <mergeCell ref="A217:B217"/>
    <mergeCell ref="D217:E217"/>
    <mergeCell ref="A210:E210"/>
    <mergeCell ref="A211:B211"/>
    <mergeCell ref="D211:E211"/>
    <mergeCell ref="A212:B212"/>
    <mergeCell ref="C212:C215"/>
    <mergeCell ref="D212:E212"/>
    <mergeCell ref="A213:B213"/>
    <mergeCell ref="D213:E213"/>
    <mergeCell ref="A214:B214"/>
    <mergeCell ref="D214:E214"/>
    <mergeCell ref="A202:C202"/>
    <mergeCell ref="A203:C203"/>
    <mergeCell ref="A204:C204"/>
    <mergeCell ref="A206:H206"/>
    <mergeCell ref="A207:H207"/>
    <mergeCell ref="A209:E209"/>
    <mergeCell ref="C197:D197"/>
    <mergeCell ref="A198:C198"/>
    <mergeCell ref="G198:H198"/>
    <mergeCell ref="A199:C199"/>
    <mergeCell ref="A200:C200"/>
    <mergeCell ref="A201:C201"/>
    <mergeCell ref="A190:B190"/>
    <mergeCell ref="D190:H190"/>
    <mergeCell ref="C192:D192"/>
    <mergeCell ref="C193:D193"/>
    <mergeCell ref="C194:D194"/>
    <mergeCell ref="A196:H196"/>
    <mergeCell ref="A186:B186"/>
    <mergeCell ref="D186:H186"/>
    <mergeCell ref="A187:C187"/>
    <mergeCell ref="D187:H187"/>
    <mergeCell ref="A188:B188"/>
    <mergeCell ref="C188:C189"/>
    <mergeCell ref="D188:H188"/>
    <mergeCell ref="A189:B189"/>
    <mergeCell ref="D189:H18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2"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348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267">
        <v>198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288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1">
        <f>F48*1.2</f>
        <v>4809.5999999999995</v>
      </c>
      <c r="E48" s="32">
        <f>F48*1.1</f>
        <v>4408.8</v>
      </c>
      <c r="F48" s="32">
        <v>4008</v>
      </c>
      <c r="G48" s="32">
        <f>F48*0.75</f>
        <v>3006</v>
      </c>
      <c r="H48" s="33">
        <f>F48*0.5</f>
        <v>2004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54">
        <f>F54*1.2</f>
        <v>5688</v>
      </c>
      <c r="E54" s="32">
        <f>F54*1.1</f>
        <v>5214</v>
      </c>
      <c r="F54" s="32">
        <v>4740</v>
      </c>
      <c r="G54" s="32">
        <f>F54*0.75</f>
        <v>3555</v>
      </c>
      <c r="H54" s="33">
        <f>F54*0.5</f>
        <v>2370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267">
        <v>198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876 до 17520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144">
        <v>876</v>
      </c>
      <c r="E65" s="145"/>
      <c r="F65" s="145"/>
      <c r="G65" s="145"/>
      <c r="H65" s="146"/>
    </row>
    <row r="66" spans="1:8" ht="37.5" customHeight="1" outlineLevel="1" x14ac:dyDescent="0.2">
      <c r="A66" s="147" t="s">
        <v>40</v>
      </c>
      <c r="B66" s="148"/>
      <c r="C66" s="143"/>
      <c r="D66" s="36">
        <v>1752</v>
      </c>
      <c r="E66" s="37"/>
      <c r="F66" s="37"/>
      <c r="G66" s="37"/>
      <c r="H66" s="38"/>
    </row>
    <row r="67" spans="1:8" ht="37.5" customHeight="1" outlineLevel="1" x14ac:dyDescent="0.2">
      <c r="A67" s="147" t="s">
        <v>41</v>
      </c>
      <c r="B67" s="148"/>
      <c r="C67" s="143"/>
      <c r="D67" s="36">
        <v>2628</v>
      </c>
      <c r="E67" s="37"/>
      <c r="F67" s="37"/>
      <c r="G67" s="37"/>
      <c r="H67" s="38"/>
    </row>
    <row r="68" spans="1:8" ht="37.5" customHeight="1" outlineLevel="1" x14ac:dyDescent="0.2">
      <c r="A68" s="147" t="s">
        <v>42</v>
      </c>
      <c r="B68" s="148"/>
      <c r="C68" s="143"/>
      <c r="D68" s="36">
        <v>3504</v>
      </c>
      <c r="E68" s="37"/>
      <c r="F68" s="37"/>
      <c r="G68" s="37"/>
      <c r="H68" s="38"/>
    </row>
    <row r="69" spans="1:8" ht="37.5" customHeight="1" outlineLevel="1" x14ac:dyDescent="0.2">
      <c r="A69" s="147" t="s">
        <v>43</v>
      </c>
      <c r="B69" s="148"/>
      <c r="C69" s="143"/>
      <c r="D69" s="36">
        <v>4380</v>
      </c>
      <c r="E69" s="37"/>
      <c r="F69" s="37"/>
      <c r="G69" s="37"/>
      <c r="H69" s="38"/>
    </row>
    <row r="70" spans="1:8" ht="37.5" customHeight="1" outlineLevel="1" x14ac:dyDescent="0.2">
      <c r="A70" s="147" t="s">
        <v>44</v>
      </c>
      <c r="B70" s="148"/>
      <c r="C70" s="143"/>
      <c r="D70" s="36">
        <v>5256</v>
      </c>
      <c r="E70" s="37"/>
      <c r="F70" s="37"/>
      <c r="G70" s="37"/>
      <c r="H70" s="38"/>
    </row>
    <row r="71" spans="1:8" ht="37.5" customHeight="1" outlineLevel="1" x14ac:dyDescent="0.2">
      <c r="A71" s="147" t="s">
        <v>45</v>
      </c>
      <c r="B71" s="148"/>
      <c r="C71" s="143"/>
      <c r="D71" s="36">
        <v>6132</v>
      </c>
      <c r="E71" s="37"/>
      <c r="F71" s="37"/>
      <c r="G71" s="37"/>
      <c r="H71" s="38"/>
    </row>
    <row r="72" spans="1:8" ht="37.5" customHeight="1" outlineLevel="1" x14ac:dyDescent="0.2">
      <c r="A72" s="147" t="s">
        <v>46</v>
      </c>
      <c r="B72" s="148"/>
      <c r="C72" s="143"/>
      <c r="D72" s="36">
        <v>7008</v>
      </c>
      <c r="E72" s="37"/>
      <c r="F72" s="37"/>
      <c r="G72" s="37"/>
      <c r="H72" s="38"/>
    </row>
    <row r="73" spans="1:8" ht="37.5" customHeight="1" outlineLevel="1" x14ac:dyDescent="0.2">
      <c r="A73" s="147" t="s">
        <v>47</v>
      </c>
      <c r="B73" s="148"/>
      <c r="C73" s="143"/>
      <c r="D73" s="36">
        <v>7884</v>
      </c>
      <c r="E73" s="37"/>
      <c r="F73" s="37"/>
      <c r="G73" s="37"/>
      <c r="H73" s="38"/>
    </row>
    <row r="74" spans="1:8" ht="37.5" customHeight="1" outlineLevel="1" x14ac:dyDescent="0.2">
      <c r="A74" s="147" t="s">
        <v>48</v>
      </c>
      <c r="B74" s="148"/>
      <c r="C74" s="143"/>
      <c r="D74" s="36">
        <v>8760</v>
      </c>
      <c r="E74" s="37"/>
      <c r="F74" s="37"/>
      <c r="G74" s="37"/>
      <c r="H74" s="38"/>
    </row>
    <row r="75" spans="1:8" ht="37.5" customHeight="1" outlineLevel="1" x14ac:dyDescent="0.2">
      <c r="A75" s="147" t="s">
        <v>49</v>
      </c>
      <c r="B75" s="148"/>
      <c r="C75" s="143"/>
      <c r="D75" s="36">
        <v>9636</v>
      </c>
      <c r="E75" s="37"/>
      <c r="F75" s="37"/>
      <c r="G75" s="37"/>
      <c r="H75" s="38"/>
    </row>
    <row r="76" spans="1:8" ht="37.5" customHeight="1" outlineLevel="1" x14ac:dyDescent="0.2">
      <c r="A76" s="147" t="s">
        <v>50</v>
      </c>
      <c r="B76" s="148"/>
      <c r="C76" s="143"/>
      <c r="D76" s="36">
        <v>10512</v>
      </c>
      <c r="E76" s="37"/>
      <c r="F76" s="37"/>
      <c r="G76" s="37"/>
      <c r="H76" s="38"/>
    </row>
    <row r="77" spans="1:8" ht="37.5" customHeight="1" outlineLevel="1" x14ac:dyDescent="0.2">
      <c r="A77" s="147" t="s">
        <v>51</v>
      </c>
      <c r="B77" s="148"/>
      <c r="C77" s="143"/>
      <c r="D77" s="36">
        <v>11388</v>
      </c>
      <c r="E77" s="37"/>
      <c r="F77" s="37"/>
      <c r="G77" s="37"/>
      <c r="H77" s="38"/>
    </row>
    <row r="78" spans="1:8" ht="37.5" customHeight="1" outlineLevel="1" x14ac:dyDescent="0.2">
      <c r="A78" s="147" t="s">
        <v>52</v>
      </c>
      <c r="B78" s="148"/>
      <c r="C78" s="143"/>
      <c r="D78" s="36">
        <v>12264</v>
      </c>
      <c r="E78" s="37"/>
      <c r="F78" s="37"/>
      <c r="G78" s="37"/>
      <c r="H78" s="38"/>
    </row>
    <row r="79" spans="1:8" ht="37.5" customHeight="1" outlineLevel="1" x14ac:dyDescent="0.2">
      <c r="A79" s="147" t="s">
        <v>53</v>
      </c>
      <c r="B79" s="148"/>
      <c r="C79" s="143"/>
      <c r="D79" s="36">
        <v>13140</v>
      </c>
      <c r="E79" s="37"/>
      <c r="F79" s="37"/>
      <c r="G79" s="37"/>
      <c r="H79" s="38"/>
    </row>
    <row r="80" spans="1:8" ht="37.5" customHeight="1" outlineLevel="1" x14ac:dyDescent="0.2">
      <c r="A80" s="147" t="s">
        <v>54</v>
      </c>
      <c r="B80" s="148"/>
      <c r="C80" s="143"/>
      <c r="D80" s="36">
        <v>14016</v>
      </c>
      <c r="E80" s="37"/>
      <c r="F80" s="37"/>
      <c r="G80" s="37"/>
      <c r="H80" s="38"/>
    </row>
    <row r="81" spans="1:8" ht="37.5" customHeight="1" outlineLevel="1" x14ac:dyDescent="0.2">
      <c r="A81" s="147" t="s">
        <v>55</v>
      </c>
      <c r="B81" s="148"/>
      <c r="C81" s="143"/>
      <c r="D81" s="36">
        <v>14892</v>
      </c>
      <c r="E81" s="37"/>
      <c r="F81" s="37"/>
      <c r="G81" s="37"/>
      <c r="H81" s="38"/>
    </row>
    <row r="82" spans="1:8" ht="37.5" customHeight="1" outlineLevel="1" x14ac:dyDescent="0.2">
      <c r="A82" s="147" t="s">
        <v>56</v>
      </c>
      <c r="B82" s="148"/>
      <c r="C82" s="143"/>
      <c r="D82" s="36">
        <v>15768</v>
      </c>
      <c r="E82" s="37"/>
      <c r="F82" s="37"/>
      <c r="G82" s="37"/>
      <c r="H82" s="38"/>
    </row>
    <row r="83" spans="1:8" ht="37.5" customHeight="1" outlineLevel="1" x14ac:dyDescent="0.2">
      <c r="A83" s="147" t="s">
        <v>57</v>
      </c>
      <c r="B83" s="148"/>
      <c r="C83" s="143"/>
      <c r="D83" s="36">
        <v>16644</v>
      </c>
      <c r="E83" s="37"/>
      <c r="F83" s="37"/>
      <c r="G83" s="37"/>
      <c r="H83" s="38"/>
    </row>
    <row r="84" spans="1:8" ht="37.5" customHeight="1" outlineLevel="1" thickBot="1" x14ac:dyDescent="0.25">
      <c r="A84" s="147" t="s">
        <v>58</v>
      </c>
      <c r="B84" s="148"/>
      <c r="C84" s="143"/>
      <c r="D84" s="36">
        <v>17520</v>
      </c>
      <c r="E84" s="37"/>
      <c r="F84" s="37"/>
      <c r="G84" s="37"/>
      <c r="H84" s="38"/>
    </row>
    <row r="85" spans="1:8" ht="50.1" customHeight="1" thickBot="1" x14ac:dyDescent="0.25">
      <c r="A85" s="136" t="s">
        <v>59</v>
      </c>
      <c r="B85" s="137"/>
      <c r="C85" s="137"/>
      <c r="D85" s="138" t="str">
        <f>"от "&amp;MIN(D86:D95)&amp;" до "&amp;MAX(D86:D95)</f>
        <v>от 240 до 7500</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152">
        <v>612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157">
        <v>480</v>
      </c>
      <c r="E87" s="157"/>
      <c r="F87" s="157"/>
      <c r="G87" s="157"/>
      <c r="H87" s="158"/>
    </row>
    <row r="88" spans="1:8" ht="37.5" customHeight="1" x14ac:dyDescent="0.2">
      <c r="A88" s="154" t="s">
        <v>62</v>
      </c>
      <c r="B88" s="155"/>
      <c r="C88" s="159"/>
      <c r="D88" s="157">
        <v>7500</v>
      </c>
      <c r="E88" s="157"/>
      <c r="F88" s="157"/>
      <c r="G88" s="157"/>
      <c r="H88" s="158"/>
    </row>
    <row r="89" spans="1:8" ht="37.5" customHeight="1" x14ac:dyDescent="0.2">
      <c r="A89" s="154" t="s">
        <v>63</v>
      </c>
      <c r="B89" s="155"/>
      <c r="C89" s="159"/>
      <c r="D89" s="157">
        <v>1476</v>
      </c>
      <c r="E89" s="157"/>
      <c r="F89" s="157"/>
      <c r="G89" s="157"/>
      <c r="H89" s="158"/>
    </row>
    <row r="90" spans="1:8" ht="37.5" customHeight="1" x14ac:dyDescent="0.2">
      <c r="A90" s="160" t="s">
        <v>64</v>
      </c>
      <c r="B90" s="161"/>
      <c r="C90" s="159"/>
      <c r="D90" s="157">
        <v>4488</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4896</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182">
        <v>2460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615</v>
      </c>
      <c r="E101" s="157"/>
      <c r="F101" s="157"/>
      <c r="G101" s="157"/>
      <c r="H101" s="158"/>
    </row>
    <row r="102" spans="1:8" ht="57" customHeight="1" x14ac:dyDescent="0.2">
      <c r="A102" s="190" t="s">
        <v>77</v>
      </c>
      <c r="B102" s="191"/>
      <c r="C102" s="186"/>
      <c r="D102" s="157">
        <f>D99/5</f>
        <v>492</v>
      </c>
      <c r="E102" s="157"/>
      <c r="F102" s="157"/>
      <c r="G102" s="157"/>
      <c r="H102" s="158"/>
    </row>
    <row r="103" spans="1:8" ht="57" customHeight="1" x14ac:dyDescent="0.2">
      <c r="A103" s="190" t="s">
        <v>78</v>
      </c>
      <c r="B103" s="191"/>
      <c r="C103" s="186"/>
      <c r="D103" s="157">
        <f>D99/6</f>
        <v>410</v>
      </c>
      <c r="E103" s="157"/>
      <c r="F103" s="157"/>
      <c r="G103" s="157"/>
      <c r="H103" s="158"/>
    </row>
    <row r="104" spans="1:8" ht="57" customHeight="1" x14ac:dyDescent="0.2">
      <c r="A104" s="190" t="s">
        <v>79</v>
      </c>
      <c r="B104" s="191"/>
      <c r="C104" s="186"/>
      <c r="D104" s="157">
        <f>D99/7</f>
        <v>351.42857142857144</v>
      </c>
      <c r="E104" s="157"/>
      <c r="F104" s="157"/>
      <c r="G104" s="157"/>
      <c r="H104" s="158"/>
    </row>
    <row r="105" spans="1:8" ht="57" customHeight="1" x14ac:dyDescent="0.2">
      <c r="A105" s="190" t="s">
        <v>80</v>
      </c>
      <c r="B105" s="191"/>
      <c r="C105" s="186"/>
      <c r="D105" s="157">
        <f>D99/8</f>
        <v>307.5</v>
      </c>
      <c r="E105" s="157"/>
      <c r="F105" s="157"/>
      <c r="G105" s="157"/>
      <c r="H105" s="158"/>
    </row>
    <row r="106" spans="1:8" ht="57" customHeight="1" x14ac:dyDescent="0.2">
      <c r="A106" s="190" t="s">
        <v>81</v>
      </c>
      <c r="B106" s="191"/>
      <c r="C106" s="186"/>
      <c r="D106" s="157">
        <f>D99/9</f>
        <v>273.33333333333331</v>
      </c>
      <c r="E106" s="157"/>
      <c r="F106" s="157"/>
      <c r="G106" s="157"/>
      <c r="H106" s="158"/>
    </row>
    <row r="107" spans="1:8" ht="57" customHeight="1" x14ac:dyDescent="0.2">
      <c r="A107" s="190" t="s">
        <v>82</v>
      </c>
      <c r="B107" s="191"/>
      <c r="C107" s="186"/>
      <c r="D107" s="157">
        <f>D99/10</f>
        <v>246</v>
      </c>
      <c r="E107" s="157"/>
      <c r="F107" s="157"/>
      <c r="G107" s="157"/>
      <c r="H107" s="158"/>
    </row>
    <row r="108" spans="1:8" ht="57" customHeight="1" thickBot="1" x14ac:dyDescent="0.25">
      <c r="A108" s="179" t="s">
        <v>83</v>
      </c>
      <c r="B108" s="180"/>
      <c r="C108" s="186"/>
      <c r="D108" s="182">
        <v>3696</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924</v>
      </c>
      <c r="E110" s="157"/>
      <c r="F110" s="157"/>
      <c r="G110" s="157"/>
      <c r="H110" s="158"/>
    </row>
    <row r="111" spans="1:8" ht="57" customHeight="1" x14ac:dyDescent="0.2">
      <c r="A111" s="190" t="s">
        <v>77</v>
      </c>
      <c r="B111" s="191"/>
      <c r="C111" s="186"/>
      <c r="D111" s="157">
        <v>739.19999999999993</v>
      </c>
      <c r="E111" s="157"/>
      <c r="F111" s="157"/>
      <c r="G111" s="157"/>
      <c r="H111" s="158"/>
    </row>
    <row r="112" spans="1:8" ht="57" customHeight="1" x14ac:dyDescent="0.2">
      <c r="A112" s="190" t="s">
        <v>78</v>
      </c>
      <c r="B112" s="191"/>
      <c r="C112" s="186"/>
      <c r="D112" s="157">
        <v>616</v>
      </c>
      <c r="E112" s="157"/>
      <c r="F112" s="157"/>
      <c r="G112" s="157"/>
      <c r="H112" s="158"/>
    </row>
    <row r="113" spans="1:8" ht="57" customHeight="1" x14ac:dyDescent="0.2">
      <c r="A113" s="190" t="s">
        <v>79</v>
      </c>
      <c r="B113" s="191"/>
      <c r="C113" s="186"/>
      <c r="D113" s="157">
        <v>528</v>
      </c>
      <c r="E113" s="157"/>
      <c r="F113" s="157"/>
      <c r="G113" s="157"/>
      <c r="H113" s="158"/>
    </row>
    <row r="114" spans="1:8" ht="57" customHeight="1" x14ac:dyDescent="0.2">
      <c r="A114" s="190" t="s">
        <v>80</v>
      </c>
      <c r="B114" s="191"/>
      <c r="C114" s="186"/>
      <c r="D114" s="157">
        <v>462</v>
      </c>
      <c r="E114" s="157"/>
      <c r="F114" s="157"/>
      <c r="G114" s="157"/>
      <c r="H114" s="158"/>
    </row>
    <row r="115" spans="1:8" ht="57" customHeight="1" x14ac:dyDescent="0.2">
      <c r="A115" s="190" t="s">
        <v>81</v>
      </c>
      <c r="B115" s="191"/>
      <c r="C115" s="186"/>
      <c r="D115" s="157">
        <v>410.66666666666669</v>
      </c>
      <c r="E115" s="157"/>
      <c r="F115" s="157"/>
      <c r="G115" s="157"/>
      <c r="H115" s="158"/>
    </row>
    <row r="116" spans="1:8" ht="57" customHeight="1" thickBot="1" x14ac:dyDescent="0.25">
      <c r="A116" s="190" t="s">
        <v>82</v>
      </c>
      <c r="B116" s="191"/>
      <c r="C116" s="194"/>
      <c r="D116" s="157">
        <v>369.59999999999997</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7">
        <v>5004</v>
      </c>
      <c r="E117" s="37"/>
      <c r="F117" s="37"/>
      <c r="G117" s="37"/>
      <c r="H117" s="37"/>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"2ГИС.ГРОЗНЫЙ"</v>
      </c>
      <c r="D119" s="31">
        <v>4644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121">
        <v>7260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6">
        <v>9972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"2ГИС.ГРОЗНЫЙ"</v>
      </c>
      <c r="D122" s="36">
        <v>5820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"2ГИС.ГРОЗНЫЙ"</v>
      </c>
      <c r="D123" s="36">
        <v>6984</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6">
        <v>7260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6">
        <v>7500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6">
        <v>12516</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6">
        <v>2250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6">
        <v>2604</v>
      </c>
      <c r="E129" s="37"/>
      <c r="F129" s="37"/>
      <c r="G129" s="37"/>
      <c r="H129" s="38"/>
    </row>
    <row r="130" spans="1:8" ht="72"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6">
        <v>2082</v>
      </c>
      <c r="E130" s="37"/>
      <c r="F130" s="37"/>
      <c r="G130" s="37"/>
      <c r="H130" s="38"/>
    </row>
    <row r="131" spans="1:8" ht="72" customHeight="1" x14ac:dyDescent="0.2">
      <c r="A131" s="160" t="s">
        <v>98</v>
      </c>
      <c r="B131" s="161"/>
      <c r="C131"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6">
        <v>2244</v>
      </c>
      <c r="E131" s="37"/>
      <c r="F131" s="37"/>
      <c r="G131" s="37"/>
      <c r="H131" s="38"/>
    </row>
    <row r="132" spans="1:8" ht="72" customHeight="1" x14ac:dyDescent="0.2">
      <c r="A132" s="160" t="s">
        <v>99</v>
      </c>
      <c r="B132" s="161"/>
      <c r="C132"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6">
        <v>1044</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6">
        <v>5520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6">
        <v>2004</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6">
        <v>6492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6">
        <v>612</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7" s="36">
        <v>50010</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8" s="36">
        <v>525</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6">
        <v>1005</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"2ГИС.ГРОЗНЫЙ"</v>
      </c>
      <c r="D141" s="36">
        <v>6600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6">
        <v>10200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"2ГИС.ГРОЗНЫЙ" (версия для ПК)</v>
      </c>
      <c r="D143" s="36">
        <v>14040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"2ГИС.ГРОЗНЫЙ"</v>
      </c>
      <c r="D144" s="36">
        <v>8160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"2ГИС.ГРОЗНЫЙ"</v>
      </c>
      <c r="D145" s="36">
        <v>9792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"2ГИС.ГРОЗНЫЙ" (версия для ПК)</v>
      </c>
      <c r="D146" s="36">
        <v>10200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"2ГИС.ГРОЗНЫЙ" (версия для ПК)</v>
      </c>
      <c r="D147" s="36">
        <v>10560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"2ГИС.ГРОЗНЫЙ" (версия для ПК)</v>
      </c>
      <c r="D148" s="36">
        <v>17640</v>
      </c>
      <c r="E148" s="37"/>
      <c r="F148" s="37"/>
      <c r="G148" s="37"/>
      <c r="H148" s="38"/>
    </row>
    <row r="149" spans="1:8" ht="50.1" customHeight="1" x14ac:dyDescent="0.2">
      <c r="A149" s="160" t="s">
        <v>115</v>
      </c>
      <c r="B149" s="161"/>
      <c r="C149" s="202" t="s">
        <v>95</v>
      </c>
      <c r="D149" s="36">
        <v>720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6">
        <v>7800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"2ГИС.ГРОЗНЫЙ" (версия для ПК)</v>
      </c>
      <c r="D151" s="44">
        <v>9120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6">
        <v>3000</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"2ГИС.ГРОЗНЫЙ"</v>
      </c>
      <c r="D159" s="36">
        <v>1896</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0" s="36">
        <v>3780</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"2ГИС.ГРОЗНЫЙ"</v>
      </c>
      <c r="D161" s="36">
        <v>2760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2" s="36">
        <v>5400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"2ГИС.ГРОЗНЫЙ"</v>
      </c>
      <c r="D163" s="36">
        <v>2484</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8"/>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6" s="31">
        <v>4350</v>
      </c>
      <c r="E166" s="32"/>
      <c r="F166" s="32"/>
      <c r="G166" s="32"/>
      <c r="H166" s="33"/>
    </row>
    <row r="167" spans="1:8" s="16" customFormat="1" ht="83.25" customHeight="1" thickBot="1" x14ac:dyDescent="0.25">
      <c r="A167" s="160" t="s">
        <v>198</v>
      </c>
      <c r="B167" s="161"/>
      <c r="C167" s="209"/>
      <c r="D167" s="36">
        <v>4350</v>
      </c>
      <c r="E167" s="37"/>
      <c r="F167" s="37"/>
      <c r="G167" s="37"/>
      <c r="H167" s="38"/>
    </row>
    <row r="168" spans="1:8" ht="21.75" thickBot="1" x14ac:dyDescent="0.25">
      <c r="A168" s="286"/>
      <c r="B168" s="287"/>
      <c r="C168" s="130"/>
      <c r="D168" s="288"/>
      <c r="E168" s="288"/>
      <c r="F168" s="288"/>
      <c r="G168" s="288"/>
      <c r="H168" s="289"/>
    </row>
    <row r="170" spans="1:8" ht="21" x14ac:dyDescent="0.2">
      <c r="A170" s="216"/>
      <c r="B170" s="217" t="s">
        <v>130</v>
      </c>
      <c r="C170" s="218" t="s">
        <v>349</v>
      </c>
      <c r="D170" s="218"/>
      <c r="E170" s="219"/>
      <c r="F170" s="219"/>
      <c r="G170" s="219"/>
      <c r="H170" s="219"/>
    </row>
    <row r="171" spans="1:8" ht="21" x14ac:dyDescent="0.2">
      <c r="A171" s="216"/>
      <c r="B171" s="219"/>
      <c r="C171" s="529" t="s">
        <v>350</v>
      </c>
      <c r="D171" s="530"/>
      <c r="E171" s="219"/>
      <c r="F171" s="219"/>
      <c r="G171" s="219"/>
      <c r="H171" s="219"/>
    </row>
    <row r="172" spans="1:8" ht="21" x14ac:dyDescent="0.2">
      <c r="A172" s="216"/>
      <c r="B172" s="219"/>
      <c r="C172" s="529" t="s">
        <v>351</v>
      </c>
      <c r="D172" s="53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4"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97.5" customHeight="1" thickBot="1" x14ac:dyDescent="0.25">
      <c r="A187" s="244" t="s">
        <v>145</v>
      </c>
      <c r="B187" s="245"/>
      <c r="C187" s="246" t="s">
        <v>146</v>
      </c>
      <c r="D187" s="245" t="s">
        <v>147</v>
      </c>
      <c r="E187" s="247"/>
      <c r="F187" s="248"/>
      <c r="G187" s="248"/>
      <c r="H187" s="248"/>
    </row>
    <row r="188" spans="1:8" ht="84" x14ac:dyDescent="0.2">
      <c r="A188" s="249" t="s">
        <v>148</v>
      </c>
      <c r="B188" s="250"/>
      <c r="C188" s="251" t="s">
        <v>149</v>
      </c>
      <c r="D188" s="252" t="s">
        <v>150</v>
      </c>
      <c r="E188" s="253"/>
      <c r="F188" s="248"/>
      <c r="G188" s="248"/>
      <c r="H188" s="248"/>
    </row>
    <row r="189" spans="1:8" ht="72" customHeight="1" x14ac:dyDescent="0.2">
      <c r="A189" s="254" t="s">
        <v>151</v>
      </c>
      <c r="B189" s="255"/>
      <c r="C189" s="256" t="s">
        <v>152</v>
      </c>
      <c r="D189" s="257" t="s">
        <v>153</v>
      </c>
      <c r="E189" s="258"/>
      <c r="F189" s="248"/>
      <c r="G189" s="248"/>
      <c r="H189" s="248"/>
    </row>
    <row r="190" spans="1:8" ht="90" customHeight="1" thickBot="1" x14ac:dyDescent="0.25">
      <c r="A190" s="316" t="s">
        <v>154</v>
      </c>
      <c r="B190" s="317"/>
      <c r="C190" s="318" t="s">
        <v>155</v>
      </c>
      <c r="D190" s="319" t="s">
        <v>153</v>
      </c>
      <c r="E190" s="320"/>
      <c r="F190" s="232"/>
      <c r="G190" s="233"/>
      <c r="H190" s="233"/>
    </row>
    <row r="191" spans="1:8" s="213" customFormat="1" ht="125.25" customHeight="1" x14ac:dyDescent="0.2">
      <c r="A191" s="254" t="s">
        <v>157</v>
      </c>
      <c r="B191" s="255"/>
      <c r="C191" s="314" t="s">
        <v>158</v>
      </c>
      <c r="D191" s="255" t="s">
        <v>153</v>
      </c>
      <c r="E191" s="315"/>
      <c r="F191" s="242"/>
      <c r="G191" s="242"/>
      <c r="H191" s="242"/>
    </row>
    <row r="192" spans="1:8" s="234" customFormat="1" ht="224.25" customHeight="1" thickBot="1" x14ac:dyDescent="0.25">
      <c r="A192" s="437" t="s">
        <v>159</v>
      </c>
      <c r="B192" s="438"/>
      <c r="C192" s="318" t="s">
        <v>160</v>
      </c>
      <c r="D192" s="439" t="s">
        <v>153</v>
      </c>
      <c r="E192" s="440"/>
      <c r="F192" s="232"/>
      <c r="G192" s="233"/>
      <c r="H192" s="233"/>
    </row>
    <row r="193" spans="1:8" ht="182.25" customHeight="1" x14ac:dyDescent="0.2">
      <c r="A19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35"/>
      <c r="C193" s="235"/>
      <c r="D193" s="235"/>
      <c r="E193" s="235"/>
      <c r="F193" s="235"/>
      <c r="G193" s="235"/>
      <c r="H193" s="235"/>
    </row>
    <row r="194" spans="1:8" ht="66.75" customHeight="1" x14ac:dyDescent="0.2">
      <c r="A194" s="235" t="s">
        <v>164</v>
      </c>
      <c r="B194" s="235"/>
      <c r="C194" s="235"/>
      <c r="D194" s="235"/>
      <c r="E194" s="235"/>
      <c r="F194" s="235"/>
      <c r="G194" s="235"/>
      <c r="H194" s="235"/>
    </row>
    <row r="195" spans="1:8" ht="23.25" x14ac:dyDescent="0.2">
      <c r="A195" s="260" t="s">
        <v>165</v>
      </c>
      <c r="B195" s="260"/>
      <c r="C195" s="260"/>
      <c r="D195" s="260"/>
      <c r="E195" s="260"/>
      <c r="F195" s="260"/>
      <c r="G195" s="260"/>
      <c r="H195" s="260"/>
    </row>
    <row r="197" spans="1:8" s="262" customFormat="1" ht="114.75" customHeight="1" x14ac:dyDescent="0.2">
      <c r="A197" s="235" t="s">
        <v>166</v>
      </c>
      <c r="B197" s="235"/>
      <c r="C197" s="235"/>
      <c r="D197" s="235"/>
      <c r="E197" s="235"/>
      <c r="F197" s="235"/>
      <c r="G197" s="235"/>
      <c r="H197" s="235"/>
    </row>
  </sheetData>
  <sheetProtection selectLockedCells="1" selectUnlockedCells="1"/>
  <mergeCells count="324">
    <mergeCell ref="A193:H193"/>
    <mergeCell ref="A194:H194"/>
    <mergeCell ref="A195:H195"/>
    <mergeCell ref="A197:E197"/>
    <mergeCell ref="F197:H197"/>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07"/>
  <sheetViews>
    <sheetView view="pageBreakPreview" zoomScale="40" zoomScaleNormal="60" zoomScaleSheetLayoutView="40" workbookViewId="0">
      <pane ySplit="4" topLeftCell="A156"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352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323" t="s">
        <v>5</v>
      </c>
      <c r="B4" s="324" t="s">
        <v>6</v>
      </c>
      <c r="C4" s="325"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335">
        <f>F7*1.2</f>
        <v>6480</v>
      </c>
      <c r="E7" s="336">
        <f>F7*1.1</f>
        <v>5940.0000000000009</v>
      </c>
      <c r="F7" s="336">
        <v>5400</v>
      </c>
      <c r="G7" s="336">
        <f>F7*0.75</f>
        <v>4050</v>
      </c>
      <c r="H7" s="337">
        <f>F7*0.5</f>
        <v>2700</v>
      </c>
    </row>
    <row r="8" spans="1:8" s="16" customFormat="1" ht="132" customHeight="1" x14ac:dyDescent="0.2">
      <c r="A8" s="34"/>
      <c r="B8" s="35"/>
      <c r="C8" s="35"/>
      <c r="D8" s="338"/>
      <c r="E8" s="339"/>
      <c r="F8" s="339"/>
      <c r="G8" s="339"/>
      <c r="H8" s="340"/>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338"/>
      <c r="E9" s="339"/>
      <c r="F9" s="339"/>
      <c r="G9" s="339"/>
      <c r="H9" s="340"/>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341"/>
      <c r="E10" s="342"/>
      <c r="F10" s="342"/>
      <c r="G10" s="342"/>
      <c r="H10" s="343"/>
    </row>
    <row r="11" spans="1:8" s="16" customFormat="1" ht="24.95" customHeight="1" thickBot="1" x14ac:dyDescent="0.25">
      <c r="A11" s="47"/>
      <c r="B11" s="48"/>
      <c r="C11" s="49"/>
      <c r="D11" s="288"/>
      <c r="E11" s="288"/>
      <c r="F11" s="288"/>
      <c r="G11" s="288"/>
      <c r="H11" s="289"/>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335">
        <f>F12*1.2</f>
        <v>7200</v>
      </c>
      <c r="E12" s="336">
        <f>F12*1.1</f>
        <v>6600.0000000000009</v>
      </c>
      <c r="F12" s="336">
        <v>6000</v>
      </c>
      <c r="G12" s="336">
        <f>F12*0.75</f>
        <v>4500</v>
      </c>
      <c r="H12" s="337">
        <f>F12*0.5</f>
        <v>3000</v>
      </c>
    </row>
    <row r="13" spans="1:8" s="16" customFormat="1" ht="132" customHeight="1" x14ac:dyDescent="0.2">
      <c r="A13" s="55"/>
      <c r="B13" s="35"/>
      <c r="C13" s="35"/>
      <c r="D13" s="338"/>
      <c r="E13" s="339"/>
      <c r="F13" s="339"/>
      <c r="G13" s="339"/>
      <c r="H13" s="340"/>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338"/>
      <c r="E14" s="339"/>
      <c r="F14" s="339"/>
      <c r="G14" s="339"/>
      <c r="H14" s="340"/>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338"/>
      <c r="E15" s="339"/>
      <c r="F15" s="339"/>
      <c r="G15" s="339"/>
      <c r="H15" s="340"/>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341"/>
      <c r="E16" s="342"/>
      <c r="F16" s="342"/>
      <c r="G16" s="342"/>
      <c r="H16" s="343"/>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531"/>
      <c r="E22" s="531"/>
      <c r="F22" s="531"/>
      <c r="G22" s="531"/>
      <c r="H22" s="532"/>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267">
        <v>108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271"/>
      <c r="E25" s="272"/>
      <c r="F25" s="272"/>
      <c r="G25" s="272"/>
      <c r="H25" s="273"/>
    </row>
    <row r="26" spans="1:8" s="16" customFormat="1" ht="24.95" customHeight="1" thickBot="1" x14ac:dyDescent="0.25">
      <c r="A26" s="81"/>
      <c r="B26" s="48"/>
      <c r="C26" s="49"/>
      <c r="D26" s="533"/>
      <c r="E26" s="533"/>
      <c r="F26" s="533"/>
      <c r="G26" s="533"/>
      <c r="H26" s="53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335">
        <f>F27*1.2</f>
        <v>9072</v>
      </c>
      <c r="E27" s="336">
        <f>F27*1.1</f>
        <v>8316</v>
      </c>
      <c r="F27" s="336">
        <v>7560</v>
      </c>
      <c r="G27" s="336">
        <f>F27*0.75</f>
        <v>5670</v>
      </c>
      <c r="H27" s="337">
        <f>F27*0.5</f>
        <v>3780</v>
      </c>
    </row>
    <row r="28" spans="1:8" s="16" customFormat="1" ht="99.95" customHeight="1" x14ac:dyDescent="0.2">
      <c r="A28" s="71"/>
      <c r="B28" s="35"/>
      <c r="C28" s="35"/>
      <c r="D28" s="338"/>
      <c r="E28" s="339"/>
      <c r="F28" s="339"/>
      <c r="G28" s="339"/>
      <c r="H28" s="340"/>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338"/>
      <c r="E29" s="339"/>
      <c r="F29" s="339"/>
      <c r="G29" s="339"/>
      <c r="H29" s="340"/>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341"/>
      <c r="E30" s="342"/>
      <c r="F30" s="342"/>
      <c r="G30" s="342"/>
      <c r="H30" s="343"/>
    </row>
    <row r="31" spans="1:8" s="16" customFormat="1" ht="24.95" customHeight="1" thickBot="1" x14ac:dyDescent="0.25">
      <c r="A31" s="81"/>
      <c r="B31" s="48"/>
      <c r="C31" s="49"/>
      <c r="D31" s="288"/>
      <c r="E31" s="288"/>
      <c r="F31" s="288"/>
      <c r="G31" s="288"/>
      <c r="H31" s="289"/>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335">
        <f>F32*1.2</f>
        <v>10080</v>
      </c>
      <c r="E32" s="336">
        <f>F32*1.1</f>
        <v>9240</v>
      </c>
      <c r="F32" s="336">
        <v>8400</v>
      </c>
      <c r="G32" s="336">
        <f>F32*0.75</f>
        <v>6300</v>
      </c>
      <c r="H32" s="337">
        <f>F32*0.5</f>
        <v>4200</v>
      </c>
    </row>
    <row r="33" spans="1:8" s="16" customFormat="1" ht="99.95" customHeight="1" x14ac:dyDescent="0.2">
      <c r="A33" s="71"/>
      <c r="B33" s="35"/>
      <c r="C33" s="35"/>
      <c r="D33" s="338"/>
      <c r="E33" s="339"/>
      <c r="F33" s="339"/>
      <c r="G33" s="339"/>
      <c r="H33" s="340"/>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338"/>
      <c r="E34" s="339"/>
      <c r="F34" s="339"/>
      <c r="G34" s="339"/>
      <c r="H34" s="340"/>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338"/>
      <c r="E35" s="339"/>
      <c r="F35" s="339"/>
      <c r="G35" s="339"/>
      <c r="H35" s="340"/>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341"/>
      <c r="E36" s="342"/>
      <c r="F36" s="342"/>
      <c r="G36" s="342"/>
      <c r="H36" s="343"/>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288"/>
      <c r="E42" s="288"/>
      <c r="F42" s="288"/>
      <c r="G42" s="288"/>
      <c r="H42" s="289"/>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1">
        <f>F48*1.2</f>
        <v>7776</v>
      </c>
      <c r="E48" s="32">
        <f>F48*1.1</f>
        <v>7128.0000000000009</v>
      </c>
      <c r="F48" s="32">
        <v>6480</v>
      </c>
      <c r="G48" s="32">
        <f>F48*0.75</f>
        <v>4860</v>
      </c>
      <c r="H48" s="33">
        <f>F48*0.5</f>
        <v>3240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54">
        <f>F54*1.2</f>
        <v>8640</v>
      </c>
      <c r="E54" s="32">
        <f>F54*1.1</f>
        <v>7920.0000000000009</v>
      </c>
      <c r="F54" s="32">
        <v>7200</v>
      </c>
      <c r="G54" s="32">
        <f>F54*0.75</f>
        <v>5400</v>
      </c>
      <c r="H54" s="33">
        <f>F54*0.5</f>
        <v>3600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267">
        <v>108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271"/>
      <c r="E62" s="272"/>
      <c r="F62" s="272"/>
      <c r="G62" s="272"/>
      <c r="H62" s="273"/>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466" t="e">
        <f>"от "&amp;MIN(D65:D99)&amp;" до "&amp;MAX(D65:D99)</f>
        <v>#REF!</v>
      </c>
      <c r="E64" s="467"/>
      <c r="F64" s="467"/>
      <c r="G64" s="467"/>
      <c r="H64" s="468"/>
    </row>
    <row r="65" spans="1:8" s="16" customFormat="1" ht="37.5" customHeight="1" outlineLevel="1" x14ac:dyDescent="0.2">
      <c r="A65" s="141" t="s">
        <v>39</v>
      </c>
      <c r="B65" s="142"/>
      <c r="C65" s="535"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144">
        <v>504</v>
      </c>
      <c r="E65" s="145"/>
      <c r="F65" s="145"/>
      <c r="G65" s="145"/>
      <c r="H65" s="146"/>
    </row>
    <row r="66" spans="1:8" s="16" customFormat="1" ht="37.5" customHeight="1" outlineLevel="1" x14ac:dyDescent="0.2">
      <c r="A66" s="147" t="s">
        <v>40</v>
      </c>
      <c r="B66" s="148"/>
      <c r="C66" s="536"/>
      <c r="D66" s="36">
        <v>1008</v>
      </c>
      <c r="E66" s="37"/>
      <c r="F66" s="37"/>
      <c r="G66" s="37"/>
      <c r="H66" s="38"/>
    </row>
    <row r="67" spans="1:8" s="16" customFormat="1" ht="37.5" customHeight="1" outlineLevel="1" x14ac:dyDescent="0.2">
      <c r="A67" s="147" t="s">
        <v>41</v>
      </c>
      <c r="B67" s="148"/>
      <c r="C67" s="536"/>
      <c r="D67" s="36">
        <v>1512</v>
      </c>
      <c r="E67" s="37"/>
      <c r="F67" s="37"/>
      <c r="G67" s="37"/>
      <c r="H67" s="38"/>
    </row>
    <row r="68" spans="1:8" s="16" customFormat="1" ht="37.5" customHeight="1" outlineLevel="1" x14ac:dyDescent="0.2">
      <c r="A68" s="147" t="s">
        <v>42</v>
      </c>
      <c r="B68" s="148"/>
      <c r="C68" s="536"/>
      <c r="D68" s="36">
        <v>2016</v>
      </c>
      <c r="E68" s="37"/>
      <c r="F68" s="37"/>
      <c r="G68" s="37"/>
      <c r="H68" s="38"/>
    </row>
    <row r="69" spans="1:8" s="16" customFormat="1" ht="37.5" customHeight="1" outlineLevel="1" x14ac:dyDescent="0.2">
      <c r="A69" s="147" t="s">
        <v>43</v>
      </c>
      <c r="B69" s="148"/>
      <c r="C69" s="536"/>
      <c r="D69" s="36">
        <v>2520</v>
      </c>
      <c r="E69" s="37"/>
      <c r="F69" s="37"/>
      <c r="G69" s="37"/>
      <c r="H69" s="38"/>
    </row>
    <row r="70" spans="1:8" s="16" customFormat="1" ht="37.5" customHeight="1" outlineLevel="1" x14ac:dyDescent="0.2">
      <c r="A70" s="147" t="s">
        <v>44</v>
      </c>
      <c r="B70" s="148"/>
      <c r="C70" s="536"/>
      <c r="D70" s="36">
        <v>3024</v>
      </c>
      <c r="E70" s="37"/>
      <c r="F70" s="37"/>
      <c r="G70" s="37"/>
      <c r="H70" s="38"/>
    </row>
    <row r="71" spans="1:8" s="16" customFormat="1" ht="37.5" customHeight="1" outlineLevel="1" x14ac:dyDescent="0.2">
      <c r="A71" s="147" t="s">
        <v>45</v>
      </c>
      <c r="B71" s="148"/>
      <c r="C71" s="536"/>
      <c r="D71" s="36">
        <v>3528</v>
      </c>
      <c r="E71" s="37"/>
      <c r="F71" s="37"/>
      <c r="G71" s="37"/>
      <c r="H71" s="38"/>
    </row>
    <row r="72" spans="1:8" s="16" customFormat="1" ht="37.5" customHeight="1" outlineLevel="1" x14ac:dyDescent="0.2">
      <c r="A72" s="147" t="s">
        <v>46</v>
      </c>
      <c r="B72" s="148"/>
      <c r="C72" s="536"/>
      <c r="D72" s="36">
        <v>4032</v>
      </c>
      <c r="E72" s="37"/>
      <c r="F72" s="37"/>
      <c r="G72" s="37"/>
      <c r="H72" s="38"/>
    </row>
    <row r="73" spans="1:8" s="16" customFormat="1" ht="37.5" customHeight="1" outlineLevel="1" x14ac:dyDescent="0.2">
      <c r="A73" s="147" t="s">
        <v>47</v>
      </c>
      <c r="B73" s="148"/>
      <c r="C73" s="536"/>
      <c r="D73" s="36">
        <v>4536</v>
      </c>
      <c r="E73" s="37"/>
      <c r="F73" s="37"/>
      <c r="G73" s="37"/>
      <c r="H73" s="38"/>
    </row>
    <row r="74" spans="1:8" s="16" customFormat="1" ht="37.5" customHeight="1" outlineLevel="1" x14ac:dyDescent="0.2">
      <c r="A74" s="147" t="s">
        <v>48</v>
      </c>
      <c r="B74" s="148"/>
      <c r="C74" s="536"/>
      <c r="D74" s="36">
        <v>5040</v>
      </c>
      <c r="E74" s="37"/>
      <c r="F74" s="37"/>
      <c r="G74" s="37"/>
      <c r="H74" s="38"/>
    </row>
    <row r="75" spans="1:8" s="16" customFormat="1" ht="37.5" customHeight="1" outlineLevel="1" x14ac:dyDescent="0.2">
      <c r="A75" s="147" t="s">
        <v>49</v>
      </c>
      <c r="B75" s="148"/>
      <c r="C75" s="536"/>
      <c r="D75" s="36">
        <v>5544</v>
      </c>
      <c r="E75" s="37"/>
      <c r="F75" s="37"/>
      <c r="G75" s="37"/>
      <c r="H75" s="38"/>
    </row>
    <row r="76" spans="1:8" s="16" customFormat="1" ht="37.5" customHeight="1" outlineLevel="1" x14ac:dyDescent="0.2">
      <c r="A76" s="147" t="s">
        <v>50</v>
      </c>
      <c r="B76" s="148"/>
      <c r="C76" s="536"/>
      <c r="D76" s="36">
        <v>6048</v>
      </c>
      <c r="E76" s="37"/>
      <c r="F76" s="37"/>
      <c r="G76" s="37"/>
      <c r="H76" s="38"/>
    </row>
    <row r="77" spans="1:8" s="16" customFormat="1" ht="37.5" customHeight="1" outlineLevel="1" x14ac:dyDescent="0.2">
      <c r="A77" s="147" t="s">
        <v>51</v>
      </c>
      <c r="B77" s="148"/>
      <c r="C77" s="536"/>
      <c r="D77" s="36">
        <v>6552</v>
      </c>
      <c r="E77" s="37"/>
      <c r="F77" s="37"/>
      <c r="G77" s="37"/>
      <c r="H77" s="38"/>
    </row>
    <row r="78" spans="1:8" s="16" customFormat="1" ht="37.5" customHeight="1" outlineLevel="1" x14ac:dyDescent="0.2">
      <c r="A78" s="147" t="s">
        <v>52</v>
      </c>
      <c r="B78" s="148"/>
      <c r="C78" s="536"/>
      <c r="D78" s="36">
        <v>7056</v>
      </c>
      <c r="E78" s="37"/>
      <c r="F78" s="37"/>
      <c r="G78" s="37"/>
      <c r="H78" s="38"/>
    </row>
    <row r="79" spans="1:8" s="16" customFormat="1" ht="37.5" customHeight="1" outlineLevel="1" x14ac:dyDescent="0.2">
      <c r="A79" s="147" t="s">
        <v>53</v>
      </c>
      <c r="B79" s="148"/>
      <c r="C79" s="536"/>
      <c r="D79" s="36">
        <v>7560</v>
      </c>
      <c r="E79" s="37"/>
      <c r="F79" s="37"/>
      <c r="G79" s="37"/>
      <c r="H79" s="38"/>
    </row>
    <row r="80" spans="1:8" s="16" customFormat="1" ht="37.5" customHeight="1" outlineLevel="1" x14ac:dyDescent="0.2">
      <c r="A80" s="147" t="s">
        <v>54</v>
      </c>
      <c r="B80" s="148"/>
      <c r="C80" s="536"/>
      <c r="D80" s="36">
        <v>8064</v>
      </c>
      <c r="E80" s="37"/>
      <c r="F80" s="37"/>
      <c r="G80" s="37"/>
      <c r="H80" s="38"/>
    </row>
    <row r="81" spans="1:8" s="16" customFormat="1" ht="37.5" customHeight="1" outlineLevel="1" x14ac:dyDescent="0.2">
      <c r="A81" s="147" t="s">
        <v>55</v>
      </c>
      <c r="B81" s="148"/>
      <c r="C81" s="536"/>
      <c r="D81" s="36">
        <v>8568</v>
      </c>
      <c r="E81" s="37"/>
      <c r="F81" s="37"/>
      <c r="G81" s="37"/>
      <c r="H81" s="38"/>
    </row>
    <row r="82" spans="1:8" s="16" customFormat="1" ht="37.5" customHeight="1" outlineLevel="1" x14ac:dyDescent="0.2">
      <c r="A82" s="147" t="s">
        <v>56</v>
      </c>
      <c r="B82" s="148"/>
      <c r="C82" s="536"/>
      <c r="D82" s="36">
        <v>9072</v>
      </c>
      <c r="E82" s="37"/>
      <c r="F82" s="37"/>
      <c r="G82" s="37"/>
      <c r="H82" s="38"/>
    </row>
    <row r="83" spans="1:8" s="16" customFormat="1" ht="37.5" customHeight="1" outlineLevel="1" x14ac:dyDescent="0.2">
      <c r="A83" s="147" t="s">
        <v>57</v>
      </c>
      <c r="B83" s="148"/>
      <c r="C83" s="536"/>
      <c r="D83" s="36">
        <v>9576</v>
      </c>
      <c r="E83" s="37"/>
      <c r="F83" s="37"/>
      <c r="G83" s="37"/>
      <c r="H83" s="38"/>
    </row>
    <row r="84" spans="1:8" s="16" customFormat="1" ht="37.5" customHeight="1" outlineLevel="1" thickBot="1" x14ac:dyDescent="0.25">
      <c r="A84" s="147" t="s">
        <v>58</v>
      </c>
      <c r="B84" s="148"/>
      <c r="C84" s="537"/>
      <c r="D84" s="36">
        <v>10080</v>
      </c>
      <c r="E84" s="37"/>
      <c r="F84" s="37"/>
      <c r="G84" s="37"/>
      <c r="H84" s="38"/>
    </row>
    <row r="85" spans="1:8" s="16" customFormat="1" ht="50.1" customHeight="1" thickBot="1" x14ac:dyDescent="0.25">
      <c r="A85" s="136" t="s">
        <v>59</v>
      </c>
      <c r="B85" s="137"/>
      <c r="C85" s="137"/>
      <c r="D85" s="138" t="str">
        <f>"от "&amp;MIN(D86:D95)&amp;" до "&amp;MAX(D86:D95)</f>
        <v>от 240 до 1800</v>
      </c>
      <c r="E85" s="139"/>
      <c r="F85" s="139"/>
      <c r="G85" s="139"/>
      <c r="H85" s="140"/>
    </row>
    <row r="86" spans="1:8" s="16" customFormat="1" ht="160.5"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144">
        <v>540</v>
      </c>
      <c r="E86" s="145"/>
      <c r="F86" s="145"/>
      <c r="G86" s="145"/>
      <c r="H86" s="146"/>
    </row>
    <row r="87" spans="1:8" s="16" customFormat="1" ht="37.5" customHeight="1" x14ac:dyDescent="0.2">
      <c r="A87" s="160" t="s">
        <v>61</v>
      </c>
      <c r="B87" s="281"/>
      <c r="C87" s="156"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6">
        <v>240</v>
      </c>
      <c r="E87" s="37"/>
      <c r="F87" s="37"/>
      <c r="G87" s="37"/>
      <c r="H87" s="38"/>
    </row>
    <row r="88" spans="1:8" s="16" customFormat="1" ht="37.5" customHeight="1" x14ac:dyDescent="0.2">
      <c r="A88" s="160" t="s">
        <v>62</v>
      </c>
      <c r="B88" s="281"/>
      <c r="C88" s="159"/>
      <c r="D88" s="36">
        <v>1800</v>
      </c>
      <c r="E88" s="37"/>
      <c r="F88" s="37"/>
      <c r="G88" s="37"/>
      <c r="H88" s="38"/>
    </row>
    <row r="89" spans="1:8" s="16" customFormat="1" ht="37.5" customHeight="1" x14ac:dyDescent="0.2">
      <c r="A89" s="160" t="s">
        <v>63</v>
      </c>
      <c r="B89" s="281"/>
      <c r="C89" s="159"/>
      <c r="D89" s="36">
        <v>1080</v>
      </c>
      <c r="E89" s="37"/>
      <c r="F89" s="37"/>
      <c r="G89" s="37"/>
      <c r="H89" s="38"/>
    </row>
    <row r="90" spans="1:8" s="16" customFormat="1" ht="37.5" customHeight="1" x14ac:dyDescent="0.2">
      <c r="A90" s="160" t="s">
        <v>64</v>
      </c>
      <c r="B90" s="161"/>
      <c r="C90" s="159"/>
      <c r="D90" s="36">
        <v>1200</v>
      </c>
      <c r="E90" s="37"/>
      <c r="F90" s="37"/>
      <c r="G90" s="37"/>
      <c r="H90" s="38"/>
    </row>
    <row r="91" spans="1:8" s="16" customFormat="1" ht="37.5" customHeight="1" x14ac:dyDescent="0.2">
      <c r="A91" s="160" t="s">
        <v>65</v>
      </c>
      <c r="B91" s="281"/>
      <c r="C91" s="159"/>
      <c r="D91" s="36">
        <v>240</v>
      </c>
      <c r="E91" s="37"/>
      <c r="F91" s="37"/>
      <c r="G91" s="37"/>
      <c r="H91" s="38"/>
    </row>
    <row r="92" spans="1:8" s="16" customFormat="1" ht="37.5" customHeight="1" x14ac:dyDescent="0.2">
      <c r="A92" s="160" t="s">
        <v>66</v>
      </c>
      <c r="B92" s="281"/>
      <c r="C92" s="159"/>
      <c r="D92" s="36">
        <v>240</v>
      </c>
      <c r="E92" s="37"/>
      <c r="F92" s="37"/>
      <c r="G92" s="37"/>
      <c r="H92" s="38"/>
    </row>
    <row r="93" spans="1:8" s="16" customFormat="1" ht="37.5" customHeight="1" x14ac:dyDescent="0.2">
      <c r="A93" s="160" t="s">
        <v>67</v>
      </c>
      <c r="B93" s="281"/>
      <c r="C93" s="159"/>
      <c r="D93" s="36">
        <v>480</v>
      </c>
      <c r="E93" s="37"/>
      <c r="F93" s="37"/>
      <c r="G93" s="37"/>
      <c r="H93" s="38"/>
    </row>
    <row r="94" spans="1:8" s="16" customFormat="1" ht="37.5" customHeight="1" x14ac:dyDescent="0.2">
      <c r="A94" s="160" t="s">
        <v>68</v>
      </c>
      <c r="B94" s="281"/>
      <c r="C94" s="159"/>
      <c r="D94" s="36">
        <v>720</v>
      </c>
      <c r="E94" s="37"/>
      <c r="F94" s="37"/>
      <c r="G94" s="37"/>
      <c r="H94" s="38"/>
    </row>
    <row r="95" spans="1:8" s="16" customFormat="1" ht="37.5" customHeight="1" thickBot="1" x14ac:dyDescent="0.25">
      <c r="A95" s="207" t="s">
        <v>69</v>
      </c>
      <c r="B95" s="282"/>
      <c r="C95" s="164"/>
      <c r="D95" s="121">
        <v>600</v>
      </c>
      <c r="E95" s="122"/>
      <c r="F95" s="122"/>
      <c r="G95" s="122"/>
      <c r="H95" s="123"/>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45">
        <v>30</v>
      </c>
      <c r="E96" s="45"/>
      <c r="F96" s="45"/>
      <c r="G96" s="45"/>
      <c r="H96" s="46"/>
    </row>
    <row r="97" spans="1:8" s="28" customFormat="1" ht="50.1" customHeight="1" thickBot="1" x14ac:dyDescent="0.25">
      <c r="A97" s="24" t="s">
        <v>72</v>
      </c>
      <c r="B97" s="25"/>
      <c r="C97" s="26"/>
      <c r="D97" s="173" t="e">
        <f>"от "&amp;MIN(D99,D119:H120,#REF!,D121:H135)&amp;" до "&amp;MAX(D99,D119:H120,#REF!,D121:H135)</f>
        <v>#REF!</v>
      </c>
      <c r="E97" s="173"/>
      <c r="F97" s="173"/>
      <c r="G97" s="173"/>
      <c r="H97" s="174"/>
    </row>
    <row r="98" spans="1:8" s="16" customFormat="1" ht="24.95" customHeight="1" thickBot="1" x14ac:dyDescent="0.25">
      <c r="A98" s="286"/>
      <c r="B98" s="287"/>
      <c r="C98" s="130"/>
      <c r="D98" s="288"/>
      <c r="E98" s="288"/>
      <c r="F98" s="288"/>
      <c r="G98" s="288"/>
      <c r="H98" s="289"/>
    </row>
    <row r="99" spans="1:8" s="16" customFormat="1"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182">
        <v>2040</v>
      </c>
      <c r="E99" s="182"/>
      <c r="F99" s="182"/>
      <c r="G99" s="182"/>
      <c r="H99" s="183"/>
    </row>
    <row r="100" spans="1:8" s="16" customFormat="1" ht="64.5" customHeight="1" thickBot="1" x14ac:dyDescent="0.25">
      <c r="A100" s="184" t="s">
        <v>74</v>
      </c>
      <c r="B100" s="185"/>
      <c r="C100" s="186"/>
      <c r="D100" s="187" t="s">
        <v>75</v>
      </c>
      <c r="E100" s="188"/>
      <c r="F100" s="188"/>
      <c r="G100" s="188"/>
      <c r="H100" s="189"/>
    </row>
    <row r="101" spans="1:8" s="16" customFormat="1" ht="64.5" customHeight="1" x14ac:dyDescent="0.2">
      <c r="A101" s="190" t="s">
        <v>76</v>
      </c>
      <c r="B101" s="191"/>
      <c r="C101" s="186"/>
      <c r="D101" s="157">
        <f>D99/4</f>
        <v>510</v>
      </c>
      <c r="E101" s="157"/>
      <c r="F101" s="157"/>
      <c r="G101" s="157"/>
      <c r="H101" s="158"/>
    </row>
    <row r="102" spans="1:8" s="16" customFormat="1" ht="64.5" customHeight="1" x14ac:dyDescent="0.2">
      <c r="A102" s="190" t="s">
        <v>77</v>
      </c>
      <c r="B102" s="191"/>
      <c r="C102" s="186"/>
      <c r="D102" s="157">
        <f>D99/5</f>
        <v>408</v>
      </c>
      <c r="E102" s="157"/>
      <c r="F102" s="157"/>
      <c r="G102" s="157"/>
      <c r="H102" s="158"/>
    </row>
    <row r="103" spans="1:8" s="16" customFormat="1" ht="64.5" customHeight="1" x14ac:dyDescent="0.2">
      <c r="A103" s="190" t="s">
        <v>78</v>
      </c>
      <c r="B103" s="191"/>
      <c r="C103" s="186"/>
      <c r="D103" s="157">
        <f>D99/6</f>
        <v>340</v>
      </c>
      <c r="E103" s="157"/>
      <c r="F103" s="157"/>
      <c r="G103" s="157"/>
      <c r="H103" s="158"/>
    </row>
    <row r="104" spans="1:8" s="16" customFormat="1" ht="64.5" customHeight="1" x14ac:dyDescent="0.2">
      <c r="A104" s="190" t="s">
        <v>79</v>
      </c>
      <c r="B104" s="191"/>
      <c r="C104" s="186"/>
      <c r="D104" s="157">
        <f>D99/7</f>
        <v>291.42857142857144</v>
      </c>
      <c r="E104" s="157"/>
      <c r="F104" s="157"/>
      <c r="G104" s="157"/>
      <c r="H104" s="158"/>
    </row>
    <row r="105" spans="1:8" s="16" customFormat="1" ht="64.5" customHeight="1" x14ac:dyDescent="0.2">
      <c r="A105" s="190" t="s">
        <v>80</v>
      </c>
      <c r="B105" s="191"/>
      <c r="C105" s="186"/>
      <c r="D105" s="157">
        <f>D99/8</f>
        <v>255</v>
      </c>
      <c r="E105" s="157"/>
      <c r="F105" s="157"/>
      <c r="G105" s="157"/>
      <c r="H105" s="158"/>
    </row>
    <row r="106" spans="1:8" s="16" customFormat="1" ht="64.5" customHeight="1" x14ac:dyDescent="0.2">
      <c r="A106" s="190" t="s">
        <v>81</v>
      </c>
      <c r="B106" s="191"/>
      <c r="C106" s="186"/>
      <c r="D106" s="157">
        <f>D99/9</f>
        <v>226.66666666666666</v>
      </c>
      <c r="E106" s="157"/>
      <c r="F106" s="157"/>
      <c r="G106" s="157"/>
      <c r="H106" s="158"/>
    </row>
    <row r="107" spans="1:8" s="16" customFormat="1" ht="64.5" customHeight="1" x14ac:dyDescent="0.2">
      <c r="A107" s="190" t="s">
        <v>82</v>
      </c>
      <c r="B107" s="191"/>
      <c r="C107" s="186"/>
      <c r="D107" s="157">
        <f>D99/10</f>
        <v>204</v>
      </c>
      <c r="E107" s="157"/>
      <c r="F107" s="157"/>
      <c r="G107" s="157"/>
      <c r="H107" s="158"/>
    </row>
    <row r="108" spans="1:8" s="16" customFormat="1" ht="64.5" customHeight="1" thickBot="1" x14ac:dyDescent="0.25">
      <c r="A108" s="179" t="s">
        <v>83</v>
      </c>
      <c r="B108" s="180"/>
      <c r="C108" s="186"/>
      <c r="D108" s="182">
        <v>3072</v>
      </c>
      <c r="E108" s="182"/>
      <c r="F108" s="182"/>
      <c r="G108" s="182"/>
      <c r="H108" s="183"/>
    </row>
    <row r="109" spans="1:8" s="16" customFormat="1" ht="64.5" customHeight="1" thickBot="1" x14ac:dyDescent="0.25">
      <c r="A109" s="184" t="s">
        <v>74</v>
      </c>
      <c r="B109" s="185"/>
      <c r="C109" s="186"/>
      <c r="D109" s="187" t="s">
        <v>75</v>
      </c>
      <c r="E109" s="188"/>
      <c r="F109" s="188"/>
      <c r="G109" s="188"/>
      <c r="H109" s="189"/>
    </row>
    <row r="110" spans="1:8" s="16" customFormat="1" ht="64.5" customHeight="1" x14ac:dyDescent="0.2">
      <c r="A110" s="190" t="s">
        <v>76</v>
      </c>
      <c r="B110" s="191"/>
      <c r="C110" s="186"/>
      <c r="D110" s="157">
        <v>768</v>
      </c>
      <c r="E110" s="157"/>
      <c r="F110" s="157"/>
      <c r="G110" s="157"/>
      <c r="H110" s="158"/>
    </row>
    <row r="111" spans="1:8" s="16" customFormat="1" ht="64.5" customHeight="1" x14ac:dyDescent="0.2">
      <c r="A111" s="190" t="s">
        <v>77</v>
      </c>
      <c r="B111" s="191"/>
      <c r="C111" s="186"/>
      <c r="D111" s="157">
        <v>614.4</v>
      </c>
      <c r="E111" s="157"/>
      <c r="F111" s="157"/>
      <c r="G111" s="157"/>
      <c r="H111" s="158"/>
    </row>
    <row r="112" spans="1:8" s="16" customFormat="1" ht="64.5" customHeight="1" x14ac:dyDescent="0.2">
      <c r="A112" s="190" t="s">
        <v>78</v>
      </c>
      <c r="B112" s="191"/>
      <c r="C112" s="186"/>
      <c r="D112" s="157">
        <v>512</v>
      </c>
      <c r="E112" s="157"/>
      <c r="F112" s="157"/>
      <c r="G112" s="157"/>
      <c r="H112" s="158"/>
    </row>
    <row r="113" spans="1:8" s="16" customFormat="1" ht="64.5" customHeight="1" x14ac:dyDescent="0.2">
      <c r="A113" s="190" t="s">
        <v>79</v>
      </c>
      <c r="B113" s="191"/>
      <c r="C113" s="186"/>
      <c r="D113" s="157">
        <v>438.85714285714283</v>
      </c>
      <c r="E113" s="157"/>
      <c r="F113" s="157"/>
      <c r="G113" s="157"/>
      <c r="H113" s="158"/>
    </row>
    <row r="114" spans="1:8" s="16" customFormat="1" ht="64.5" customHeight="1" x14ac:dyDescent="0.2">
      <c r="A114" s="190" t="s">
        <v>80</v>
      </c>
      <c r="B114" s="191"/>
      <c r="C114" s="186"/>
      <c r="D114" s="157">
        <v>384</v>
      </c>
      <c r="E114" s="157"/>
      <c r="F114" s="157"/>
      <c r="G114" s="157"/>
      <c r="H114" s="158"/>
    </row>
    <row r="115" spans="1:8" s="16" customFormat="1" ht="64.5" customHeight="1" x14ac:dyDescent="0.2">
      <c r="A115" s="190" t="s">
        <v>81</v>
      </c>
      <c r="B115" s="191"/>
      <c r="C115" s="186"/>
      <c r="D115" s="157">
        <v>341.33333333333331</v>
      </c>
      <c r="E115" s="157"/>
      <c r="F115" s="157"/>
      <c r="G115" s="157"/>
      <c r="H115" s="158"/>
    </row>
    <row r="116" spans="1:8" s="16" customFormat="1" ht="64.5" customHeight="1" thickBot="1" x14ac:dyDescent="0.25">
      <c r="A116" s="190" t="s">
        <v>82</v>
      </c>
      <c r="B116" s="191"/>
      <c r="C116" s="194"/>
      <c r="D116" s="157">
        <v>307.2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44">
        <v>5004</v>
      </c>
      <c r="E117" s="45"/>
      <c r="F117" s="45"/>
      <c r="G117" s="45"/>
      <c r="H117" s="46"/>
    </row>
    <row r="118" spans="1:8" s="16" customFormat="1" ht="24.95" customHeight="1" thickBot="1" x14ac:dyDescent="0.25">
      <c r="A118" s="286"/>
      <c r="B118" s="287"/>
      <c r="C118" s="125"/>
      <c r="D118" s="288"/>
      <c r="E118" s="288"/>
      <c r="F118" s="288"/>
      <c r="G118" s="288"/>
      <c r="H118" s="289"/>
    </row>
    <row r="119" spans="1:8" s="16" customFormat="1" ht="50.1" customHeight="1" x14ac:dyDescent="0.2">
      <c r="A119" s="160" t="s">
        <v>85</v>
      </c>
      <c r="B119" s="161"/>
      <c r="C119" s="294" t="str">
        <f>"Интернет-площадка 2gis.ru на основе Cправочника организаций "&amp;$C$2&amp;""</f>
        <v>Интернет-площадка 2gis.ru на основе Cправочника организаций "2ГИС.ДИМИТРОВГРАД"</v>
      </c>
      <c r="D119" s="56">
        <v>6000</v>
      </c>
      <c r="E119" s="37"/>
      <c r="F119" s="37"/>
      <c r="G119" s="37"/>
      <c r="H119" s="38"/>
    </row>
    <row r="120" spans="1:8" s="16" customFormat="1"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56">
        <v>600</v>
      </c>
      <c r="E120" s="37"/>
      <c r="F120" s="37"/>
      <c r="G120" s="37"/>
      <c r="H120" s="38"/>
    </row>
    <row r="121" spans="1:8" s="16" customFormat="1"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56">
        <v>1800</v>
      </c>
      <c r="E121" s="37"/>
      <c r="F121" s="37"/>
      <c r="G121" s="37"/>
      <c r="H121" s="38"/>
    </row>
    <row r="122" spans="1:8"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"2ГИС.ДИМИТРОВГРАД"</v>
      </c>
      <c r="D122" s="56">
        <v>6000</v>
      </c>
      <c r="E122" s="37"/>
      <c r="F122" s="37"/>
      <c r="G122" s="37"/>
      <c r="H122" s="38"/>
    </row>
    <row r="123" spans="1:8"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"2ГИС.ДИМИТРОВГРАД"</v>
      </c>
      <c r="D123" s="56">
        <v>7200</v>
      </c>
      <c r="E123" s="37"/>
      <c r="F123" s="37"/>
      <c r="G123" s="37"/>
      <c r="H123" s="38"/>
    </row>
    <row r="124" spans="1:8" s="16" customFormat="1"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56">
        <v>480</v>
      </c>
      <c r="E124" s="37"/>
      <c r="F124" s="37"/>
      <c r="G124" s="37"/>
      <c r="H124" s="38"/>
    </row>
    <row r="125" spans="1:8" s="16" customFormat="1"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56">
        <v>480</v>
      </c>
      <c r="E125" s="37"/>
      <c r="F125" s="37"/>
      <c r="G125" s="37"/>
      <c r="H125" s="38"/>
    </row>
    <row r="126" spans="1:8" s="16" customFormat="1"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56">
        <v>600</v>
      </c>
      <c r="E126" s="37"/>
      <c r="F126" s="37"/>
      <c r="G126" s="37"/>
      <c r="H126" s="38"/>
    </row>
    <row r="127" spans="1:8" s="16" customFormat="1" ht="50.1" customHeight="1" x14ac:dyDescent="0.2">
      <c r="A127" s="160" t="s">
        <v>93</v>
      </c>
      <c r="B127" s="161"/>
      <c r="C127" s="203" t="str">
        <f>C120</f>
        <v>электронный справочник на основе Справочника организаций "2ГИС.ДИМИТРОВГРАД" (версия для ПК)</v>
      </c>
      <c r="D127" s="56">
        <v>6000</v>
      </c>
      <c r="E127" s="37"/>
      <c r="F127" s="37"/>
      <c r="G127" s="37"/>
      <c r="H127" s="38"/>
    </row>
    <row r="128" spans="1:8" s="16" customFormat="1" ht="50.1" customHeight="1" x14ac:dyDescent="0.2">
      <c r="A128" s="160" t="s">
        <v>94</v>
      </c>
      <c r="B128" s="161"/>
      <c r="C128" s="203" t="s">
        <v>95</v>
      </c>
      <c r="D128" s="56">
        <v>480</v>
      </c>
      <c r="E128" s="37"/>
      <c r="F128" s="37"/>
      <c r="G128" s="37"/>
      <c r="H128" s="38"/>
    </row>
    <row r="129" spans="1:8" s="16" customFormat="1" ht="60.7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56">
        <v>1200</v>
      </c>
      <c r="E129" s="37"/>
      <c r="F129" s="37"/>
      <c r="G129" s="37"/>
      <c r="H129" s="38"/>
    </row>
    <row r="130" spans="1:8" s="16" customFormat="1" ht="60.75" customHeight="1" x14ac:dyDescent="0.2">
      <c r="A130" s="160" t="s">
        <v>97</v>
      </c>
      <c r="B130" s="161"/>
      <c r="C130" s="203"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56">
        <v>960</v>
      </c>
      <c r="E130" s="37"/>
      <c r="F130" s="37"/>
      <c r="G130" s="37"/>
      <c r="H130" s="38"/>
    </row>
    <row r="131" spans="1:8" s="16" customFormat="1" ht="60.75" customHeight="1" x14ac:dyDescent="0.2">
      <c r="A131" s="160" t="s">
        <v>98</v>
      </c>
      <c r="B131" s="161"/>
      <c r="C131"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56">
        <v>900</v>
      </c>
      <c r="E131" s="37"/>
      <c r="F131" s="37"/>
      <c r="G131" s="37"/>
      <c r="H131" s="38"/>
    </row>
    <row r="132" spans="1:8" s="16" customFormat="1" ht="60.75" customHeight="1" x14ac:dyDescent="0.2">
      <c r="A132" s="160" t="s">
        <v>99</v>
      </c>
      <c r="B132" s="161"/>
      <c r="C132"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56">
        <v>480</v>
      </c>
      <c r="E132" s="37"/>
      <c r="F132" s="37"/>
      <c r="G132" s="37"/>
      <c r="H132" s="38"/>
    </row>
    <row r="133" spans="1:8" s="16" customFormat="1" ht="60.75" customHeight="1" x14ac:dyDescent="0.2">
      <c r="A133" s="160" t="s">
        <v>100</v>
      </c>
      <c r="B133" s="161" t="s">
        <v>100</v>
      </c>
      <c r="C133"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56">
        <v>6000</v>
      </c>
      <c r="E133" s="37"/>
      <c r="F133" s="37"/>
      <c r="G133" s="37"/>
      <c r="H133" s="38"/>
    </row>
    <row r="134" spans="1:8" s="16" customFormat="1" ht="60.75" customHeight="1" x14ac:dyDescent="0.2">
      <c r="A134" s="160" t="s">
        <v>101</v>
      </c>
      <c r="B134" s="161" t="s">
        <v>101</v>
      </c>
      <c r="C134"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56">
        <v>3000</v>
      </c>
      <c r="E134" s="37"/>
      <c r="F134" s="37"/>
      <c r="G134" s="37"/>
      <c r="H134" s="38"/>
    </row>
    <row r="135" spans="1:8" s="16" customFormat="1" ht="50.1" customHeight="1" x14ac:dyDescent="0.2">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56">
        <v>480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56">
        <v>360</v>
      </c>
      <c r="E136" s="37"/>
      <c r="F136" s="37"/>
      <c r="G136" s="37"/>
      <c r="H136" s="38"/>
    </row>
    <row r="137" spans="1:8" s="16" customFormat="1" ht="102" customHeight="1" x14ac:dyDescent="0.2">
      <c r="A137" s="160" t="s">
        <v>103</v>
      </c>
      <c r="B137" s="161"/>
      <c r="C13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7" s="56">
        <v>50010</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8" s="56">
        <v>6000</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56">
        <v>1005</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0" s="56">
        <v>2004</v>
      </c>
      <c r="E140" s="37"/>
      <c r="F140" s="37"/>
      <c r="G140" s="37"/>
      <c r="H140" s="38"/>
    </row>
    <row r="141" spans="1:8" s="16" customFormat="1"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"2ГИС.ДИМИТРОВГРАД"</v>
      </c>
      <c r="D141" s="56">
        <v>8400</v>
      </c>
      <c r="E141" s="37"/>
      <c r="F141" s="37"/>
      <c r="G141" s="37"/>
      <c r="H141" s="38"/>
    </row>
    <row r="142" spans="1:8" s="16" customFormat="1" ht="50.1" customHeight="1" x14ac:dyDescent="0.2">
      <c r="A142" s="160" t="s">
        <v>108</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56">
        <v>840</v>
      </c>
      <c r="E142" s="37"/>
      <c r="F142" s="37"/>
      <c r="G142" s="37"/>
      <c r="H142" s="38"/>
    </row>
    <row r="143" spans="1:8" s="16" customFormat="1" ht="50.1" customHeight="1" x14ac:dyDescent="0.2">
      <c r="A143" s="160" t="s">
        <v>109</v>
      </c>
      <c r="B143" s="161"/>
      <c r="C143" s="203" t="str">
        <f t="shared" si="2"/>
        <v>электронный справочник на основе Справочника организаций "2ГИС.ДИМИТРОВГРАД" (версия для ПК)</v>
      </c>
      <c r="D143" s="56">
        <v>2520</v>
      </c>
      <c r="E143" s="37"/>
      <c r="F143" s="37"/>
      <c r="G143" s="37"/>
      <c r="H143" s="38"/>
    </row>
    <row r="144" spans="1:8"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"2ГИС.ДИМИТРОВГРАД"</v>
      </c>
      <c r="D144" s="56">
        <v>8400</v>
      </c>
      <c r="E144" s="37"/>
      <c r="F144" s="37"/>
      <c r="G144" s="37"/>
      <c r="H144" s="38"/>
    </row>
    <row r="145" spans="1:8"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"2ГИС.ДИМИТРОВГРАД"</v>
      </c>
      <c r="D145" s="56">
        <v>10080</v>
      </c>
      <c r="E145" s="37"/>
      <c r="F145" s="37"/>
      <c r="G145" s="37"/>
      <c r="H145" s="38"/>
    </row>
    <row r="146" spans="1:8" s="16" customFormat="1" ht="50.1" customHeight="1" x14ac:dyDescent="0.2">
      <c r="A146" s="160" t="s">
        <v>112</v>
      </c>
      <c r="B146" s="161"/>
      <c r="C146" s="203" t="str">
        <f t="shared" si="2"/>
        <v>электронный справочник на основе Справочника организаций "2ГИС.ДИМИТРОВГРАД" (версия для ПК)</v>
      </c>
      <c r="D146" s="56">
        <v>720</v>
      </c>
      <c r="E146" s="37"/>
      <c r="F146" s="37"/>
      <c r="G146" s="37"/>
      <c r="H146" s="38"/>
    </row>
    <row r="147" spans="1:8" s="16" customFormat="1" ht="50.1" customHeight="1" x14ac:dyDescent="0.2">
      <c r="A147" s="160" t="s">
        <v>113</v>
      </c>
      <c r="B147" s="161"/>
      <c r="C147" s="203" t="str">
        <f t="shared" si="2"/>
        <v>электронный справочник на основе Справочника организаций "2ГИС.ДИМИТРОВГРАД" (версия для ПК)</v>
      </c>
      <c r="D147" s="56">
        <v>720</v>
      </c>
      <c r="E147" s="37"/>
      <c r="F147" s="37"/>
      <c r="G147" s="37"/>
      <c r="H147" s="38"/>
    </row>
    <row r="148" spans="1:8" s="16" customFormat="1" ht="50.1" customHeight="1" x14ac:dyDescent="0.2">
      <c r="A148" s="160" t="s">
        <v>114</v>
      </c>
      <c r="B148" s="161"/>
      <c r="C148" s="203" t="str">
        <f t="shared" si="2"/>
        <v>электронный справочник на основе Справочника организаций "2ГИС.ДИМИТРОВГРАД" (версия для ПК)</v>
      </c>
      <c r="D148" s="56">
        <v>840</v>
      </c>
      <c r="E148" s="37"/>
      <c r="F148" s="37"/>
      <c r="G148" s="37"/>
      <c r="H148" s="38"/>
    </row>
    <row r="149" spans="1:8" s="16" customFormat="1" ht="50.1" customHeight="1" x14ac:dyDescent="0.2">
      <c r="A149" s="160" t="s">
        <v>115</v>
      </c>
      <c r="B149" s="161"/>
      <c r="C149" s="203" t="s">
        <v>95</v>
      </c>
      <c r="D149" s="56">
        <v>720</v>
      </c>
      <c r="E149" s="37"/>
      <c r="F149" s="37"/>
      <c r="G149" s="37"/>
      <c r="H149" s="38"/>
    </row>
    <row r="150" spans="1:8" s="16" customFormat="1" ht="69"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56">
        <v>8400</v>
      </c>
      <c r="E150" s="37"/>
      <c r="F150" s="37"/>
      <c r="G150" s="37"/>
      <c r="H150" s="38"/>
    </row>
    <row r="151" spans="1:8" s="16" customFormat="1" ht="50.1" customHeight="1" thickBot="1" x14ac:dyDescent="0.25">
      <c r="A151" s="160" t="s">
        <v>117</v>
      </c>
      <c r="B151" s="161"/>
      <c r="C151" s="60" t="str">
        <f t="shared" si="2"/>
        <v>электронный справочник на основе Справочника организаций "2ГИС.ДИМИТРОВГРАД" (версия для ПК)</v>
      </c>
      <c r="D151" s="56">
        <v>720</v>
      </c>
      <c r="E151" s="37"/>
      <c r="F151" s="37"/>
      <c r="G151" s="37"/>
      <c r="H151" s="38"/>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s="16" customFormat="1" ht="50.1" customHeight="1" x14ac:dyDescent="0.2">
      <c r="A159" s="160" t="s">
        <v>125</v>
      </c>
      <c r="B159" s="161"/>
      <c r="C159" s="203" t="str">
        <f>"Интернет-площадка 2gis.ru на основе Cправочника организаций "&amp;$C$2&amp;""</f>
        <v>Интернет-площадка 2gis.ru на основе Cправочника организаций "2ГИС.ДИМИТРОВГРАД"</v>
      </c>
      <c r="D159" s="36">
        <v>2004</v>
      </c>
      <c r="E159" s="37"/>
      <c r="F159" s="37"/>
      <c r="G159" s="37"/>
      <c r="H159" s="38"/>
    </row>
    <row r="160" spans="1:8" s="16" customFormat="1" ht="50.1" customHeight="1" x14ac:dyDescent="0.2">
      <c r="A160" s="160" t="s">
        <v>126</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0" s="293">
        <v>600</v>
      </c>
      <c r="E160" s="157"/>
      <c r="F160" s="157"/>
      <c r="G160" s="157"/>
      <c r="H160" s="158"/>
    </row>
    <row r="161" spans="1:8" s="16" customFormat="1" ht="50.1" customHeight="1" x14ac:dyDescent="0.2">
      <c r="A161" s="160" t="s">
        <v>195</v>
      </c>
      <c r="B161" s="161"/>
      <c r="C161" s="203" t="str">
        <f>"Интернет-площадка 2gis.ru на основе Cправочника организаций "&amp;$C$2&amp;""</f>
        <v>Интернет-площадка 2gis.ru на основе Cправочника организаций "2ГИС.ДИМИТРОВГРАД"</v>
      </c>
      <c r="D161" s="36">
        <v>2880</v>
      </c>
      <c r="E161" s="37"/>
      <c r="F161" s="37"/>
      <c r="G161" s="37"/>
      <c r="H161" s="38"/>
    </row>
    <row r="162" spans="1:8" s="16" customFormat="1" ht="50.1" customHeight="1" x14ac:dyDescent="0.2">
      <c r="A162" s="160" t="s">
        <v>128</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2" s="36">
        <v>840</v>
      </c>
      <c r="E162" s="37"/>
      <c r="F162" s="37"/>
      <c r="G162" s="37"/>
      <c r="H162" s="38"/>
    </row>
    <row r="163" spans="1:8" s="16" customFormat="1" ht="126" customHeight="1" thickBot="1" x14ac:dyDescent="0.25">
      <c r="A163" s="160" t="s">
        <v>129</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3" s="293">
        <v>3624</v>
      </c>
      <c r="E163" s="157"/>
      <c r="F163" s="157"/>
      <c r="G163" s="157"/>
      <c r="H163" s="158"/>
    </row>
    <row r="164" spans="1:8" s="28" customFormat="1" ht="50.1" customHeight="1" thickBot="1" x14ac:dyDescent="0.25">
      <c r="A164" s="286"/>
      <c r="B164" s="287"/>
      <c r="C164" s="125"/>
      <c r="D164" s="288"/>
      <c r="E164" s="288"/>
      <c r="F164" s="288"/>
      <c r="G164" s="288"/>
      <c r="H164" s="289"/>
    </row>
    <row r="165" spans="1:8" s="23" customFormat="1" ht="26.25" x14ac:dyDescent="0.2">
      <c r="A165" s="212"/>
      <c r="B165" s="213"/>
      <c r="C165" s="214"/>
      <c r="D165" s="213"/>
      <c r="E165" s="213"/>
      <c r="F165" s="213"/>
      <c r="G165" s="213"/>
      <c r="H165" s="215"/>
    </row>
    <row r="166" spans="1:8" s="16" customFormat="1" ht="21" x14ac:dyDescent="0.2">
      <c r="A166" s="216"/>
      <c r="B166" s="217" t="s">
        <v>130</v>
      </c>
      <c r="C166" s="218" t="s">
        <v>214</v>
      </c>
      <c r="D166" s="218"/>
      <c r="E166" s="219"/>
      <c r="F166" s="219"/>
      <c r="G166" s="219"/>
      <c r="H166" s="219"/>
    </row>
    <row r="167" spans="1:8" s="16" customFormat="1" ht="21" x14ac:dyDescent="0.2">
      <c r="A167" s="216"/>
      <c r="B167" s="219"/>
      <c r="C167" s="220" t="s">
        <v>215</v>
      </c>
      <c r="D167" s="220"/>
      <c r="E167" s="219"/>
      <c r="F167" s="219"/>
      <c r="G167" s="219"/>
      <c r="H167" s="219"/>
    </row>
    <row r="168" spans="1:8" s="16" customFormat="1" ht="21" x14ac:dyDescent="0.2">
      <c r="A168" s="216"/>
      <c r="B168" s="219"/>
      <c r="C168" s="218" t="s">
        <v>216</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str">
        <f>Абакан_юр!A171</f>
        <v>По соглашению сторон в качестве валюты платежа могут выступать украинские гривны, в этом случае курс следующий: 1 руб. = 0,5104 гривен</v>
      </c>
      <c r="B170" s="223"/>
      <c r="C170" s="223"/>
      <c r="D170" s="224"/>
      <c r="E170" s="224"/>
      <c r="F170" s="225"/>
      <c r="G170" s="226"/>
      <c r="H170" s="226"/>
    </row>
    <row r="171" spans="1:8" s="16" customFormat="1" ht="26.25" x14ac:dyDescent="0.2">
      <c r="A171" s="223" t="str">
        <f>Абакан_юр!A172</f>
        <v>По соглашению сторон в качестве валюты платежа могут выступать дирхамы ОАЭ, в этом случае курс следующий: 1 руб. = 0,0436 дирхам</v>
      </c>
      <c r="B171" s="223"/>
      <c r="C171" s="223"/>
      <c r="D171" s="224"/>
      <c r="E171" s="224"/>
      <c r="F171" s="225"/>
      <c r="G171" s="228"/>
      <c r="H171" s="228"/>
    </row>
    <row r="172" spans="1:8" ht="12" customHeight="1" x14ac:dyDescent="0.2">
      <c r="A172" s="223" t="str">
        <f>Абакан_юр!A173</f>
        <v>По соглашению сторон в качестве валюты платежа могут выступать доллары США, в этом случае курс следующий: 1 руб. = 0,0118 доллара</v>
      </c>
      <c r="B172" s="223"/>
      <c r="C172" s="223"/>
      <c r="D172" s="224"/>
      <c r="E172" s="224"/>
      <c r="F172" s="225"/>
      <c r="G172" s="228"/>
      <c r="H172" s="228"/>
    </row>
    <row r="173" spans="1:8" s="219" customFormat="1" ht="24.95" customHeight="1" x14ac:dyDescent="0.2">
      <c r="A173" s="223" t="str">
        <f>Абакан_юр!A174</f>
        <v>По соглашению сторон в качестве валюты платежа могут выступать евро, в этом случае курс следующий: 1 руб. = 0,0108 евро</v>
      </c>
      <c r="B173" s="223"/>
      <c r="C173" s="223"/>
      <c r="D173" s="224"/>
      <c r="E173" s="225"/>
      <c r="F173" s="225"/>
      <c r="G173" s="228"/>
      <c r="H173" s="228"/>
    </row>
    <row r="174" spans="1:8" s="219" customFormat="1" ht="24.95" customHeight="1" x14ac:dyDescent="0.2">
      <c r="A174" s="223" t="str">
        <f>Абакан_юр!A175</f>
        <v>По соглашению сторон в качестве валюты платежа могут выступать чешские кроны, в этом случае курс следующий: 1 руб. = 0,2741 крона</v>
      </c>
      <c r="B174" s="223"/>
      <c r="C174" s="223"/>
      <c r="D174" s="224"/>
      <c r="E174" s="225"/>
      <c r="F174" s="225"/>
      <c r="G174" s="228"/>
      <c r="H174" s="228"/>
    </row>
    <row r="175" spans="1:8" s="219" customFormat="1" ht="24.95" customHeight="1" x14ac:dyDescent="0.2">
      <c r="A175" s="223" t="str">
        <f>Абакан_юр!A176</f>
        <v>По соглашению сторон в качестве валюты платежа могут выступать киргизские сомы, в этом случае курс следующий: 1 руб. = 1,0001 сом</v>
      </c>
      <c r="B175" s="223"/>
      <c r="C175" s="223"/>
      <c r="D175" s="224"/>
      <c r="E175" s="224"/>
      <c r="F175" s="225"/>
      <c r="G175" s="228"/>
      <c r="H175" s="228"/>
    </row>
    <row r="176" spans="1:8" s="213" customFormat="1" ht="12" customHeight="1" x14ac:dyDescent="0.2">
      <c r="A176"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6" s="223"/>
      <c r="C176" s="223"/>
      <c r="D176" s="224"/>
      <c r="E176" s="224"/>
      <c r="F176" s="225"/>
      <c r="G176" s="228"/>
      <c r="H176" s="228"/>
    </row>
    <row r="177" spans="1:8" s="227" customFormat="1" ht="24.95" customHeight="1" x14ac:dyDescent="0.2">
      <c r="A177" s="229"/>
      <c r="B177" s="229"/>
      <c r="C177" s="230"/>
      <c r="D177" s="231"/>
      <c r="E177" s="231"/>
      <c r="F177" s="232"/>
      <c r="G177" s="233"/>
      <c r="H177" s="233"/>
    </row>
    <row r="178" spans="1:8" s="227" customFormat="1" ht="24.95" customHeight="1" x14ac:dyDescent="0.2">
      <c r="A178" s="235" t="s">
        <v>141</v>
      </c>
      <c r="B178" s="235"/>
      <c r="C178" s="235"/>
      <c r="D178" s="235"/>
      <c r="E178" s="235"/>
      <c r="F178" s="235"/>
      <c r="G178" s="235"/>
      <c r="H178" s="235"/>
    </row>
    <row r="179" spans="1:8" s="227" customFormat="1" ht="24.95" customHeight="1" x14ac:dyDescent="0.2">
      <c r="A179" s="235" t="s">
        <v>142</v>
      </c>
      <c r="B179" s="235"/>
      <c r="C179" s="235"/>
      <c r="D179" s="235"/>
      <c r="E179" s="235"/>
      <c r="F179" s="235"/>
      <c r="G179" s="235"/>
      <c r="H179" s="235"/>
    </row>
    <row r="180" spans="1:8" s="227" customFormat="1" ht="24.95" customHeight="1" x14ac:dyDescent="0.2">
      <c r="A180" s="229"/>
      <c r="B180" s="229"/>
      <c r="C180" s="230"/>
      <c r="D180" s="231"/>
      <c r="E180" s="231"/>
      <c r="F180" s="232"/>
      <c r="G180" s="233"/>
      <c r="H180" s="233"/>
    </row>
    <row r="181" spans="1:8" s="227" customFormat="1" ht="24.95" customHeight="1" x14ac:dyDescent="0.2">
      <c r="A181" s="229"/>
      <c r="B181" s="229"/>
      <c r="C181" s="230"/>
      <c r="D181" s="231"/>
      <c r="E181" s="231"/>
      <c r="F181" s="232"/>
      <c r="G181" s="233"/>
      <c r="H181" s="233"/>
    </row>
    <row r="182" spans="1:8" s="227" customFormat="1" ht="24.95" customHeight="1" x14ac:dyDescent="0.2">
      <c r="A182" s="229"/>
      <c r="B182" s="229"/>
      <c r="C182" s="230"/>
      <c r="D182" s="231"/>
      <c r="E182" s="231"/>
      <c r="F182" s="232"/>
      <c r="G182" s="233"/>
      <c r="H182" s="233"/>
    </row>
    <row r="183" spans="1:8" s="227" customFormat="1" ht="24.95" customHeight="1" thickBot="1" x14ac:dyDescent="0.25">
      <c r="A183" s="236" t="s">
        <v>143</v>
      </c>
      <c r="B183" s="236"/>
      <c r="C183" s="236"/>
      <c r="D183" s="236"/>
      <c r="E183" s="236"/>
      <c r="F183" s="237"/>
      <c r="H183" s="238"/>
    </row>
    <row r="184" spans="1:8" s="234" customFormat="1" ht="12" customHeight="1" thickBot="1" x14ac:dyDescent="0.25">
      <c r="A184" s="239" t="s">
        <v>144</v>
      </c>
      <c r="B184" s="240"/>
      <c r="C184" s="240"/>
      <c r="D184" s="240"/>
      <c r="E184" s="241"/>
      <c r="F184" s="242"/>
      <c r="G184" s="213"/>
      <c r="H184" s="243"/>
    </row>
    <row r="185" spans="1:8" ht="24.95" customHeight="1" thickBot="1" x14ac:dyDescent="0.25">
      <c r="A185" s="244" t="s">
        <v>145</v>
      </c>
      <c r="B185" s="245"/>
      <c r="C185" s="246" t="s">
        <v>146</v>
      </c>
      <c r="D185" s="245" t="s">
        <v>147</v>
      </c>
      <c r="E185" s="247"/>
      <c r="F185" s="248"/>
      <c r="G185" s="248"/>
      <c r="H185" s="248"/>
    </row>
    <row r="186" spans="1:8" ht="24.95" customHeight="1" x14ac:dyDescent="0.2">
      <c r="A186" s="249" t="s">
        <v>148</v>
      </c>
      <c r="B186" s="250"/>
      <c r="C186" s="251" t="s">
        <v>149</v>
      </c>
      <c r="D186" s="252" t="s">
        <v>150</v>
      </c>
      <c r="E186" s="253"/>
      <c r="F186" s="248"/>
      <c r="G186" s="248"/>
      <c r="H186" s="248"/>
    </row>
    <row r="187" spans="1:8" s="234" customFormat="1" ht="12" customHeight="1" x14ac:dyDescent="0.2">
      <c r="A187" s="254" t="s">
        <v>151</v>
      </c>
      <c r="B187" s="255"/>
      <c r="C187" s="256" t="s">
        <v>152</v>
      </c>
      <c r="D187" s="257" t="s">
        <v>153</v>
      </c>
      <c r="E187" s="258"/>
      <c r="F187" s="248"/>
      <c r="G187" s="248"/>
      <c r="H187" s="248"/>
    </row>
    <row r="188" spans="1:8" s="234" customFormat="1" ht="12" customHeight="1" thickBot="1" x14ac:dyDescent="0.25">
      <c r="A188" s="316" t="s">
        <v>154</v>
      </c>
      <c r="B188" s="317"/>
      <c r="C188" s="318" t="s">
        <v>155</v>
      </c>
      <c r="D188" s="319" t="s">
        <v>153</v>
      </c>
      <c r="E188" s="320"/>
      <c r="F188" s="248"/>
      <c r="G188" s="248"/>
      <c r="H188" s="248"/>
    </row>
    <row r="189" spans="1:8" s="234" customFormat="1" ht="12" customHeight="1" x14ac:dyDescent="0.2">
      <c r="A189" s="254" t="s">
        <v>157</v>
      </c>
      <c r="B189" s="255"/>
      <c r="C189" s="314" t="s">
        <v>158</v>
      </c>
      <c r="D189" s="255" t="s">
        <v>153</v>
      </c>
      <c r="E189" s="315"/>
      <c r="F189" s="242"/>
      <c r="G189" s="242"/>
      <c r="H189" s="242"/>
    </row>
    <row r="190" spans="1:8" s="238" customFormat="1" ht="50.1" customHeight="1" thickBot="1" x14ac:dyDescent="0.25">
      <c r="A190" s="437" t="s">
        <v>159</v>
      </c>
      <c r="B190" s="438"/>
      <c r="C190" s="318" t="s">
        <v>160</v>
      </c>
      <c r="D190" s="439" t="s">
        <v>153</v>
      </c>
      <c r="E190" s="440"/>
      <c r="F190" s="232"/>
      <c r="G190" s="233"/>
      <c r="H190" s="233"/>
    </row>
    <row r="191" spans="1:8" s="243" customFormat="1" ht="50.1" customHeight="1" x14ac:dyDescent="0.2">
      <c r="A191" s="538" t="s">
        <v>353</v>
      </c>
      <c r="B191" s="538"/>
      <c r="C191" s="538"/>
      <c r="D191" s="538"/>
      <c r="E191" s="538"/>
      <c r="F191" s="538"/>
      <c r="G191" s="538"/>
      <c r="H191" s="538"/>
    </row>
    <row r="192" spans="1:8" ht="94.5" customHeight="1" x14ac:dyDescent="0.2">
      <c r="A192" s="539" t="s">
        <v>354</v>
      </c>
      <c r="B192" s="539"/>
      <c r="C192" s="539"/>
      <c r="D192" s="539"/>
      <c r="E192" s="539"/>
      <c r="F192" s="539"/>
      <c r="G192" s="539"/>
      <c r="H192" s="539"/>
    </row>
    <row r="193" spans="1:8" ht="99.95" customHeight="1" x14ac:dyDescent="0.2">
      <c r="A193" s="229"/>
      <c r="B193" s="229"/>
      <c r="C193" s="230"/>
      <c r="D193" s="231"/>
      <c r="E193" s="231"/>
      <c r="F193" s="232"/>
      <c r="G193" s="233"/>
      <c r="H193" s="233"/>
    </row>
    <row r="194" spans="1:8" ht="75" customHeight="1" x14ac:dyDescent="0.2">
      <c r="A194" s="260" t="s">
        <v>161</v>
      </c>
      <c r="B194" s="260"/>
      <c r="C194" s="260"/>
      <c r="D194" s="260"/>
      <c r="E194" s="260"/>
      <c r="F194" s="260"/>
      <c r="G194" s="260"/>
      <c r="H194" s="260"/>
    </row>
    <row r="195" spans="1:8" ht="138.75" customHeight="1" x14ac:dyDescent="0.2">
      <c r="A195" s="260" t="s">
        <v>162</v>
      </c>
      <c r="B195" s="260"/>
      <c r="C195" s="260"/>
      <c r="D195" s="260"/>
      <c r="E195" s="260"/>
      <c r="F195" s="260"/>
      <c r="G195" s="260"/>
      <c r="H195" s="260"/>
    </row>
    <row r="196" spans="1:8" s="213" customFormat="1" ht="178.5" customHeight="1" x14ac:dyDescent="0.2">
      <c r="A19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1"/>
      <c r="C196" s="321"/>
      <c r="D196" s="321"/>
      <c r="E196" s="321"/>
      <c r="F196" s="321"/>
      <c r="G196" s="321"/>
      <c r="H196" s="321"/>
    </row>
    <row r="197" spans="1:8" s="234" customFormat="1" ht="222.75" customHeight="1" x14ac:dyDescent="0.2">
      <c r="A197" s="235" t="s">
        <v>164</v>
      </c>
      <c r="B197" s="235"/>
      <c r="C197" s="235"/>
      <c r="D197" s="235"/>
      <c r="E197" s="235"/>
      <c r="F197" s="235"/>
      <c r="G197" s="235"/>
      <c r="H197" s="235"/>
    </row>
    <row r="198" spans="1:8" s="540" customFormat="1" ht="87.6" customHeight="1" x14ac:dyDescent="0.2">
      <c r="A198" s="260" t="s">
        <v>165</v>
      </c>
      <c r="B198" s="260"/>
      <c r="C198" s="260"/>
      <c r="D198" s="260"/>
      <c r="E198" s="260"/>
      <c r="F198" s="260"/>
      <c r="G198" s="260"/>
      <c r="H198" s="260"/>
    </row>
    <row r="199" spans="1:8" s="540" customFormat="1" ht="24.75" customHeight="1" x14ac:dyDescent="0.2">
      <c r="A199" s="212"/>
      <c r="B199" s="213"/>
      <c r="C199" s="214"/>
      <c r="D199" s="213"/>
      <c r="E199" s="213"/>
      <c r="F199" s="213"/>
      <c r="G199" s="213"/>
      <c r="H199" s="215"/>
    </row>
    <row r="200" spans="1:8" s="234" customFormat="1" ht="12" customHeight="1" x14ac:dyDescent="0.2">
      <c r="A200" s="235" t="s">
        <v>166</v>
      </c>
      <c r="B200" s="235"/>
      <c r="C200" s="235"/>
      <c r="D200" s="235"/>
      <c r="E200" s="235"/>
      <c r="F200" s="235"/>
      <c r="G200" s="235"/>
      <c r="H200" s="235"/>
    </row>
    <row r="201" spans="1:8" ht="24.95" customHeight="1" x14ac:dyDescent="0.2"/>
    <row r="202" spans="1:8" ht="24.95" customHeight="1" x14ac:dyDescent="0.2"/>
    <row r="203" spans="1:8" ht="178.5" customHeight="1" x14ac:dyDescent="0.2"/>
    <row r="204" spans="1:8" s="16" customFormat="1" ht="67.5" customHeight="1" x14ac:dyDescent="0.2">
      <c r="A204" s="212"/>
      <c r="B204" s="213"/>
      <c r="C204" s="214"/>
      <c r="D204" s="213"/>
      <c r="E204" s="213"/>
      <c r="F204" s="213"/>
      <c r="G204" s="213"/>
      <c r="H204" s="215"/>
    </row>
    <row r="205" spans="1:8" ht="24.95" customHeight="1" x14ac:dyDescent="0.2"/>
    <row r="207" spans="1:8" s="262" customFormat="1" ht="114.75" customHeight="1" x14ac:dyDescent="0.2">
      <c r="A207" s="212"/>
      <c r="B207" s="213"/>
      <c r="C207" s="214"/>
      <c r="D207" s="213"/>
      <c r="E207" s="213"/>
      <c r="F207" s="213"/>
      <c r="G207" s="213"/>
      <c r="H207" s="215"/>
    </row>
  </sheetData>
  <sheetProtection selectLockedCells="1" selectUnlockedCells="1"/>
  <mergeCells count="319">
    <mergeCell ref="A194:H194"/>
    <mergeCell ref="A195:H195"/>
    <mergeCell ref="A196:H196"/>
    <mergeCell ref="A197:H197"/>
    <mergeCell ref="A198:H198"/>
    <mergeCell ref="A200:E200"/>
    <mergeCell ref="F200:H200"/>
    <mergeCell ref="A189:B189"/>
    <mergeCell ref="D189:E189"/>
    <mergeCell ref="A190:B190"/>
    <mergeCell ref="D190:E190"/>
    <mergeCell ref="A191:H191"/>
    <mergeCell ref="A192:H192"/>
    <mergeCell ref="A186:B186"/>
    <mergeCell ref="D186:E186"/>
    <mergeCell ref="A187:B187"/>
    <mergeCell ref="D187:E187"/>
    <mergeCell ref="A188:B188"/>
    <mergeCell ref="D188:E188"/>
    <mergeCell ref="A178:H178"/>
    <mergeCell ref="A179:H179"/>
    <mergeCell ref="A183:E183"/>
    <mergeCell ref="A184:E184"/>
    <mergeCell ref="A185:B185"/>
    <mergeCell ref="D185:E185"/>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8"/>
  <sheetViews>
    <sheetView view="pageBreakPreview" zoomScale="40" zoomScaleNormal="60" zoomScaleSheetLayoutView="40" workbookViewId="0">
      <pane ySplit="3" topLeftCell="A349"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355</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267">
        <v>480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287"/>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1">
        <f>F49*1.2</f>
        <v>17712</v>
      </c>
      <c r="E49" s="32">
        <f>F49*1.1</f>
        <v>16236.000000000002</v>
      </c>
      <c r="F49" s="32">
        <v>14760</v>
      </c>
      <c r="G49" s="32">
        <f>F49*0.75</f>
        <v>11070</v>
      </c>
      <c r="H49" s="33">
        <f>F49*0.5</f>
        <v>7380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54">
        <f>F55*1.2</f>
        <v>19872</v>
      </c>
      <c r="E55" s="32">
        <f>F55*1.1</f>
        <v>18216</v>
      </c>
      <c r="F55" s="32">
        <v>16560</v>
      </c>
      <c r="G55" s="32">
        <f>F55*0.75</f>
        <v>12420</v>
      </c>
      <c r="H55" s="33">
        <f>F55*0.5</f>
        <v>8280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267">
        <v>480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38</v>
      </c>
      <c r="B65" s="137"/>
      <c r="C65" s="137"/>
      <c r="D65" s="466" t="str">
        <f>"от "&amp;MIN(D66:D105)&amp;" до "&amp;MAX(D66:D105)</f>
        <v>от 2850 до 114000</v>
      </c>
      <c r="E65" s="467"/>
      <c r="F65" s="467"/>
      <c r="G65" s="467"/>
      <c r="H65" s="468"/>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365">
        <v>2850</v>
      </c>
      <c r="E66" s="145"/>
      <c r="F66" s="145"/>
      <c r="G66" s="145"/>
      <c r="H66" s="146"/>
    </row>
    <row r="67" spans="1:8" s="16" customFormat="1" ht="37.5" customHeight="1" outlineLevel="1" x14ac:dyDescent="0.2">
      <c r="A67" s="147" t="s">
        <v>40</v>
      </c>
      <c r="B67" s="366"/>
      <c r="C67" s="350"/>
      <c r="D67" s="56">
        <v>5700</v>
      </c>
      <c r="E67" s="37"/>
      <c r="F67" s="37"/>
      <c r="G67" s="37"/>
      <c r="H67" s="38"/>
    </row>
    <row r="68" spans="1:8" s="16" customFormat="1" ht="37.5" customHeight="1" outlineLevel="1" x14ac:dyDescent="0.2">
      <c r="A68" s="147" t="s">
        <v>41</v>
      </c>
      <c r="B68" s="366"/>
      <c r="C68" s="350"/>
      <c r="D68" s="56">
        <v>8550</v>
      </c>
      <c r="E68" s="37"/>
      <c r="F68" s="37"/>
      <c r="G68" s="37"/>
      <c r="H68" s="38"/>
    </row>
    <row r="69" spans="1:8" s="16" customFormat="1" ht="37.5" customHeight="1" outlineLevel="1" x14ac:dyDescent="0.2">
      <c r="A69" s="147" t="s">
        <v>42</v>
      </c>
      <c r="B69" s="366"/>
      <c r="C69" s="350"/>
      <c r="D69" s="56">
        <v>11400</v>
      </c>
      <c r="E69" s="37"/>
      <c r="F69" s="37"/>
      <c r="G69" s="37"/>
      <c r="H69" s="38"/>
    </row>
    <row r="70" spans="1:8" s="16" customFormat="1" ht="37.5" customHeight="1" outlineLevel="1" x14ac:dyDescent="0.2">
      <c r="A70" s="147" t="s">
        <v>43</v>
      </c>
      <c r="B70" s="366"/>
      <c r="C70" s="350"/>
      <c r="D70" s="56">
        <v>14250</v>
      </c>
      <c r="E70" s="37"/>
      <c r="F70" s="37"/>
      <c r="G70" s="37"/>
      <c r="H70" s="38"/>
    </row>
    <row r="71" spans="1:8" s="16" customFormat="1" ht="37.5" customHeight="1" outlineLevel="1" x14ac:dyDescent="0.2">
      <c r="A71" s="147" t="s">
        <v>44</v>
      </c>
      <c r="B71" s="366"/>
      <c r="C71" s="350"/>
      <c r="D71" s="56">
        <v>17100</v>
      </c>
      <c r="E71" s="37"/>
      <c r="F71" s="37"/>
      <c r="G71" s="37"/>
      <c r="H71" s="38"/>
    </row>
    <row r="72" spans="1:8" s="16" customFormat="1" ht="37.5" customHeight="1" outlineLevel="1" x14ac:dyDescent="0.2">
      <c r="A72" s="147" t="s">
        <v>45</v>
      </c>
      <c r="B72" s="366"/>
      <c r="C72" s="350"/>
      <c r="D72" s="56">
        <v>19950</v>
      </c>
      <c r="E72" s="37"/>
      <c r="F72" s="37"/>
      <c r="G72" s="37"/>
      <c r="H72" s="38"/>
    </row>
    <row r="73" spans="1:8" s="16" customFormat="1" ht="37.5" customHeight="1" outlineLevel="1" x14ac:dyDescent="0.2">
      <c r="A73" s="147" t="s">
        <v>46</v>
      </c>
      <c r="B73" s="366"/>
      <c r="C73" s="350"/>
      <c r="D73" s="56">
        <v>22800</v>
      </c>
      <c r="E73" s="37"/>
      <c r="F73" s="37"/>
      <c r="G73" s="37"/>
      <c r="H73" s="38"/>
    </row>
    <row r="74" spans="1:8" s="16" customFormat="1" ht="37.5" customHeight="1" outlineLevel="1" x14ac:dyDescent="0.2">
      <c r="A74" s="147" t="s">
        <v>47</v>
      </c>
      <c r="B74" s="366"/>
      <c r="C74" s="350"/>
      <c r="D74" s="56">
        <v>25650</v>
      </c>
      <c r="E74" s="37"/>
      <c r="F74" s="37"/>
      <c r="G74" s="37"/>
      <c r="H74" s="38"/>
    </row>
    <row r="75" spans="1:8" s="16" customFormat="1" ht="37.5" customHeight="1" outlineLevel="1" x14ac:dyDescent="0.2">
      <c r="A75" s="147" t="s">
        <v>48</v>
      </c>
      <c r="B75" s="366"/>
      <c r="C75" s="350"/>
      <c r="D75" s="56">
        <v>28500</v>
      </c>
      <c r="E75" s="37"/>
      <c r="F75" s="37"/>
      <c r="G75" s="37"/>
      <c r="H75" s="38"/>
    </row>
    <row r="76" spans="1:8" s="16" customFormat="1" ht="37.5" customHeight="1" outlineLevel="1" x14ac:dyDescent="0.2">
      <c r="A76" s="147" t="s">
        <v>49</v>
      </c>
      <c r="B76" s="366"/>
      <c r="C76" s="350"/>
      <c r="D76" s="56">
        <v>31350</v>
      </c>
      <c r="E76" s="37"/>
      <c r="F76" s="37"/>
      <c r="G76" s="37"/>
      <c r="H76" s="38"/>
    </row>
    <row r="77" spans="1:8" s="16" customFormat="1" ht="37.5" customHeight="1" outlineLevel="1" x14ac:dyDescent="0.2">
      <c r="A77" s="147" t="s">
        <v>50</v>
      </c>
      <c r="B77" s="366"/>
      <c r="C77" s="350"/>
      <c r="D77" s="56">
        <v>34200</v>
      </c>
      <c r="E77" s="37"/>
      <c r="F77" s="37"/>
      <c r="G77" s="37"/>
      <c r="H77" s="38"/>
    </row>
    <row r="78" spans="1:8" s="16" customFormat="1" ht="37.5" customHeight="1" outlineLevel="1" x14ac:dyDescent="0.2">
      <c r="A78" s="147" t="s">
        <v>51</v>
      </c>
      <c r="B78" s="366"/>
      <c r="C78" s="350"/>
      <c r="D78" s="56">
        <v>37050</v>
      </c>
      <c r="E78" s="37"/>
      <c r="F78" s="37"/>
      <c r="G78" s="37"/>
      <c r="H78" s="38"/>
    </row>
    <row r="79" spans="1:8" s="16" customFormat="1" ht="37.5" customHeight="1" outlineLevel="1" x14ac:dyDescent="0.2">
      <c r="A79" s="147" t="s">
        <v>52</v>
      </c>
      <c r="B79" s="366"/>
      <c r="C79" s="350"/>
      <c r="D79" s="56">
        <v>39900</v>
      </c>
      <c r="E79" s="37"/>
      <c r="F79" s="37"/>
      <c r="G79" s="37"/>
      <c r="H79" s="38"/>
    </row>
    <row r="80" spans="1:8" s="16" customFormat="1" ht="37.5" customHeight="1" outlineLevel="1" x14ac:dyDescent="0.2">
      <c r="A80" s="147" t="s">
        <v>53</v>
      </c>
      <c r="B80" s="366"/>
      <c r="C80" s="350"/>
      <c r="D80" s="56">
        <v>42750</v>
      </c>
      <c r="E80" s="37"/>
      <c r="F80" s="37"/>
      <c r="G80" s="37"/>
      <c r="H80" s="38"/>
    </row>
    <row r="81" spans="1:8" s="16" customFormat="1" ht="37.5" customHeight="1" outlineLevel="1" x14ac:dyDescent="0.2">
      <c r="A81" s="147" t="s">
        <v>54</v>
      </c>
      <c r="B81" s="366"/>
      <c r="C81" s="350"/>
      <c r="D81" s="56">
        <v>45600</v>
      </c>
      <c r="E81" s="37"/>
      <c r="F81" s="37"/>
      <c r="G81" s="37"/>
      <c r="H81" s="38"/>
    </row>
    <row r="82" spans="1:8" s="16" customFormat="1" ht="37.5" customHeight="1" outlineLevel="1" x14ac:dyDescent="0.2">
      <c r="A82" s="147" t="s">
        <v>55</v>
      </c>
      <c r="B82" s="366"/>
      <c r="C82" s="350"/>
      <c r="D82" s="56">
        <v>48450</v>
      </c>
      <c r="E82" s="37"/>
      <c r="F82" s="37"/>
      <c r="G82" s="37"/>
      <c r="H82" s="38"/>
    </row>
    <row r="83" spans="1:8" s="16" customFormat="1" ht="37.5" customHeight="1" outlineLevel="1" x14ac:dyDescent="0.2">
      <c r="A83" s="147" t="s">
        <v>56</v>
      </c>
      <c r="B83" s="366"/>
      <c r="C83" s="350"/>
      <c r="D83" s="56">
        <v>51300</v>
      </c>
      <c r="E83" s="37"/>
      <c r="F83" s="37"/>
      <c r="G83" s="37"/>
      <c r="H83" s="38"/>
    </row>
    <row r="84" spans="1:8" s="16" customFormat="1" ht="37.5" customHeight="1" outlineLevel="1" x14ac:dyDescent="0.2">
      <c r="A84" s="147" t="s">
        <v>57</v>
      </c>
      <c r="B84" s="366"/>
      <c r="C84" s="350"/>
      <c r="D84" s="56">
        <v>54150</v>
      </c>
      <c r="E84" s="37"/>
      <c r="F84" s="37"/>
      <c r="G84" s="37"/>
      <c r="H84" s="38"/>
    </row>
    <row r="85" spans="1:8" s="16" customFormat="1" ht="37.5" customHeight="1" outlineLevel="1" x14ac:dyDescent="0.2">
      <c r="A85" s="147" t="s">
        <v>58</v>
      </c>
      <c r="B85" s="366"/>
      <c r="C85" s="350"/>
      <c r="D85" s="56">
        <v>57000</v>
      </c>
      <c r="E85" s="37"/>
      <c r="F85" s="37"/>
      <c r="G85" s="37"/>
      <c r="H85" s="38"/>
    </row>
    <row r="86" spans="1:8" s="16" customFormat="1" ht="37.5" customHeight="1" outlineLevel="1" x14ac:dyDescent="0.2">
      <c r="A86" s="147" t="s">
        <v>178</v>
      </c>
      <c r="B86" s="366"/>
      <c r="C86" s="350"/>
      <c r="D86" s="56">
        <v>59850</v>
      </c>
      <c r="E86" s="37"/>
      <c r="F86" s="37"/>
      <c r="G86" s="37"/>
      <c r="H86" s="38"/>
    </row>
    <row r="87" spans="1:8" s="16" customFormat="1" ht="37.5" customHeight="1" outlineLevel="1" x14ac:dyDescent="0.2">
      <c r="A87" s="147" t="s">
        <v>179</v>
      </c>
      <c r="B87" s="366"/>
      <c r="C87" s="350"/>
      <c r="D87" s="56">
        <v>62700</v>
      </c>
      <c r="E87" s="37"/>
      <c r="F87" s="37"/>
      <c r="G87" s="37"/>
      <c r="H87" s="38"/>
    </row>
    <row r="88" spans="1:8" s="16" customFormat="1" ht="37.5" customHeight="1" outlineLevel="1" x14ac:dyDescent="0.2">
      <c r="A88" s="147" t="s">
        <v>180</v>
      </c>
      <c r="B88" s="366"/>
      <c r="C88" s="350"/>
      <c r="D88" s="56">
        <v>65550</v>
      </c>
      <c r="E88" s="37"/>
      <c r="F88" s="37"/>
      <c r="G88" s="37"/>
      <c r="H88" s="38"/>
    </row>
    <row r="89" spans="1:8" s="16" customFormat="1" ht="37.5" customHeight="1" outlineLevel="1" x14ac:dyDescent="0.2">
      <c r="A89" s="147" t="s">
        <v>181</v>
      </c>
      <c r="B89" s="366"/>
      <c r="C89" s="350"/>
      <c r="D89" s="56">
        <v>68400</v>
      </c>
      <c r="E89" s="37"/>
      <c r="F89" s="37"/>
      <c r="G89" s="37"/>
      <c r="H89" s="38"/>
    </row>
    <row r="90" spans="1:8" s="16" customFormat="1" ht="37.5" customHeight="1" outlineLevel="1" x14ac:dyDescent="0.2">
      <c r="A90" s="147" t="s">
        <v>182</v>
      </c>
      <c r="B90" s="366"/>
      <c r="C90" s="350"/>
      <c r="D90" s="56">
        <v>71250</v>
      </c>
      <c r="E90" s="37"/>
      <c r="F90" s="37"/>
      <c r="G90" s="37"/>
      <c r="H90" s="38"/>
    </row>
    <row r="91" spans="1:8" s="16" customFormat="1" ht="37.5" customHeight="1" outlineLevel="1" x14ac:dyDescent="0.2">
      <c r="A91" s="147" t="s">
        <v>183</v>
      </c>
      <c r="B91" s="366"/>
      <c r="C91" s="350"/>
      <c r="D91" s="56">
        <v>74100</v>
      </c>
      <c r="E91" s="37"/>
      <c r="F91" s="37"/>
      <c r="G91" s="37"/>
      <c r="H91" s="38"/>
    </row>
    <row r="92" spans="1:8" s="16" customFormat="1" ht="37.5" customHeight="1" outlineLevel="1" x14ac:dyDescent="0.2">
      <c r="A92" s="147" t="s">
        <v>184</v>
      </c>
      <c r="B92" s="366"/>
      <c r="C92" s="350"/>
      <c r="D92" s="56">
        <v>76950</v>
      </c>
      <c r="E92" s="37"/>
      <c r="F92" s="37"/>
      <c r="G92" s="37"/>
      <c r="H92" s="38"/>
    </row>
    <row r="93" spans="1:8" s="16" customFormat="1" ht="37.5" customHeight="1" outlineLevel="1" x14ac:dyDescent="0.2">
      <c r="A93" s="147" t="s">
        <v>185</v>
      </c>
      <c r="B93" s="366"/>
      <c r="C93" s="350"/>
      <c r="D93" s="56">
        <v>79800</v>
      </c>
      <c r="E93" s="37"/>
      <c r="F93" s="37"/>
      <c r="G93" s="37"/>
      <c r="H93" s="38"/>
    </row>
    <row r="94" spans="1:8" s="16" customFormat="1" ht="37.5" customHeight="1" outlineLevel="1" x14ac:dyDescent="0.2">
      <c r="A94" s="147" t="s">
        <v>186</v>
      </c>
      <c r="B94" s="366"/>
      <c r="C94" s="350"/>
      <c r="D94" s="56">
        <v>82650</v>
      </c>
      <c r="E94" s="37"/>
      <c r="F94" s="37"/>
      <c r="G94" s="37"/>
      <c r="H94" s="38"/>
    </row>
    <row r="95" spans="1:8" s="16" customFormat="1" ht="37.5" customHeight="1" outlineLevel="1" x14ac:dyDescent="0.2">
      <c r="A95" s="147" t="s">
        <v>187</v>
      </c>
      <c r="B95" s="366"/>
      <c r="C95" s="350"/>
      <c r="D95" s="56">
        <v>85500</v>
      </c>
      <c r="E95" s="37"/>
      <c r="F95" s="37"/>
      <c r="G95" s="37"/>
      <c r="H95" s="38"/>
    </row>
    <row r="96" spans="1:8" s="16" customFormat="1" ht="37.5" customHeight="1" outlineLevel="1" x14ac:dyDescent="0.2">
      <c r="A96" s="147" t="s">
        <v>188</v>
      </c>
      <c r="B96" s="366"/>
      <c r="C96" s="350"/>
      <c r="D96" s="56">
        <v>88350</v>
      </c>
      <c r="E96" s="37"/>
      <c r="F96" s="37"/>
      <c r="G96" s="37"/>
      <c r="H96" s="38"/>
    </row>
    <row r="97" spans="1:8" s="16" customFormat="1" ht="37.5" customHeight="1" outlineLevel="1" x14ac:dyDescent="0.2">
      <c r="A97" s="147" t="s">
        <v>189</v>
      </c>
      <c r="B97" s="366"/>
      <c r="C97" s="350"/>
      <c r="D97" s="56">
        <v>91200</v>
      </c>
      <c r="E97" s="37"/>
      <c r="F97" s="37"/>
      <c r="G97" s="37"/>
      <c r="H97" s="38"/>
    </row>
    <row r="98" spans="1:8" s="16" customFormat="1" ht="37.5" customHeight="1" outlineLevel="1" x14ac:dyDescent="0.2">
      <c r="A98" s="147" t="s">
        <v>190</v>
      </c>
      <c r="B98" s="366"/>
      <c r="C98" s="350"/>
      <c r="D98" s="56">
        <v>94050</v>
      </c>
      <c r="E98" s="37"/>
      <c r="F98" s="37"/>
      <c r="G98" s="37"/>
      <c r="H98" s="38"/>
    </row>
    <row r="99" spans="1:8" s="16" customFormat="1" ht="37.5" customHeight="1" outlineLevel="1" x14ac:dyDescent="0.2">
      <c r="A99" s="147" t="s">
        <v>191</v>
      </c>
      <c r="B99" s="366"/>
      <c r="C99" s="350"/>
      <c r="D99" s="56">
        <v>96900</v>
      </c>
      <c r="E99" s="37"/>
      <c r="F99" s="37"/>
      <c r="G99" s="37"/>
      <c r="H99" s="38"/>
    </row>
    <row r="100" spans="1:8" s="16" customFormat="1" ht="37.5" customHeight="1" outlineLevel="1" x14ac:dyDescent="0.2">
      <c r="A100" s="147" t="s">
        <v>192</v>
      </c>
      <c r="B100" s="366"/>
      <c r="C100" s="350"/>
      <c r="D100" s="56">
        <v>99750</v>
      </c>
      <c r="E100" s="37"/>
      <c r="F100" s="37"/>
      <c r="G100" s="37"/>
      <c r="H100" s="38"/>
    </row>
    <row r="101" spans="1:8" s="16" customFormat="1" ht="37.5" customHeight="1" outlineLevel="1" x14ac:dyDescent="0.2">
      <c r="A101" s="147" t="s">
        <v>229</v>
      </c>
      <c r="B101" s="366"/>
      <c r="C101" s="350"/>
      <c r="D101" s="56">
        <v>102600</v>
      </c>
      <c r="E101" s="37"/>
      <c r="F101" s="37"/>
      <c r="G101" s="37"/>
      <c r="H101" s="38"/>
    </row>
    <row r="102" spans="1:8" s="16" customFormat="1" ht="37.5" customHeight="1" outlineLevel="1" x14ac:dyDescent="0.2">
      <c r="A102" s="147" t="s">
        <v>230</v>
      </c>
      <c r="B102" s="366"/>
      <c r="C102" s="350"/>
      <c r="D102" s="56">
        <v>105450</v>
      </c>
      <c r="E102" s="37"/>
      <c r="F102" s="37"/>
      <c r="G102" s="37"/>
      <c r="H102" s="38"/>
    </row>
    <row r="103" spans="1:8" s="16" customFormat="1" ht="37.5" customHeight="1" outlineLevel="1" x14ac:dyDescent="0.2">
      <c r="A103" s="147" t="s">
        <v>231</v>
      </c>
      <c r="B103" s="366"/>
      <c r="C103" s="350"/>
      <c r="D103" s="56">
        <v>108300</v>
      </c>
      <c r="E103" s="37"/>
      <c r="F103" s="37"/>
      <c r="G103" s="37"/>
      <c r="H103" s="38"/>
    </row>
    <row r="104" spans="1:8" s="16" customFormat="1" ht="37.5" customHeight="1" outlineLevel="1" x14ac:dyDescent="0.2">
      <c r="A104" s="147" t="s">
        <v>232</v>
      </c>
      <c r="B104" s="366"/>
      <c r="C104" s="350"/>
      <c r="D104" s="56">
        <v>111150</v>
      </c>
      <c r="E104" s="37"/>
      <c r="F104" s="37"/>
      <c r="G104" s="37"/>
      <c r="H104" s="38"/>
    </row>
    <row r="105" spans="1:8" s="16" customFormat="1" ht="37.5" customHeight="1" outlineLevel="1" x14ac:dyDescent="0.2">
      <c r="A105" s="508" t="s">
        <v>233</v>
      </c>
      <c r="B105" s="509"/>
      <c r="C105" s="350"/>
      <c r="D105" s="128">
        <v>114000</v>
      </c>
      <c r="E105" s="122"/>
      <c r="F105" s="122"/>
      <c r="G105" s="122"/>
      <c r="H105" s="123"/>
    </row>
    <row r="106" spans="1:8" s="16" customFormat="1" ht="37.5" customHeight="1" outlineLevel="1" x14ac:dyDescent="0.2">
      <c r="A106" s="147" t="s">
        <v>356</v>
      </c>
      <c r="B106" s="148"/>
      <c r="C106" s="350"/>
      <c r="D106" s="128">
        <v>116850</v>
      </c>
      <c r="E106" s="122"/>
      <c r="F106" s="122"/>
      <c r="G106" s="122"/>
      <c r="H106" s="123"/>
    </row>
    <row r="107" spans="1:8" s="16" customFormat="1" ht="37.5" customHeight="1" outlineLevel="1" x14ac:dyDescent="0.2">
      <c r="A107" s="147" t="s">
        <v>357</v>
      </c>
      <c r="B107" s="148"/>
      <c r="C107" s="350"/>
      <c r="D107" s="128">
        <v>119700</v>
      </c>
      <c r="E107" s="122"/>
      <c r="F107" s="122"/>
      <c r="G107" s="122"/>
      <c r="H107" s="123"/>
    </row>
    <row r="108" spans="1:8" s="16" customFormat="1" ht="37.5" customHeight="1" outlineLevel="1" x14ac:dyDescent="0.2">
      <c r="A108" s="147" t="s">
        <v>358</v>
      </c>
      <c r="B108" s="148"/>
      <c r="C108" s="350"/>
      <c r="D108" s="128">
        <v>122550</v>
      </c>
      <c r="E108" s="122"/>
      <c r="F108" s="122"/>
      <c r="G108" s="122"/>
      <c r="H108" s="123"/>
    </row>
    <row r="109" spans="1:8" s="16" customFormat="1" ht="37.5" customHeight="1" outlineLevel="1" x14ac:dyDescent="0.2">
      <c r="A109" s="147" t="s">
        <v>359</v>
      </c>
      <c r="B109" s="148"/>
      <c r="C109" s="350"/>
      <c r="D109" s="128">
        <v>125400</v>
      </c>
      <c r="E109" s="122"/>
      <c r="F109" s="122"/>
      <c r="G109" s="122"/>
      <c r="H109" s="123"/>
    </row>
    <row r="110" spans="1:8" s="16" customFormat="1" ht="37.5" customHeight="1" outlineLevel="1" x14ac:dyDescent="0.2">
      <c r="A110" s="147" t="s">
        <v>360</v>
      </c>
      <c r="B110" s="148"/>
      <c r="C110" s="350"/>
      <c r="D110" s="128">
        <v>128250</v>
      </c>
      <c r="E110" s="122"/>
      <c r="F110" s="122"/>
      <c r="G110" s="122"/>
      <c r="H110" s="123"/>
    </row>
    <row r="111" spans="1:8" s="16" customFormat="1" ht="37.5" customHeight="1" outlineLevel="1" x14ac:dyDescent="0.2">
      <c r="A111" s="147" t="s">
        <v>361</v>
      </c>
      <c r="B111" s="148"/>
      <c r="C111" s="350"/>
      <c r="D111" s="128">
        <v>131100</v>
      </c>
      <c r="E111" s="122"/>
      <c r="F111" s="122"/>
      <c r="G111" s="122"/>
      <c r="H111" s="123"/>
    </row>
    <row r="112" spans="1:8" s="16" customFormat="1" ht="37.5" customHeight="1" outlineLevel="1" x14ac:dyDescent="0.2">
      <c r="A112" s="147" t="s">
        <v>362</v>
      </c>
      <c r="B112" s="148"/>
      <c r="C112" s="350"/>
      <c r="D112" s="128">
        <v>133950</v>
      </c>
      <c r="E112" s="122"/>
      <c r="F112" s="122"/>
      <c r="G112" s="122"/>
      <c r="H112" s="123"/>
    </row>
    <row r="113" spans="1:8" s="16" customFormat="1" ht="37.5" customHeight="1" outlineLevel="1" x14ac:dyDescent="0.2">
      <c r="A113" s="147" t="s">
        <v>363</v>
      </c>
      <c r="B113" s="148"/>
      <c r="C113" s="350"/>
      <c r="D113" s="128">
        <v>136800</v>
      </c>
      <c r="E113" s="122"/>
      <c r="F113" s="122"/>
      <c r="G113" s="122"/>
      <c r="H113" s="123"/>
    </row>
    <row r="114" spans="1:8" s="16" customFormat="1" ht="37.5" customHeight="1" outlineLevel="1" x14ac:dyDescent="0.2">
      <c r="A114" s="147" t="s">
        <v>364</v>
      </c>
      <c r="B114" s="148"/>
      <c r="C114" s="350"/>
      <c r="D114" s="128">
        <v>139650</v>
      </c>
      <c r="E114" s="122"/>
      <c r="F114" s="122"/>
      <c r="G114" s="122"/>
      <c r="H114" s="123"/>
    </row>
    <row r="115" spans="1:8" s="16" customFormat="1" ht="37.5" customHeight="1" outlineLevel="1" x14ac:dyDescent="0.2">
      <c r="A115" s="147" t="s">
        <v>365</v>
      </c>
      <c r="B115" s="148"/>
      <c r="C115" s="350"/>
      <c r="D115" s="128">
        <v>142500</v>
      </c>
      <c r="E115" s="122"/>
      <c r="F115" s="122"/>
      <c r="G115" s="122"/>
      <c r="H115" s="123"/>
    </row>
    <row r="116" spans="1:8" s="16" customFormat="1" ht="37.5" customHeight="1" outlineLevel="1" x14ac:dyDescent="0.2">
      <c r="A116" s="147" t="s">
        <v>366</v>
      </c>
      <c r="B116" s="148"/>
      <c r="C116" s="350"/>
      <c r="D116" s="128">
        <v>145350</v>
      </c>
      <c r="E116" s="122"/>
      <c r="F116" s="122"/>
      <c r="G116" s="122"/>
      <c r="H116" s="123"/>
    </row>
    <row r="117" spans="1:8" s="16" customFormat="1" ht="37.5" customHeight="1" outlineLevel="1" x14ac:dyDescent="0.2">
      <c r="A117" s="147" t="s">
        <v>367</v>
      </c>
      <c r="B117" s="148"/>
      <c r="C117" s="350"/>
      <c r="D117" s="128">
        <v>148200</v>
      </c>
      <c r="E117" s="122"/>
      <c r="F117" s="122"/>
      <c r="G117" s="122"/>
      <c r="H117" s="123"/>
    </row>
    <row r="118" spans="1:8" s="16" customFormat="1" ht="37.5" customHeight="1" outlineLevel="1" x14ac:dyDescent="0.2">
      <c r="A118" s="147" t="s">
        <v>368</v>
      </c>
      <c r="B118" s="148"/>
      <c r="C118" s="350"/>
      <c r="D118" s="128">
        <v>151050</v>
      </c>
      <c r="E118" s="122"/>
      <c r="F118" s="122"/>
      <c r="G118" s="122"/>
      <c r="H118" s="123"/>
    </row>
    <row r="119" spans="1:8" s="16" customFormat="1" ht="37.5" customHeight="1" outlineLevel="1" x14ac:dyDescent="0.2">
      <c r="A119" s="147" t="s">
        <v>369</v>
      </c>
      <c r="B119" s="148"/>
      <c r="C119" s="350"/>
      <c r="D119" s="128">
        <v>153900</v>
      </c>
      <c r="E119" s="122"/>
      <c r="F119" s="122"/>
      <c r="G119" s="122"/>
      <c r="H119" s="123"/>
    </row>
    <row r="120" spans="1:8" s="16" customFormat="1" ht="37.5" customHeight="1" outlineLevel="1" x14ac:dyDescent="0.2">
      <c r="A120" s="147" t="s">
        <v>370</v>
      </c>
      <c r="B120" s="148"/>
      <c r="C120" s="350"/>
      <c r="D120" s="128">
        <v>156750</v>
      </c>
      <c r="E120" s="122"/>
      <c r="F120" s="122"/>
      <c r="G120" s="122"/>
      <c r="H120" s="123"/>
    </row>
    <row r="121" spans="1:8" s="16" customFormat="1" ht="37.5" customHeight="1" outlineLevel="1" x14ac:dyDescent="0.2">
      <c r="A121" s="147" t="s">
        <v>371</v>
      </c>
      <c r="B121" s="148"/>
      <c r="C121" s="350"/>
      <c r="D121" s="128">
        <v>159600</v>
      </c>
      <c r="E121" s="122"/>
      <c r="F121" s="122"/>
      <c r="G121" s="122"/>
      <c r="H121" s="123"/>
    </row>
    <row r="122" spans="1:8" s="16" customFormat="1" ht="37.5" customHeight="1" outlineLevel="1" x14ac:dyDescent="0.2">
      <c r="A122" s="147" t="s">
        <v>372</v>
      </c>
      <c r="B122" s="148"/>
      <c r="C122" s="350"/>
      <c r="D122" s="128">
        <v>162450</v>
      </c>
      <c r="E122" s="122"/>
      <c r="F122" s="122"/>
      <c r="G122" s="122"/>
      <c r="H122" s="123"/>
    </row>
    <row r="123" spans="1:8" s="16" customFormat="1" ht="37.5" customHeight="1" outlineLevel="1" x14ac:dyDescent="0.2">
      <c r="A123" s="147" t="s">
        <v>373</v>
      </c>
      <c r="B123" s="148"/>
      <c r="C123" s="350"/>
      <c r="D123" s="128">
        <v>165300</v>
      </c>
      <c r="E123" s="122"/>
      <c r="F123" s="122"/>
      <c r="G123" s="122"/>
      <c r="H123" s="123"/>
    </row>
    <row r="124" spans="1:8" s="16" customFormat="1" ht="37.5" customHeight="1" outlineLevel="1" x14ac:dyDescent="0.2">
      <c r="A124" s="147" t="s">
        <v>374</v>
      </c>
      <c r="B124" s="148"/>
      <c r="C124" s="350"/>
      <c r="D124" s="128">
        <v>168150</v>
      </c>
      <c r="E124" s="122"/>
      <c r="F124" s="122"/>
      <c r="G124" s="122"/>
      <c r="H124" s="123"/>
    </row>
    <row r="125" spans="1:8" s="16" customFormat="1" ht="37.5" customHeight="1" outlineLevel="1" x14ac:dyDescent="0.2">
      <c r="A125" s="147" t="s">
        <v>375</v>
      </c>
      <c r="B125" s="148"/>
      <c r="C125" s="350"/>
      <c r="D125" s="128">
        <v>171000</v>
      </c>
      <c r="E125" s="122"/>
      <c r="F125" s="122"/>
      <c r="G125" s="122"/>
      <c r="H125" s="123"/>
    </row>
    <row r="126" spans="1:8" s="16" customFormat="1" ht="37.5" customHeight="1" outlineLevel="1" x14ac:dyDescent="0.2">
      <c r="A126" s="147" t="s">
        <v>376</v>
      </c>
      <c r="B126" s="148"/>
      <c r="C126" s="350"/>
      <c r="D126" s="128">
        <v>173850</v>
      </c>
      <c r="E126" s="122"/>
      <c r="F126" s="122"/>
      <c r="G126" s="122"/>
      <c r="H126" s="123"/>
    </row>
    <row r="127" spans="1:8" s="16" customFormat="1" ht="37.5" customHeight="1" outlineLevel="1" x14ac:dyDescent="0.2">
      <c r="A127" s="147" t="s">
        <v>377</v>
      </c>
      <c r="B127" s="148"/>
      <c r="C127" s="350"/>
      <c r="D127" s="128">
        <v>176700</v>
      </c>
      <c r="E127" s="122"/>
      <c r="F127" s="122"/>
      <c r="G127" s="122"/>
      <c r="H127" s="123"/>
    </row>
    <row r="128" spans="1:8" s="16" customFormat="1" ht="37.5" customHeight="1" outlineLevel="1" x14ac:dyDescent="0.2">
      <c r="A128" s="147" t="s">
        <v>378</v>
      </c>
      <c r="B128" s="148"/>
      <c r="C128" s="350"/>
      <c r="D128" s="128">
        <v>179550</v>
      </c>
      <c r="E128" s="122"/>
      <c r="F128" s="122"/>
      <c r="G128" s="122"/>
      <c r="H128" s="123"/>
    </row>
    <row r="129" spans="1:8" s="16" customFormat="1" ht="37.5" customHeight="1" outlineLevel="1" x14ac:dyDescent="0.2">
      <c r="A129" s="147" t="s">
        <v>379</v>
      </c>
      <c r="B129" s="148"/>
      <c r="C129" s="350"/>
      <c r="D129" s="128">
        <v>182400</v>
      </c>
      <c r="E129" s="122"/>
      <c r="F129" s="122"/>
      <c r="G129" s="122"/>
      <c r="H129" s="123"/>
    </row>
    <row r="130" spans="1:8" s="16" customFormat="1" ht="37.5" customHeight="1" outlineLevel="1" x14ac:dyDescent="0.2">
      <c r="A130" s="147" t="s">
        <v>380</v>
      </c>
      <c r="B130" s="148"/>
      <c r="C130" s="350"/>
      <c r="D130" s="128">
        <v>185250</v>
      </c>
      <c r="E130" s="122"/>
      <c r="F130" s="122"/>
      <c r="G130" s="122"/>
      <c r="H130" s="123"/>
    </row>
    <row r="131" spans="1:8" s="16" customFormat="1" ht="37.5" customHeight="1" outlineLevel="1" x14ac:dyDescent="0.2">
      <c r="A131" s="147" t="s">
        <v>381</v>
      </c>
      <c r="B131" s="148"/>
      <c r="C131" s="350"/>
      <c r="D131" s="128">
        <v>188100</v>
      </c>
      <c r="E131" s="122"/>
      <c r="F131" s="122"/>
      <c r="G131" s="122"/>
      <c r="H131" s="123"/>
    </row>
    <row r="132" spans="1:8" s="16" customFormat="1" ht="37.5" customHeight="1" outlineLevel="1" x14ac:dyDescent="0.2">
      <c r="A132" s="147" t="s">
        <v>382</v>
      </c>
      <c r="B132" s="148"/>
      <c r="C132" s="350"/>
      <c r="D132" s="128">
        <v>190950</v>
      </c>
      <c r="E132" s="122"/>
      <c r="F132" s="122"/>
      <c r="G132" s="122"/>
      <c r="H132" s="123"/>
    </row>
    <row r="133" spans="1:8" s="16" customFormat="1" ht="37.5" customHeight="1" outlineLevel="1" x14ac:dyDescent="0.2">
      <c r="A133" s="147" t="s">
        <v>383</v>
      </c>
      <c r="B133" s="148"/>
      <c r="C133" s="350"/>
      <c r="D133" s="128">
        <v>193800</v>
      </c>
      <c r="E133" s="122"/>
      <c r="F133" s="122"/>
      <c r="G133" s="122"/>
      <c r="H133" s="123"/>
    </row>
    <row r="134" spans="1:8" s="16" customFormat="1" ht="37.5" customHeight="1" outlineLevel="1" x14ac:dyDescent="0.2">
      <c r="A134" s="147" t="s">
        <v>384</v>
      </c>
      <c r="B134" s="148"/>
      <c r="C134" s="350"/>
      <c r="D134" s="128">
        <v>196650</v>
      </c>
      <c r="E134" s="122"/>
      <c r="F134" s="122"/>
      <c r="G134" s="122"/>
      <c r="H134" s="123"/>
    </row>
    <row r="135" spans="1:8" s="16" customFormat="1" ht="37.5" customHeight="1" outlineLevel="1" x14ac:dyDescent="0.2">
      <c r="A135" s="147" t="s">
        <v>385</v>
      </c>
      <c r="B135" s="148"/>
      <c r="C135" s="350"/>
      <c r="D135" s="128">
        <v>199500</v>
      </c>
      <c r="E135" s="122"/>
      <c r="F135" s="122"/>
      <c r="G135" s="122"/>
      <c r="H135" s="123"/>
    </row>
    <row r="136" spans="1:8" s="16" customFormat="1" ht="37.5" customHeight="1" outlineLevel="1" x14ac:dyDescent="0.2">
      <c r="A136" s="147" t="s">
        <v>386</v>
      </c>
      <c r="B136" s="148"/>
      <c r="C136" s="350"/>
      <c r="D136" s="128">
        <v>202350</v>
      </c>
      <c r="E136" s="122"/>
      <c r="F136" s="122"/>
      <c r="G136" s="122"/>
      <c r="H136" s="123"/>
    </row>
    <row r="137" spans="1:8" s="16" customFormat="1" ht="37.5" customHeight="1" outlineLevel="1" x14ac:dyDescent="0.2">
      <c r="A137" s="147" t="s">
        <v>387</v>
      </c>
      <c r="B137" s="148"/>
      <c r="C137" s="350"/>
      <c r="D137" s="128">
        <v>205200</v>
      </c>
      <c r="E137" s="122"/>
      <c r="F137" s="122"/>
      <c r="G137" s="122"/>
      <c r="H137" s="123"/>
    </row>
    <row r="138" spans="1:8" s="16" customFormat="1" ht="37.5" customHeight="1" outlineLevel="1" x14ac:dyDescent="0.2">
      <c r="A138" s="147" t="s">
        <v>388</v>
      </c>
      <c r="B138" s="148"/>
      <c r="C138" s="350"/>
      <c r="D138" s="128">
        <v>208050</v>
      </c>
      <c r="E138" s="122"/>
      <c r="F138" s="122"/>
      <c r="G138" s="122"/>
      <c r="H138" s="123"/>
    </row>
    <row r="139" spans="1:8" s="16" customFormat="1" ht="37.5" customHeight="1" outlineLevel="1" x14ac:dyDescent="0.2">
      <c r="A139" s="147" t="s">
        <v>389</v>
      </c>
      <c r="B139" s="148"/>
      <c r="C139" s="350"/>
      <c r="D139" s="128">
        <v>210900</v>
      </c>
      <c r="E139" s="122"/>
      <c r="F139" s="122"/>
      <c r="G139" s="122"/>
      <c r="H139" s="123"/>
    </row>
    <row r="140" spans="1:8" s="16" customFormat="1" ht="37.5" customHeight="1" outlineLevel="1" x14ac:dyDescent="0.2">
      <c r="A140" s="147" t="s">
        <v>390</v>
      </c>
      <c r="B140" s="148"/>
      <c r="C140" s="350"/>
      <c r="D140" s="128">
        <v>213750</v>
      </c>
      <c r="E140" s="122"/>
      <c r="F140" s="122"/>
      <c r="G140" s="122"/>
      <c r="H140" s="123"/>
    </row>
    <row r="141" spans="1:8" s="16" customFormat="1" ht="37.5" customHeight="1" outlineLevel="1" x14ac:dyDescent="0.2">
      <c r="A141" s="147" t="s">
        <v>391</v>
      </c>
      <c r="B141" s="148"/>
      <c r="C141" s="350"/>
      <c r="D141" s="128">
        <v>216600</v>
      </c>
      <c r="E141" s="122"/>
      <c r="F141" s="122"/>
      <c r="G141" s="122"/>
      <c r="H141" s="123"/>
    </row>
    <row r="142" spans="1:8" s="16" customFormat="1" ht="37.5" customHeight="1" outlineLevel="1" x14ac:dyDescent="0.2">
      <c r="A142" s="147" t="s">
        <v>392</v>
      </c>
      <c r="B142" s="148"/>
      <c r="C142" s="350"/>
      <c r="D142" s="128">
        <v>219450</v>
      </c>
      <c r="E142" s="122"/>
      <c r="F142" s="122"/>
      <c r="G142" s="122"/>
      <c r="H142" s="123"/>
    </row>
    <row r="143" spans="1:8" s="16" customFormat="1" ht="37.5" customHeight="1" outlineLevel="1" x14ac:dyDescent="0.2">
      <c r="A143" s="147" t="s">
        <v>393</v>
      </c>
      <c r="B143" s="148"/>
      <c r="C143" s="350"/>
      <c r="D143" s="128">
        <v>222300</v>
      </c>
      <c r="E143" s="122"/>
      <c r="F143" s="122"/>
      <c r="G143" s="122"/>
      <c r="H143" s="123"/>
    </row>
    <row r="144" spans="1:8" s="16" customFormat="1" ht="37.5" customHeight="1" outlineLevel="1" x14ac:dyDescent="0.2">
      <c r="A144" s="147" t="s">
        <v>394</v>
      </c>
      <c r="B144" s="148"/>
      <c r="C144" s="350"/>
      <c r="D144" s="128">
        <v>225150</v>
      </c>
      <c r="E144" s="122"/>
      <c r="F144" s="122"/>
      <c r="G144" s="122"/>
      <c r="H144" s="123"/>
    </row>
    <row r="145" spans="1:8" s="16" customFormat="1" ht="37.5" customHeight="1" outlineLevel="1" x14ac:dyDescent="0.2">
      <c r="A145" s="147" t="s">
        <v>395</v>
      </c>
      <c r="B145" s="148"/>
      <c r="C145" s="350"/>
      <c r="D145" s="128">
        <v>228000</v>
      </c>
      <c r="E145" s="122"/>
      <c r="F145" s="122"/>
      <c r="G145" s="122"/>
      <c r="H145" s="123"/>
    </row>
    <row r="146" spans="1:8" s="16" customFormat="1" ht="37.5" customHeight="1" outlineLevel="1" x14ac:dyDescent="0.2">
      <c r="A146" s="147" t="s">
        <v>396</v>
      </c>
      <c r="B146" s="148"/>
      <c r="C146" s="350"/>
      <c r="D146" s="128">
        <v>230850</v>
      </c>
      <c r="E146" s="122"/>
      <c r="F146" s="122"/>
      <c r="G146" s="122"/>
      <c r="H146" s="123"/>
    </row>
    <row r="147" spans="1:8" s="16" customFormat="1" ht="37.5" customHeight="1" outlineLevel="1" x14ac:dyDescent="0.2">
      <c r="A147" s="147" t="s">
        <v>397</v>
      </c>
      <c r="B147" s="148"/>
      <c r="C147" s="350"/>
      <c r="D147" s="128">
        <v>233700</v>
      </c>
      <c r="E147" s="122"/>
      <c r="F147" s="122"/>
      <c r="G147" s="122"/>
      <c r="H147" s="123"/>
    </row>
    <row r="148" spans="1:8" s="16" customFormat="1" ht="37.5" customHeight="1" outlineLevel="1" x14ac:dyDescent="0.2">
      <c r="A148" s="147" t="s">
        <v>398</v>
      </c>
      <c r="B148" s="148"/>
      <c r="C148" s="350"/>
      <c r="D148" s="128">
        <v>236550</v>
      </c>
      <c r="E148" s="122"/>
      <c r="F148" s="122"/>
      <c r="G148" s="122"/>
      <c r="H148" s="123"/>
    </row>
    <row r="149" spans="1:8" s="16" customFormat="1" ht="37.5" customHeight="1" outlineLevel="1" x14ac:dyDescent="0.2">
      <c r="A149" s="147" t="s">
        <v>399</v>
      </c>
      <c r="B149" s="148"/>
      <c r="C149" s="350"/>
      <c r="D149" s="128">
        <v>239400</v>
      </c>
      <c r="E149" s="122"/>
      <c r="F149" s="122"/>
      <c r="G149" s="122"/>
      <c r="H149" s="123"/>
    </row>
    <row r="150" spans="1:8" s="16" customFormat="1" ht="37.5" customHeight="1" outlineLevel="1" x14ac:dyDescent="0.2">
      <c r="A150" s="147" t="s">
        <v>400</v>
      </c>
      <c r="B150" s="148"/>
      <c r="C150" s="350"/>
      <c r="D150" s="128">
        <v>242250</v>
      </c>
      <c r="E150" s="122"/>
      <c r="F150" s="122"/>
      <c r="G150" s="122"/>
      <c r="H150" s="123"/>
    </row>
    <row r="151" spans="1:8" s="16" customFormat="1" ht="37.5" customHeight="1" outlineLevel="1" x14ac:dyDescent="0.2">
      <c r="A151" s="147" t="s">
        <v>401</v>
      </c>
      <c r="B151" s="148"/>
      <c r="C151" s="350"/>
      <c r="D151" s="128">
        <v>245100</v>
      </c>
      <c r="E151" s="122"/>
      <c r="F151" s="122"/>
      <c r="G151" s="122"/>
      <c r="H151" s="123"/>
    </row>
    <row r="152" spans="1:8" s="16" customFormat="1" ht="37.5" customHeight="1" outlineLevel="1" x14ac:dyDescent="0.2">
      <c r="A152" s="147" t="s">
        <v>402</v>
      </c>
      <c r="B152" s="148"/>
      <c r="C152" s="350"/>
      <c r="D152" s="128">
        <v>247950</v>
      </c>
      <c r="E152" s="122"/>
      <c r="F152" s="122"/>
      <c r="G152" s="122"/>
      <c r="H152" s="123"/>
    </row>
    <row r="153" spans="1:8" s="16" customFormat="1" ht="37.5" customHeight="1" outlineLevel="1" x14ac:dyDescent="0.2">
      <c r="A153" s="147" t="s">
        <v>403</v>
      </c>
      <c r="B153" s="148"/>
      <c r="C153" s="350"/>
      <c r="D153" s="128">
        <v>250800</v>
      </c>
      <c r="E153" s="122"/>
      <c r="F153" s="122"/>
      <c r="G153" s="122"/>
      <c r="H153" s="123"/>
    </row>
    <row r="154" spans="1:8" s="16" customFormat="1" ht="37.5" customHeight="1" outlineLevel="1" x14ac:dyDescent="0.2">
      <c r="A154" s="147" t="s">
        <v>404</v>
      </c>
      <c r="B154" s="148"/>
      <c r="C154" s="350"/>
      <c r="D154" s="128">
        <v>253650</v>
      </c>
      <c r="E154" s="122"/>
      <c r="F154" s="122"/>
      <c r="G154" s="122"/>
      <c r="H154" s="123"/>
    </row>
    <row r="155" spans="1:8" s="16" customFormat="1" ht="37.5" customHeight="1" outlineLevel="1" x14ac:dyDescent="0.2">
      <c r="A155" s="147" t="s">
        <v>405</v>
      </c>
      <c r="B155" s="148"/>
      <c r="C155" s="350"/>
      <c r="D155" s="128">
        <v>256500</v>
      </c>
      <c r="E155" s="122"/>
      <c r="F155" s="122"/>
      <c r="G155" s="122"/>
      <c r="H155" s="123"/>
    </row>
    <row r="156" spans="1:8" s="16" customFormat="1" ht="37.5" customHeight="1" outlineLevel="1" x14ac:dyDescent="0.2">
      <c r="A156" s="147" t="s">
        <v>406</v>
      </c>
      <c r="B156" s="148"/>
      <c r="C156" s="350"/>
      <c r="D156" s="128">
        <v>259350</v>
      </c>
      <c r="E156" s="122"/>
      <c r="F156" s="122"/>
      <c r="G156" s="122"/>
      <c r="H156" s="123"/>
    </row>
    <row r="157" spans="1:8" s="16" customFormat="1" ht="37.5" customHeight="1" outlineLevel="1" x14ac:dyDescent="0.2">
      <c r="A157" s="147" t="s">
        <v>407</v>
      </c>
      <c r="B157" s="148"/>
      <c r="C157" s="350"/>
      <c r="D157" s="128">
        <v>262200</v>
      </c>
      <c r="E157" s="122"/>
      <c r="F157" s="122"/>
      <c r="G157" s="122"/>
      <c r="H157" s="123"/>
    </row>
    <row r="158" spans="1:8" s="16" customFormat="1" ht="37.5" customHeight="1" outlineLevel="1" x14ac:dyDescent="0.2">
      <c r="A158" s="147" t="s">
        <v>408</v>
      </c>
      <c r="B158" s="148"/>
      <c r="C158" s="350"/>
      <c r="D158" s="128">
        <v>265050</v>
      </c>
      <c r="E158" s="122"/>
      <c r="F158" s="122"/>
      <c r="G158" s="122"/>
      <c r="H158" s="123"/>
    </row>
    <row r="159" spans="1:8" s="16" customFormat="1" ht="37.5" customHeight="1" outlineLevel="1" x14ac:dyDescent="0.2">
      <c r="A159" s="147" t="s">
        <v>409</v>
      </c>
      <c r="B159" s="148"/>
      <c r="C159" s="350"/>
      <c r="D159" s="128">
        <v>267900</v>
      </c>
      <c r="E159" s="122"/>
      <c r="F159" s="122"/>
      <c r="G159" s="122"/>
      <c r="H159" s="123"/>
    </row>
    <row r="160" spans="1:8" s="16" customFormat="1" ht="37.5" customHeight="1" outlineLevel="1" x14ac:dyDescent="0.2">
      <c r="A160" s="147" t="s">
        <v>410</v>
      </c>
      <c r="B160" s="148"/>
      <c r="C160" s="350"/>
      <c r="D160" s="128">
        <v>270750</v>
      </c>
      <c r="E160" s="122"/>
      <c r="F160" s="122"/>
      <c r="G160" s="122"/>
      <c r="H160" s="123"/>
    </row>
    <row r="161" spans="1:8" s="16" customFormat="1" ht="37.5" customHeight="1" outlineLevel="1" x14ac:dyDescent="0.2">
      <c r="A161" s="147" t="s">
        <v>411</v>
      </c>
      <c r="B161" s="148"/>
      <c r="C161" s="350"/>
      <c r="D161" s="128">
        <v>273600</v>
      </c>
      <c r="E161" s="122"/>
      <c r="F161" s="122"/>
      <c r="G161" s="122"/>
      <c r="H161" s="123"/>
    </row>
    <row r="162" spans="1:8" s="16" customFormat="1" ht="37.5" customHeight="1" outlineLevel="1" x14ac:dyDescent="0.2">
      <c r="A162" s="147" t="s">
        <v>412</v>
      </c>
      <c r="B162" s="148"/>
      <c r="C162" s="350"/>
      <c r="D162" s="128">
        <v>276450</v>
      </c>
      <c r="E162" s="122"/>
      <c r="F162" s="122"/>
      <c r="G162" s="122"/>
      <c r="H162" s="123"/>
    </row>
    <row r="163" spans="1:8" s="16" customFormat="1" ht="37.5" customHeight="1" outlineLevel="1" x14ac:dyDescent="0.2">
      <c r="A163" s="147" t="s">
        <v>413</v>
      </c>
      <c r="B163" s="148"/>
      <c r="C163" s="350"/>
      <c r="D163" s="128">
        <v>279300</v>
      </c>
      <c r="E163" s="122"/>
      <c r="F163" s="122"/>
      <c r="G163" s="122"/>
      <c r="H163" s="123"/>
    </row>
    <row r="164" spans="1:8" s="16" customFormat="1" ht="37.5" customHeight="1" outlineLevel="1" x14ac:dyDescent="0.2">
      <c r="A164" s="147" t="s">
        <v>414</v>
      </c>
      <c r="B164" s="148"/>
      <c r="C164" s="350"/>
      <c r="D164" s="128">
        <v>282150</v>
      </c>
      <c r="E164" s="122"/>
      <c r="F164" s="122"/>
      <c r="G164" s="122"/>
      <c r="H164" s="123"/>
    </row>
    <row r="165" spans="1:8" s="16" customFormat="1" ht="37.5" customHeight="1" outlineLevel="1" thickBot="1" x14ac:dyDescent="0.25">
      <c r="A165" s="147" t="s">
        <v>415</v>
      </c>
      <c r="B165" s="148"/>
      <c r="C165" s="367"/>
      <c r="D165" s="128">
        <v>285000</v>
      </c>
      <c r="E165" s="122"/>
      <c r="F165" s="122"/>
      <c r="G165" s="122"/>
      <c r="H165" s="123"/>
    </row>
    <row r="166" spans="1:8" s="16" customFormat="1" ht="32.25" customHeight="1" thickBot="1" x14ac:dyDescent="0.25">
      <c r="A166" s="81"/>
      <c r="B166" s="460"/>
      <c r="C166" s="130"/>
      <c r="D166" s="345" t="s">
        <v>234</v>
      </c>
      <c r="E166" s="345"/>
      <c r="F166" s="345"/>
      <c r="G166" s="345"/>
      <c r="H166" s="346"/>
    </row>
    <row r="167" spans="1:8" s="16" customFormat="1" ht="24.95" customHeight="1" thickBot="1" x14ac:dyDescent="0.25">
      <c r="A167" s="461"/>
      <c r="B167" s="124"/>
      <c r="C167" s="125"/>
      <c r="D167" s="462" t="s">
        <v>168</v>
      </c>
      <c r="E167" s="463" t="s">
        <v>169</v>
      </c>
      <c r="F167" s="464" t="s">
        <v>170</v>
      </c>
      <c r="G167" s="463" t="s">
        <v>171</v>
      </c>
      <c r="H167" s="465" t="s">
        <v>172</v>
      </c>
    </row>
    <row r="168" spans="1:8" s="16" customFormat="1" ht="48" customHeight="1" x14ac:dyDescent="0.2">
      <c r="A168" s="29" t="s">
        <v>235</v>
      </c>
      <c r="B168" s="30" t="s">
        <v>27</v>
      </c>
      <c r="C16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8" s="31">
        <f>F168*1.2</f>
        <v>14760</v>
      </c>
      <c r="E168" s="32">
        <f>F168*1.1</f>
        <v>13530.000000000002</v>
      </c>
      <c r="F168" s="32">
        <v>12300</v>
      </c>
      <c r="G168" s="32">
        <f>F168*0.75</f>
        <v>9225</v>
      </c>
      <c r="H168" s="33">
        <f>F168*0.5</f>
        <v>6150</v>
      </c>
    </row>
    <row r="169" spans="1:8" s="16" customFormat="1" ht="132" customHeight="1" x14ac:dyDescent="0.2">
      <c r="A169" s="34"/>
      <c r="B169" s="35"/>
      <c r="C169" s="35"/>
      <c r="D169" s="36"/>
      <c r="E169" s="37"/>
      <c r="F169" s="37"/>
      <c r="G169" s="37"/>
      <c r="H169" s="38"/>
    </row>
    <row r="170" spans="1:8" s="16" customFormat="1" ht="97.5" customHeight="1" x14ac:dyDescent="0.2">
      <c r="A170" s="34"/>
      <c r="B170" s="39" t="s">
        <v>12</v>
      </c>
      <c r="C1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0" s="36"/>
      <c r="E170" s="37"/>
      <c r="F170" s="37"/>
      <c r="G170" s="37"/>
      <c r="H170" s="38"/>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1" s="44"/>
      <c r="E171" s="45"/>
      <c r="F171" s="45"/>
      <c r="G171" s="45"/>
      <c r="H171" s="46"/>
    </row>
    <row r="172" spans="1:8" s="16" customFormat="1" ht="24.95" customHeight="1" thickBot="1" x14ac:dyDescent="0.25">
      <c r="A172" s="47"/>
      <c r="B172" s="48"/>
      <c r="C172" s="49"/>
      <c r="D172" s="345" t="s">
        <v>234</v>
      </c>
      <c r="E172" s="345"/>
      <c r="F172" s="345"/>
      <c r="G172" s="345"/>
      <c r="H172" s="346"/>
    </row>
    <row r="173" spans="1:8" s="16" customFormat="1" ht="48" customHeight="1" x14ac:dyDescent="0.2">
      <c r="A173" s="53" t="s">
        <v>236</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3" s="54">
        <f>F173*1.2</f>
        <v>16560</v>
      </c>
      <c r="E173" s="32">
        <f>F173*1.1</f>
        <v>15180.000000000002</v>
      </c>
      <c r="F173" s="32">
        <v>13800</v>
      </c>
      <c r="G173" s="32">
        <f>F173*0.75</f>
        <v>10350</v>
      </c>
      <c r="H173" s="33">
        <f>F173*0.5</f>
        <v>6900</v>
      </c>
    </row>
    <row r="174" spans="1:8" s="16" customFormat="1" ht="132" customHeight="1" x14ac:dyDescent="0.2">
      <c r="A174" s="55"/>
      <c r="B174" s="35"/>
      <c r="C174" s="35"/>
      <c r="D174" s="56"/>
      <c r="E174" s="37"/>
      <c r="F174" s="37"/>
      <c r="G174" s="37"/>
      <c r="H174" s="38"/>
    </row>
    <row r="175" spans="1:8" s="16" customFormat="1" ht="97.5" customHeight="1" x14ac:dyDescent="0.2">
      <c r="A175" s="55"/>
      <c r="B175" s="39" t="s">
        <v>12</v>
      </c>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6" s="56"/>
      <c r="E176" s="37"/>
      <c r="F176" s="37"/>
      <c r="G176" s="37"/>
      <c r="H176" s="38"/>
    </row>
    <row r="177" spans="1:8" s="16" customFormat="1" ht="92.25" customHeight="1" thickBot="1" x14ac:dyDescent="0.25">
      <c r="A177" s="59"/>
      <c r="B177" s="42" t="s">
        <v>16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7" s="61"/>
      <c r="E177" s="45"/>
      <c r="F177" s="45"/>
      <c r="G177" s="45"/>
      <c r="H177" s="46"/>
    </row>
    <row r="178" spans="1:8" s="16" customFormat="1" ht="24.95" customHeight="1" thickBot="1" x14ac:dyDescent="0.25">
      <c r="A178" s="81"/>
      <c r="B178" s="82"/>
      <c r="C178" s="83"/>
      <c r="D178" s="345" t="s">
        <v>234</v>
      </c>
      <c r="E178" s="345"/>
      <c r="F178" s="345"/>
      <c r="G178" s="345"/>
      <c r="H178" s="346"/>
    </row>
    <row r="179" spans="1:8" s="16" customFormat="1" ht="50.1" customHeight="1" x14ac:dyDescent="0.2">
      <c r="A179" s="65" t="s">
        <v>237</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9" s="267">
        <v>480</v>
      </c>
      <c r="E179" s="268"/>
      <c r="F179" s="268"/>
      <c r="G179" s="268"/>
      <c r="H179" s="269"/>
    </row>
    <row r="180" spans="1:8" s="16" customFormat="1" ht="94.5" customHeight="1" x14ac:dyDescent="0.2">
      <c r="A180" s="71"/>
      <c r="B180" s="92"/>
      <c r="C180" s="93"/>
      <c r="D180" s="94"/>
      <c r="E180" s="95"/>
      <c r="F180" s="95"/>
      <c r="G180" s="95"/>
      <c r="H180" s="270"/>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81" s="271"/>
      <c r="E181" s="272"/>
      <c r="F181" s="272"/>
      <c r="G181" s="272"/>
      <c r="H181" s="273"/>
    </row>
    <row r="182" spans="1:8" s="16" customFormat="1" ht="24.95" customHeight="1" thickBot="1" x14ac:dyDescent="0.25">
      <c r="A182" s="81"/>
      <c r="B182" s="129"/>
      <c r="C182" s="130"/>
      <c r="D182" s="345" t="s">
        <v>234</v>
      </c>
      <c r="E182" s="345"/>
      <c r="F182" s="345"/>
      <c r="G182" s="345"/>
      <c r="H182" s="346"/>
    </row>
    <row r="183" spans="1:8" s="16" customFormat="1" ht="50.1" customHeight="1" thickBot="1" x14ac:dyDescent="0.25">
      <c r="A183" s="136" t="s">
        <v>38</v>
      </c>
      <c r="B183" s="137"/>
      <c r="C183" s="137"/>
      <c r="D183" s="466" t="str">
        <f>"от "&amp;MIN(D184:D223)&amp;" до "&amp;MAX(D184:D223)</f>
        <v>от 2850 до 114000</v>
      </c>
      <c r="E183" s="467"/>
      <c r="F183" s="467"/>
      <c r="G183" s="467"/>
      <c r="H183" s="468"/>
    </row>
    <row r="184" spans="1:8" s="16" customFormat="1" ht="37.5" customHeight="1" outlineLevel="1" x14ac:dyDescent="0.2">
      <c r="A184" s="141" t="s">
        <v>238</v>
      </c>
      <c r="B184" s="364"/>
      <c r="C184"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84" s="144">
        <v>2850</v>
      </c>
      <c r="E184" s="145"/>
      <c r="F184" s="145"/>
      <c r="G184" s="145"/>
      <c r="H184" s="146"/>
    </row>
    <row r="185" spans="1:8" s="16" customFormat="1" ht="37.5" customHeight="1" outlineLevel="1" x14ac:dyDescent="0.2">
      <c r="A185" s="147" t="s">
        <v>239</v>
      </c>
      <c r="B185" s="366"/>
      <c r="C185" s="350"/>
      <c r="D185" s="144">
        <v>5700</v>
      </c>
      <c r="E185" s="145"/>
      <c r="F185" s="145"/>
      <c r="G185" s="145"/>
      <c r="H185" s="146"/>
    </row>
    <row r="186" spans="1:8" s="16" customFormat="1" ht="37.5" customHeight="1" outlineLevel="1" x14ac:dyDescent="0.2">
      <c r="A186" s="147" t="s">
        <v>240</v>
      </c>
      <c r="B186" s="366"/>
      <c r="C186" s="350"/>
      <c r="D186" s="144">
        <v>8550</v>
      </c>
      <c r="E186" s="145"/>
      <c r="F186" s="145"/>
      <c r="G186" s="145"/>
      <c r="H186" s="146"/>
    </row>
    <row r="187" spans="1:8" s="16" customFormat="1" ht="37.5" customHeight="1" outlineLevel="1" x14ac:dyDescent="0.2">
      <c r="A187" s="147" t="s">
        <v>241</v>
      </c>
      <c r="B187" s="366"/>
      <c r="C187" s="350"/>
      <c r="D187" s="144">
        <v>11400</v>
      </c>
      <c r="E187" s="145"/>
      <c r="F187" s="145"/>
      <c r="G187" s="145"/>
      <c r="H187" s="146"/>
    </row>
    <row r="188" spans="1:8" s="16" customFormat="1" ht="37.5" customHeight="1" outlineLevel="1" x14ac:dyDescent="0.2">
      <c r="A188" s="147" t="s">
        <v>242</v>
      </c>
      <c r="B188" s="366"/>
      <c r="C188" s="350"/>
      <c r="D188" s="144">
        <v>14250</v>
      </c>
      <c r="E188" s="145"/>
      <c r="F188" s="145"/>
      <c r="G188" s="145"/>
      <c r="H188" s="146"/>
    </row>
    <row r="189" spans="1:8" s="16" customFormat="1" ht="37.5" customHeight="1" outlineLevel="1" x14ac:dyDescent="0.2">
      <c r="A189" s="147" t="s">
        <v>243</v>
      </c>
      <c r="B189" s="366"/>
      <c r="C189" s="350"/>
      <c r="D189" s="144">
        <v>17100</v>
      </c>
      <c r="E189" s="145"/>
      <c r="F189" s="145"/>
      <c r="G189" s="145"/>
      <c r="H189" s="146"/>
    </row>
    <row r="190" spans="1:8" s="16" customFormat="1" ht="37.5" customHeight="1" outlineLevel="1" x14ac:dyDescent="0.2">
      <c r="A190" s="147" t="s">
        <v>244</v>
      </c>
      <c r="B190" s="366"/>
      <c r="C190" s="350"/>
      <c r="D190" s="144">
        <v>19950</v>
      </c>
      <c r="E190" s="145"/>
      <c r="F190" s="145"/>
      <c r="G190" s="145"/>
      <c r="H190" s="146"/>
    </row>
    <row r="191" spans="1:8" s="16" customFormat="1" ht="37.5" customHeight="1" outlineLevel="1" x14ac:dyDescent="0.2">
      <c r="A191" s="147" t="s">
        <v>245</v>
      </c>
      <c r="B191" s="366"/>
      <c r="C191" s="350"/>
      <c r="D191" s="144">
        <v>22800</v>
      </c>
      <c r="E191" s="145"/>
      <c r="F191" s="145"/>
      <c r="G191" s="145"/>
      <c r="H191" s="146"/>
    </row>
    <row r="192" spans="1:8" s="16" customFormat="1" ht="37.5" customHeight="1" outlineLevel="1" x14ac:dyDescent="0.2">
      <c r="A192" s="147" t="s">
        <v>246</v>
      </c>
      <c r="B192" s="366"/>
      <c r="C192" s="350"/>
      <c r="D192" s="144">
        <v>25650</v>
      </c>
      <c r="E192" s="145"/>
      <c r="F192" s="145"/>
      <c r="G192" s="145"/>
      <c r="H192" s="146"/>
    </row>
    <row r="193" spans="1:8" s="16" customFormat="1" ht="37.5" customHeight="1" outlineLevel="1" x14ac:dyDescent="0.2">
      <c r="A193" s="147" t="s">
        <v>247</v>
      </c>
      <c r="B193" s="366"/>
      <c r="C193" s="350"/>
      <c r="D193" s="144">
        <v>28500</v>
      </c>
      <c r="E193" s="145"/>
      <c r="F193" s="145"/>
      <c r="G193" s="145"/>
      <c r="H193" s="146"/>
    </row>
    <row r="194" spans="1:8" s="16" customFormat="1" ht="37.5" customHeight="1" outlineLevel="1" x14ac:dyDescent="0.2">
      <c r="A194" s="147" t="s">
        <v>248</v>
      </c>
      <c r="B194" s="366"/>
      <c r="C194" s="350"/>
      <c r="D194" s="144">
        <v>31350</v>
      </c>
      <c r="E194" s="145"/>
      <c r="F194" s="145"/>
      <c r="G194" s="145"/>
      <c r="H194" s="146"/>
    </row>
    <row r="195" spans="1:8" s="16" customFormat="1" ht="37.5" customHeight="1" outlineLevel="1" x14ac:dyDescent="0.2">
      <c r="A195" s="147" t="s">
        <v>249</v>
      </c>
      <c r="B195" s="366"/>
      <c r="C195" s="350"/>
      <c r="D195" s="144">
        <v>34200</v>
      </c>
      <c r="E195" s="145"/>
      <c r="F195" s="145"/>
      <c r="G195" s="145"/>
      <c r="H195" s="146"/>
    </row>
    <row r="196" spans="1:8" s="16" customFormat="1" ht="37.5" customHeight="1" outlineLevel="1" x14ac:dyDescent="0.2">
      <c r="A196" s="147" t="s">
        <v>250</v>
      </c>
      <c r="B196" s="366"/>
      <c r="C196" s="350"/>
      <c r="D196" s="144">
        <v>37050</v>
      </c>
      <c r="E196" s="145"/>
      <c r="F196" s="145"/>
      <c r="G196" s="145"/>
      <c r="H196" s="146"/>
    </row>
    <row r="197" spans="1:8" s="16" customFormat="1" ht="37.5" customHeight="1" outlineLevel="1" x14ac:dyDescent="0.2">
      <c r="A197" s="147" t="s">
        <v>251</v>
      </c>
      <c r="B197" s="366"/>
      <c r="C197" s="350"/>
      <c r="D197" s="144">
        <v>39900</v>
      </c>
      <c r="E197" s="145"/>
      <c r="F197" s="145"/>
      <c r="G197" s="145"/>
      <c r="H197" s="146"/>
    </row>
    <row r="198" spans="1:8" s="16" customFormat="1" ht="37.5" customHeight="1" outlineLevel="1" x14ac:dyDescent="0.2">
      <c r="A198" s="147" t="s">
        <v>252</v>
      </c>
      <c r="B198" s="366"/>
      <c r="C198" s="350"/>
      <c r="D198" s="144">
        <v>42750</v>
      </c>
      <c r="E198" s="145"/>
      <c r="F198" s="145"/>
      <c r="G198" s="145"/>
      <c r="H198" s="146"/>
    </row>
    <row r="199" spans="1:8" s="16" customFormat="1" ht="37.5" customHeight="1" outlineLevel="1" x14ac:dyDescent="0.2">
      <c r="A199" s="147" t="s">
        <v>253</v>
      </c>
      <c r="B199" s="366"/>
      <c r="C199" s="350"/>
      <c r="D199" s="144">
        <v>45600</v>
      </c>
      <c r="E199" s="145"/>
      <c r="F199" s="145"/>
      <c r="G199" s="145"/>
      <c r="H199" s="146"/>
    </row>
    <row r="200" spans="1:8" s="16" customFormat="1" ht="37.5" customHeight="1" outlineLevel="1" x14ac:dyDescent="0.2">
      <c r="A200" s="147" t="s">
        <v>254</v>
      </c>
      <c r="B200" s="366"/>
      <c r="C200" s="350"/>
      <c r="D200" s="144">
        <v>48450</v>
      </c>
      <c r="E200" s="145"/>
      <c r="F200" s="145"/>
      <c r="G200" s="145"/>
      <c r="H200" s="146"/>
    </row>
    <row r="201" spans="1:8" s="16" customFormat="1" ht="37.5" customHeight="1" outlineLevel="1" x14ac:dyDescent="0.2">
      <c r="A201" s="147" t="s">
        <v>255</v>
      </c>
      <c r="B201" s="366"/>
      <c r="C201" s="350"/>
      <c r="D201" s="144">
        <v>51300</v>
      </c>
      <c r="E201" s="145"/>
      <c r="F201" s="145"/>
      <c r="G201" s="145"/>
      <c r="H201" s="146"/>
    </row>
    <row r="202" spans="1:8" s="16" customFormat="1" ht="37.5" customHeight="1" outlineLevel="1" x14ac:dyDescent="0.2">
      <c r="A202" s="147" t="s">
        <v>256</v>
      </c>
      <c r="B202" s="366"/>
      <c r="C202" s="350"/>
      <c r="D202" s="144">
        <v>54150</v>
      </c>
      <c r="E202" s="145"/>
      <c r="F202" s="145"/>
      <c r="G202" s="145"/>
      <c r="H202" s="146"/>
    </row>
    <row r="203" spans="1:8" s="16" customFormat="1" ht="37.5" customHeight="1" outlineLevel="1" x14ac:dyDescent="0.2">
      <c r="A203" s="147" t="s">
        <v>257</v>
      </c>
      <c r="B203" s="366"/>
      <c r="C203" s="350"/>
      <c r="D203" s="144">
        <v>57000</v>
      </c>
      <c r="E203" s="145"/>
      <c r="F203" s="145"/>
      <c r="G203" s="145"/>
      <c r="H203" s="146"/>
    </row>
    <row r="204" spans="1:8" s="16" customFormat="1" ht="37.5" customHeight="1" outlineLevel="1" x14ac:dyDescent="0.2">
      <c r="A204" s="147" t="s">
        <v>258</v>
      </c>
      <c r="B204" s="366"/>
      <c r="C204" s="350"/>
      <c r="D204" s="144">
        <v>59850</v>
      </c>
      <c r="E204" s="145"/>
      <c r="F204" s="145"/>
      <c r="G204" s="145"/>
      <c r="H204" s="146"/>
    </row>
    <row r="205" spans="1:8" s="16" customFormat="1" ht="37.5" customHeight="1" outlineLevel="1" x14ac:dyDescent="0.2">
      <c r="A205" s="147" t="s">
        <v>259</v>
      </c>
      <c r="B205" s="366"/>
      <c r="C205" s="350"/>
      <c r="D205" s="144">
        <v>62700</v>
      </c>
      <c r="E205" s="145"/>
      <c r="F205" s="145"/>
      <c r="G205" s="145"/>
      <c r="H205" s="146"/>
    </row>
    <row r="206" spans="1:8" s="16" customFormat="1" ht="37.5" customHeight="1" outlineLevel="1" x14ac:dyDescent="0.2">
      <c r="A206" s="147" t="s">
        <v>260</v>
      </c>
      <c r="B206" s="366"/>
      <c r="C206" s="350"/>
      <c r="D206" s="144">
        <v>65550</v>
      </c>
      <c r="E206" s="145"/>
      <c r="F206" s="145"/>
      <c r="G206" s="145"/>
      <c r="H206" s="146"/>
    </row>
    <row r="207" spans="1:8" s="16" customFormat="1" ht="37.5" customHeight="1" outlineLevel="1" x14ac:dyDescent="0.2">
      <c r="A207" s="147" t="s">
        <v>261</v>
      </c>
      <c r="B207" s="366"/>
      <c r="C207" s="350"/>
      <c r="D207" s="144">
        <v>68400</v>
      </c>
      <c r="E207" s="145"/>
      <c r="F207" s="145"/>
      <c r="G207" s="145"/>
      <c r="H207" s="146"/>
    </row>
    <row r="208" spans="1:8" s="16" customFormat="1" ht="37.5" customHeight="1" outlineLevel="1" x14ac:dyDescent="0.2">
      <c r="A208" s="147" t="s">
        <v>262</v>
      </c>
      <c r="B208" s="366"/>
      <c r="C208" s="350"/>
      <c r="D208" s="144">
        <v>71250</v>
      </c>
      <c r="E208" s="145"/>
      <c r="F208" s="145"/>
      <c r="G208" s="145"/>
      <c r="H208" s="146"/>
    </row>
    <row r="209" spans="1:8" s="16" customFormat="1" ht="37.5" customHeight="1" outlineLevel="1" x14ac:dyDescent="0.2">
      <c r="A209" s="147" t="s">
        <v>263</v>
      </c>
      <c r="B209" s="366"/>
      <c r="C209" s="350"/>
      <c r="D209" s="144">
        <v>74100</v>
      </c>
      <c r="E209" s="145"/>
      <c r="F209" s="145"/>
      <c r="G209" s="145"/>
      <c r="H209" s="146"/>
    </row>
    <row r="210" spans="1:8" s="16" customFormat="1" ht="37.5" customHeight="1" outlineLevel="1" x14ac:dyDescent="0.2">
      <c r="A210" s="147" t="s">
        <v>264</v>
      </c>
      <c r="B210" s="366"/>
      <c r="C210" s="350"/>
      <c r="D210" s="144">
        <v>76950</v>
      </c>
      <c r="E210" s="145"/>
      <c r="F210" s="145"/>
      <c r="G210" s="145"/>
      <c r="H210" s="146"/>
    </row>
    <row r="211" spans="1:8" s="16" customFormat="1" ht="37.5" customHeight="1" outlineLevel="1" x14ac:dyDescent="0.2">
      <c r="A211" s="147" t="s">
        <v>265</v>
      </c>
      <c r="B211" s="366"/>
      <c r="C211" s="350"/>
      <c r="D211" s="144">
        <v>79800</v>
      </c>
      <c r="E211" s="145"/>
      <c r="F211" s="145"/>
      <c r="G211" s="145"/>
      <c r="H211" s="146"/>
    </row>
    <row r="212" spans="1:8" s="16" customFormat="1" ht="37.5" customHeight="1" outlineLevel="1" x14ac:dyDescent="0.2">
      <c r="A212" s="147" t="s">
        <v>266</v>
      </c>
      <c r="B212" s="366"/>
      <c r="C212" s="350"/>
      <c r="D212" s="144">
        <v>82650</v>
      </c>
      <c r="E212" s="145"/>
      <c r="F212" s="145"/>
      <c r="G212" s="145"/>
      <c r="H212" s="146"/>
    </row>
    <row r="213" spans="1:8" s="16" customFormat="1" ht="37.5" customHeight="1" outlineLevel="1" x14ac:dyDescent="0.2">
      <c r="A213" s="147" t="s">
        <v>267</v>
      </c>
      <c r="B213" s="366"/>
      <c r="C213" s="350"/>
      <c r="D213" s="144">
        <v>85500</v>
      </c>
      <c r="E213" s="145"/>
      <c r="F213" s="145"/>
      <c r="G213" s="145"/>
      <c r="H213" s="146"/>
    </row>
    <row r="214" spans="1:8" s="16" customFormat="1" ht="37.5" customHeight="1" outlineLevel="1" x14ac:dyDescent="0.2">
      <c r="A214" s="147" t="s">
        <v>268</v>
      </c>
      <c r="B214" s="366"/>
      <c r="C214" s="350"/>
      <c r="D214" s="144">
        <v>88350</v>
      </c>
      <c r="E214" s="145"/>
      <c r="F214" s="145"/>
      <c r="G214" s="145"/>
      <c r="H214" s="146"/>
    </row>
    <row r="215" spans="1:8" s="16" customFormat="1" ht="37.5" customHeight="1" outlineLevel="1" x14ac:dyDescent="0.2">
      <c r="A215" s="147" t="s">
        <v>269</v>
      </c>
      <c r="B215" s="366"/>
      <c r="C215" s="350"/>
      <c r="D215" s="144">
        <v>91200</v>
      </c>
      <c r="E215" s="145"/>
      <c r="F215" s="145"/>
      <c r="G215" s="145"/>
      <c r="H215" s="146"/>
    </row>
    <row r="216" spans="1:8" s="16" customFormat="1" ht="37.5" customHeight="1" outlineLevel="1" x14ac:dyDescent="0.2">
      <c r="A216" s="147" t="s">
        <v>270</v>
      </c>
      <c r="B216" s="366"/>
      <c r="C216" s="350"/>
      <c r="D216" s="144">
        <v>94050</v>
      </c>
      <c r="E216" s="145"/>
      <c r="F216" s="145"/>
      <c r="G216" s="145"/>
      <c r="H216" s="146"/>
    </row>
    <row r="217" spans="1:8" s="16" customFormat="1" ht="37.5" customHeight="1" outlineLevel="1" x14ac:dyDescent="0.2">
      <c r="A217" s="147" t="s">
        <v>271</v>
      </c>
      <c r="B217" s="366"/>
      <c r="C217" s="350"/>
      <c r="D217" s="144">
        <v>96900</v>
      </c>
      <c r="E217" s="145"/>
      <c r="F217" s="145"/>
      <c r="G217" s="145"/>
      <c r="H217" s="146"/>
    </row>
    <row r="218" spans="1:8" s="16" customFormat="1" ht="37.5" customHeight="1" outlineLevel="1" x14ac:dyDescent="0.2">
      <c r="A218" s="147" t="s">
        <v>272</v>
      </c>
      <c r="B218" s="366"/>
      <c r="C218" s="350"/>
      <c r="D218" s="144">
        <v>99750</v>
      </c>
      <c r="E218" s="145"/>
      <c r="F218" s="145"/>
      <c r="G218" s="145"/>
      <c r="H218" s="146"/>
    </row>
    <row r="219" spans="1:8" s="16" customFormat="1" ht="37.5" customHeight="1" outlineLevel="1" x14ac:dyDescent="0.2">
      <c r="A219" s="147" t="s">
        <v>273</v>
      </c>
      <c r="B219" s="366"/>
      <c r="C219" s="350"/>
      <c r="D219" s="144">
        <v>102600</v>
      </c>
      <c r="E219" s="145"/>
      <c r="F219" s="145"/>
      <c r="G219" s="145"/>
      <c r="H219" s="146"/>
    </row>
    <row r="220" spans="1:8" s="16" customFormat="1" ht="37.5" customHeight="1" outlineLevel="1" x14ac:dyDescent="0.2">
      <c r="A220" s="147" t="s">
        <v>274</v>
      </c>
      <c r="B220" s="366"/>
      <c r="C220" s="350"/>
      <c r="D220" s="144">
        <v>105450</v>
      </c>
      <c r="E220" s="145"/>
      <c r="F220" s="145"/>
      <c r="G220" s="145"/>
      <c r="H220" s="146"/>
    </row>
    <row r="221" spans="1:8" s="16" customFormat="1" ht="37.5" customHeight="1" outlineLevel="1" x14ac:dyDescent="0.2">
      <c r="A221" s="147" t="s">
        <v>275</v>
      </c>
      <c r="B221" s="366"/>
      <c r="C221" s="350"/>
      <c r="D221" s="144">
        <v>108300</v>
      </c>
      <c r="E221" s="145"/>
      <c r="F221" s="145"/>
      <c r="G221" s="145"/>
      <c r="H221" s="146"/>
    </row>
    <row r="222" spans="1:8" s="16" customFormat="1" ht="37.5" customHeight="1" outlineLevel="1" x14ac:dyDescent="0.2">
      <c r="A222" s="147" t="s">
        <v>276</v>
      </c>
      <c r="B222" s="366"/>
      <c r="C222" s="350"/>
      <c r="D222" s="144">
        <v>111150</v>
      </c>
      <c r="E222" s="145"/>
      <c r="F222" s="145"/>
      <c r="G222" s="145"/>
      <c r="H222" s="146"/>
    </row>
    <row r="223" spans="1:8" s="16" customFormat="1" ht="37.5" customHeight="1" outlineLevel="1" x14ac:dyDescent="0.2">
      <c r="A223" s="147" t="s">
        <v>277</v>
      </c>
      <c r="B223" s="366"/>
      <c r="C223" s="350"/>
      <c r="D223" s="144">
        <v>114000</v>
      </c>
      <c r="E223" s="145"/>
      <c r="F223" s="145"/>
      <c r="G223" s="145"/>
      <c r="H223" s="146"/>
    </row>
    <row r="224" spans="1:8" s="16" customFormat="1" ht="37.5" customHeight="1" outlineLevel="1" x14ac:dyDescent="0.2">
      <c r="A224" s="147" t="s">
        <v>416</v>
      </c>
      <c r="B224" s="366"/>
      <c r="C224" s="350"/>
      <c r="D224" s="144">
        <v>116850</v>
      </c>
      <c r="E224" s="145"/>
      <c r="F224" s="145"/>
      <c r="G224" s="145"/>
      <c r="H224" s="146"/>
    </row>
    <row r="225" spans="1:8" s="16" customFormat="1" ht="37.5" customHeight="1" outlineLevel="1" x14ac:dyDescent="0.2">
      <c r="A225" s="147" t="s">
        <v>417</v>
      </c>
      <c r="B225" s="366"/>
      <c r="C225" s="350"/>
      <c r="D225" s="144">
        <v>119700</v>
      </c>
      <c r="E225" s="145"/>
      <c r="F225" s="145"/>
      <c r="G225" s="145"/>
      <c r="H225" s="146"/>
    </row>
    <row r="226" spans="1:8" s="16" customFormat="1" ht="37.5" customHeight="1" outlineLevel="1" x14ac:dyDescent="0.2">
      <c r="A226" s="147" t="s">
        <v>418</v>
      </c>
      <c r="B226" s="366"/>
      <c r="C226" s="350"/>
      <c r="D226" s="144">
        <v>122550</v>
      </c>
      <c r="E226" s="145"/>
      <c r="F226" s="145"/>
      <c r="G226" s="145"/>
      <c r="H226" s="146"/>
    </row>
    <row r="227" spans="1:8" s="16" customFormat="1" ht="37.5" customHeight="1" outlineLevel="1" x14ac:dyDescent="0.2">
      <c r="A227" s="147" t="s">
        <v>419</v>
      </c>
      <c r="B227" s="366"/>
      <c r="C227" s="350"/>
      <c r="D227" s="144">
        <v>125400</v>
      </c>
      <c r="E227" s="145"/>
      <c r="F227" s="145"/>
      <c r="G227" s="145"/>
      <c r="H227" s="146"/>
    </row>
    <row r="228" spans="1:8" s="16" customFormat="1" ht="37.5" customHeight="1" outlineLevel="1" x14ac:dyDescent="0.2">
      <c r="A228" s="147" t="s">
        <v>420</v>
      </c>
      <c r="B228" s="366"/>
      <c r="C228" s="350"/>
      <c r="D228" s="144">
        <v>128250</v>
      </c>
      <c r="E228" s="145"/>
      <c r="F228" s="145"/>
      <c r="G228" s="145"/>
      <c r="H228" s="146"/>
    </row>
    <row r="229" spans="1:8" s="16" customFormat="1" ht="37.5" customHeight="1" outlineLevel="1" x14ac:dyDescent="0.2">
      <c r="A229" s="147" t="s">
        <v>421</v>
      </c>
      <c r="B229" s="366"/>
      <c r="C229" s="350"/>
      <c r="D229" s="144">
        <v>131100</v>
      </c>
      <c r="E229" s="145"/>
      <c r="F229" s="145"/>
      <c r="G229" s="145"/>
      <c r="H229" s="146"/>
    </row>
    <row r="230" spans="1:8" s="16" customFormat="1" ht="37.5" customHeight="1" outlineLevel="1" x14ac:dyDescent="0.2">
      <c r="A230" s="147" t="s">
        <v>422</v>
      </c>
      <c r="B230" s="366"/>
      <c r="C230" s="350"/>
      <c r="D230" s="144">
        <v>133950</v>
      </c>
      <c r="E230" s="145"/>
      <c r="F230" s="145"/>
      <c r="G230" s="145"/>
      <c r="H230" s="146"/>
    </row>
    <row r="231" spans="1:8" s="16" customFormat="1" ht="37.5" customHeight="1" outlineLevel="1" x14ac:dyDescent="0.2">
      <c r="A231" s="147" t="s">
        <v>423</v>
      </c>
      <c r="B231" s="366"/>
      <c r="C231" s="350"/>
      <c r="D231" s="144">
        <v>136800</v>
      </c>
      <c r="E231" s="145"/>
      <c r="F231" s="145"/>
      <c r="G231" s="145"/>
      <c r="H231" s="146"/>
    </row>
    <row r="232" spans="1:8" s="16" customFormat="1" ht="37.5" customHeight="1" outlineLevel="1" x14ac:dyDescent="0.2">
      <c r="A232" s="147" t="s">
        <v>424</v>
      </c>
      <c r="B232" s="366"/>
      <c r="C232" s="350"/>
      <c r="D232" s="144">
        <v>139650</v>
      </c>
      <c r="E232" s="145"/>
      <c r="F232" s="145"/>
      <c r="G232" s="145"/>
      <c r="H232" s="146"/>
    </row>
    <row r="233" spans="1:8" s="16" customFormat="1" ht="37.5" customHeight="1" outlineLevel="1" x14ac:dyDescent="0.2">
      <c r="A233" s="147" t="s">
        <v>425</v>
      </c>
      <c r="B233" s="366"/>
      <c r="C233" s="350"/>
      <c r="D233" s="144">
        <v>142500</v>
      </c>
      <c r="E233" s="145"/>
      <c r="F233" s="145"/>
      <c r="G233" s="145"/>
      <c r="H233" s="146"/>
    </row>
    <row r="234" spans="1:8" s="16" customFormat="1" ht="37.5" customHeight="1" outlineLevel="1" x14ac:dyDescent="0.2">
      <c r="A234" s="147" t="s">
        <v>426</v>
      </c>
      <c r="B234" s="366"/>
      <c r="C234" s="350"/>
      <c r="D234" s="144">
        <v>145350</v>
      </c>
      <c r="E234" s="145"/>
      <c r="F234" s="145"/>
      <c r="G234" s="145"/>
      <c r="H234" s="146"/>
    </row>
    <row r="235" spans="1:8" s="16" customFormat="1" ht="37.5" customHeight="1" outlineLevel="1" x14ac:dyDescent="0.2">
      <c r="A235" s="147" t="s">
        <v>427</v>
      </c>
      <c r="B235" s="366"/>
      <c r="C235" s="350"/>
      <c r="D235" s="144">
        <v>148200</v>
      </c>
      <c r="E235" s="145"/>
      <c r="F235" s="145"/>
      <c r="G235" s="145"/>
      <c r="H235" s="146"/>
    </row>
    <row r="236" spans="1:8" s="16" customFormat="1" ht="37.5" customHeight="1" outlineLevel="1" x14ac:dyDescent="0.2">
      <c r="A236" s="147" t="s">
        <v>428</v>
      </c>
      <c r="B236" s="366"/>
      <c r="C236" s="350"/>
      <c r="D236" s="144">
        <v>151050</v>
      </c>
      <c r="E236" s="145"/>
      <c r="F236" s="145"/>
      <c r="G236" s="145"/>
      <c r="H236" s="146"/>
    </row>
    <row r="237" spans="1:8" s="16" customFormat="1" ht="37.5" customHeight="1" outlineLevel="1" x14ac:dyDescent="0.2">
      <c r="A237" s="147" t="s">
        <v>429</v>
      </c>
      <c r="B237" s="366"/>
      <c r="C237" s="350"/>
      <c r="D237" s="144">
        <v>153900</v>
      </c>
      <c r="E237" s="145"/>
      <c r="F237" s="145"/>
      <c r="G237" s="145"/>
      <c r="H237" s="146"/>
    </row>
    <row r="238" spans="1:8" s="16" customFormat="1" ht="37.5" customHeight="1" outlineLevel="1" x14ac:dyDescent="0.2">
      <c r="A238" s="147" t="s">
        <v>430</v>
      </c>
      <c r="B238" s="366"/>
      <c r="C238" s="350"/>
      <c r="D238" s="144">
        <v>156750</v>
      </c>
      <c r="E238" s="145"/>
      <c r="F238" s="145"/>
      <c r="G238" s="145"/>
      <c r="H238" s="146"/>
    </row>
    <row r="239" spans="1:8" s="16" customFormat="1" ht="37.5" customHeight="1" outlineLevel="1" x14ac:dyDescent="0.2">
      <c r="A239" s="147" t="s">
        <v>431</v>
      </c>
      <c r="B239" s="366"/>
      <c r="C239" s="350"/>
      <c r="D239" s="144">
        <v>159600</v>
      </c>
      <c r="E239" s="145"/>
      <c r="F239" s="145"/>
      <c r="G239" s="145"/>
      <c r="H239" s="146"/>
    </row>
    <row r="240" spans="1:8" s="16" customFormat="1" ht="37.5" customHeight="1" outlineLevel="1" x14ac:dyDescent="0.2">
      <c r="A240" s="147" t="s">
        <v>432</v>
      </c>
      <c r="B240" s="366"/>
      <c r="C240" s="350"/>
      <c r="D240" s="144">
        <v>162450</v>
      </c>
      <c r="E240" s="145"/>
      <c r="F240" s="145"/>
      <c r="G240" s="145"/>
      <c r="H240" s="146"/>
    </row>
    <row r="241" spans="1:8" s="16" customFormat="1" ht="37.5" customHeight="1" outlineLevel="1" x14ac:dyDescent="0.2">
      <c r="A241" s="147" t="s">
        <v>433</v>
      </c>
      <c r="B241" s="366"/>
      <c r="C241" s="350"/>
      <c r="D241" s="144">
        <v>165300</v>
      </c>
      <c r="E241" s="145"/>
      <c r="F241" s="145"/>
      <c r="G241" s="145"/>
      <c r="H241" s="146"/>
    </row>
    <row r="242" spans="1:8" s="16" customFormat="1" ht="37.5" customHeight="1" outlineLevel="1" x14ac:dyDescent="0.2">
      <c r="A242" s="147" t="s">
        <v>434</v>
      </c>
      <c r="B242" s="366"/>
      <c r="C242" s="350"/>
      <c r="D242" s="144">
        <v>168150</v>
      </c>
      <c r="E242" s="145"/>
      <c r="F242" s="145"/>
      <c r="G242" s="145"/>
      <c r="H242" s="146"/>
    </row>
    <row r="243" spans="1:8" s="16" customFormat="1" ht="37.5" customHeight="1" outlineLevel="1" x14ac:dyDescent="0.2">
      <c r="A243" s="147" t="s">
        <v>435</v>
      </c>
      <c r="B243" s="366"/>
      <c r="C243" s="350"/>
      <c r="D243" s="144">
        <v>171000</v>
      </c>
      <c r="E243" s="145"/>
      <c r="F243" s="145"/>
      <c r="G243" s="145"/>
      <c r="H243" s="146"/>
    </row>
    <row r="244" spans="1:8" s="16" customFormat="1" ht="37.5" customHeight="1" outlineLevel="1" x14ac:dyDescent="0.2">
      <c r="A244" s="147" t="s">
        <v>436</v>
      </c>
      <c r="B244" s="366"/>
      <c r="C244" s="350"/>
      <c r="D244" s="144">
        <v>173850</v>
      </c>
      <c r="E244" s="145"/>
      <c r="F244" s="145"/>
      <c r="G244" s="145"/>
      <c r="H244" s="146"/>
    </row>
    <row r="245" spans="1:8" s="16" customFormat="1" ht="37.5" customHeight="1" outlineLevel="1" x14ac:dyDescent="0.2">
      <c r="A245" s="147" t="s">
        <v>437</v>
      </c>
      <c r="B245" s="366"/>
      <c r="C245" s="350"/>
      <c r="D245" s="144">
        <v>176700</v>
      </c>
      <c r="E245" s="145"/>
      <c r="F245" s="145"/>
      <c r="G245" s="145"/>
      <c r="H245" s="146"/>
    </row>
    <row r="246" spans="1:8" s="16" customFormat="1" ht="37.5" customHeight="1" outlineLevel="1" x14ac:dyDescent="0.2">
      <c r="A246" s="147" t="s">
        <v>438</v>
      </c>
      <c r="B246" s="366"/>
      <c r="C246" s="350"/>
      <c r="D246" s="144">
        <v>179550</v>
      </c>
      <c r="E246" s="145"/>
      <c r="F246" s="145"/>
      <c r="G246" s="145"/>
      <c r="H246" s="146"/>
    </row>
    <row r="247" spans="1:8" s="16" customFormat="1" ht="37.5" customHeight="1" outlineLevel="1" x14ac:dyDescent="0.2">
      <c r="A247" s="147" t="s">
        <v>439</v>
      </c>
      <c r="B247" s="366"/>
      <c r="C247" s="350"/>
      <c r="D247" s="144">
        <v>182400</v>
      </c>
      <c r="E247" s="145"/>
      <c r="F247" s="145"/>
      <c r="G247" s="145"/>
      <c r="H247" s="146"/>
    </row>
    <row r="248" spans="1:8" s="16" customFormat="1" ht="37.5" customHeight="1" outlineLevel="1" x14ac:dyDescent="0.2">
      <c r="A248" s="147" t="s">
        <v>440</v>
      </c>
      <c r="B248" s="366"/>
      <c r="C248" s="350"/>
      <c r="D248" s="144">
        <v>185250</v>
      </c>
      <c r="E248" s="145"/>
      <c r="F248" s="145"/>
      <c r="G248" s="145"/>
      <c r="H248" s="146"/>
    </row>
    <row r="249" spans="1:8" s="16" customFormat="1" ht="37.5" customHeight="1" outlineLevel="1" x14ac:dyDescent="0.2">
      <c r="A249" s="147" t="s">
        <v>441</v>
      </c>
      <c r="B249" s="366"/>
      <c r="C249" s="350"/>
      <c r="D249" s="144">
        <v>188100</v>
      </c>
      <c r="E249" s="145"/>
      <c r="F249" s="145"/>
      <c r="G249" s="145"/>
      <c r="H249" s="146"/>
    </row>
    <row r="250" spans="1:8" s="16" customFormat="1" ht="37.5" customHeight="1" outlineLevel="1" x14ac:dyDescent="0.2">
      <c r="A250" s="147" t="s">
        <v>442</v>
      </c>
      <c r="B250" s="366"/>
      <c r="C250" s="350"/>
      <c r="D250" s="144">
        <v>190950</v>
      </c>
      <c r="E250" s="145"/>
      <c r="F250" s="145"/>
      <c r="G250" s="145"/>
      <c r="H250" s="146"/>
    </row>
    <row r="251" spans="1:8" s="16" customFormat="1" ht="37.5" customHeight="1" outlineLevel="1" x14ac:dyDescent="0.2">
      <c r="A251" s="147" t="s">
        <v>443</v>
      </c>
      <c r="B251" s="366"/>
      <c r="C251" s="350"/>
      <c r="D251" s="144">
        <v>193800</v>
      </c>
      <c r="E251" s="145"/>
      <c r="F251" s="145"/>
      <c r="G251" s="145"/>
      <c r="H251" s="146"/>
    </row>
    <row r="252" spans="1:8" s="16" customFormat="1" ht="37.5" customHeight="1" outlineLevel="1" x14ac:dyDescent="0.2">
      <c r="A252" s="147" t="s">
        <v>444</v>
      </c>
      <c r="B252" s="366"/>
      <c r="C252" s="350"/>
      <c r="D252" s="144">
        <v>196650</v>
      </c>
      <c r="E252" s="145"/>
      <c r="F252" s="145"/>
      <c r="G252" s="145"/>
      <c r="H252" s="146"/>
    </row>
    <row r="253" spans="1:8" s="16" customFormat="1" ht="37.5" customHeight="1" outlineLevel="1" x14ac:dyDescent="0.2">
      <c r="A253" s="147" t="s">
        <v>445</v>
      </c>
      <c r="B253" s="366"/>
      <c r="C253" s="350"/>
      <c r="D253" s="144">
        <v>199500</v>
      </c>
      <c r="E253" s="145"/>
      <c r="F253" s="145"/>
      <c r="G253" s="145"/>
      <c r="H253" s="146"/>
    </row>
    <row r="254" spans="1:8" s="16" customFormat="1" ht="37.5" customHeight="1" outlineLevel="1" x14ac:dyDescent="0.2">
      <c r="A254" s="147" t="s">
        <v>446</v>
      </c>
      <c r="B254" s="366"/>
      <c r="C254" s="350"/>
      <c r="D254" s="144">
        <v>202350</v>
      </c>
      <c r="E254" s="145"/>
      <c r="F254" s="145"/>
      <c r="G254" s="145"/>
      <c r="H254" s="146"/>
    </row>
    <row r="255" spans="1:8" s="16" customFormat="1" ht="37.5" customHeight="1" outlineLevel="1" x14ac:dyDescent="0.2">
      <c r="A255" s="147" t="s">
        <v>447</v>
      </c>
      <c r="B255" s="366"/>
      <c r="C255" s="350"/>
      <c r="D255" s="144">
        <v>205200</v>
      </c>
      <c r="E255" s="145"/>
      <c r="F255" s="145"/>
      <c r="G255" s="145"/>
      <c r="H255" s="146"/>
    </row>
    <row r="256" spans="1:8" s="16" customFormat="1" ht="37.5" customHeight="1" outlineLevel="1" x14ac:dyDescent="0.2">
      <c r="A256" s="147" t="s">
        <v>448</v>
      </c>
      <c r="B256" s="366"/>
      <c r="C256" s="350"/>
      <c r="D256" s="144">
        <v>208050</v>
      </c>
      <c r="E256" s="145"/>
      <c r="F256" s="145"/>
      <c r="G256" s="145"/>
      <c r="H256" s="146"/>
    </row>
    <row r="257" spans="1:8" s="16" customFormat="1" ht="37.5" customHeight="1" outlineLevel="1" x14ac:dyDescent="0.2">
      <c r="A257" s="147" t="s">
        <v>449</v>
      </c>
      <c r="B257" s="366"/>
      <c r="C257" s="350"/>
      <c r="D257" s="144">
        <v>210900</v>
      </c>
      <c r="E257" s="145"/>
      <c r="F257" s="145"/>
      <c r="G257" s="145"/>
      <c r="H257" s="146"/>
    </row>
    <row r="258" spans="1:8" s="16" customFormat="1" ht="37.5" customHeight="1" outlineLevel="1" x14ac:dyDescent="0.2">
      <c r="A258" s="147" t="s">
        <v>450</v>
      </c>
      <c r="B258" s="366"/>
      <c r="C258" s="350"/>
      <c r="D258" s="144">
        <v>213750</v>
      </c>
      <c r="E258" s="145"/>
      <c r="F258" s="145"/>
      <c r="G258" s="145"/>
      <c r="H258" s="146"/>
    </row>
    <row r="259" spans="1:8" s="16" customFormat="1" ht="37.5" customHeight="1" outlineLevel="1" x14ac:dyDescent="0.2">
      <c r="A259" s="147" t="s">
        <v>451</v>
      </c>
      <c r="B259" s="366"/>
      <c r="C259" s="350"/>
      <c r="D259" s="144">
        <v>216600</v>
      </c>
      <c r="E259" s="145"/>
      <c r="F259" s="145"/>
      <c r="G259" s="145"/>
      <c r="H259" s="146"/>
    </row>
    <row r="260" spans="1:8" s="16" customFormat="1" ht="37.5" customHeight="1" outlineLevel="1" x14ac:dyDescent="0.2">
      <c r="A260" s="147" t="s">
        <v>452</v>
      </c>
      <c r="B260" s="366"/>
      <c r="C260" s="350"/>
      <c r="D260" s="144">
        <v>219450</v>
      </c>
      <c r="E260" s="145"/>
      <c r="F260" s="145"/>
      <c r="G260" s="145"/>
      <c r="H260" s="146"/>
    </row>
    <row r="261" spans="1:8" s="16" customFormat="1" ht="37.5" customHeight="1" outlineLevel="1" x14ac:dyDescent="0.2">
      <c r="A261" s="147" t="s">
        <v>453</v>
      </c>
      <c r="B261" s="366"/>
      <c r="C261" s="350"/>
      <c r="D261" s="144">
        <v>222300</v>
      </c>
      <c r="E261" s="145"/>
      <c r="F261" s="145"/>
      <c r="G261" s="145"/>
      <c r="H261" s="146"/>
    </row>
    <row r="262" spans="1:8" s="16" customFormat="1" ht="37.5" customHeight="1" outlineLevel="1" x14ac:dyDescent="0.2">
      <c r="A262" s="147" t="s">
        <v>454</v>
      </c>
      <c r="B262" s="366"/>
      <c r="C262" s="350"/>
      <c r="D262" s="144">
        <v>225150</v>
      </c>
      <c r="E262" s="145"/>
      <c r="F262" s="145"/>
      <c r="G262" s="145"/>
      <c r="H262" s="146"/>
    </row>
    <row r="263" spans="1:8" s="16" customFormat="1" ht="37.5" customHeight="1" outlineLevel="1" x14ac:dyDescent="0.2">
      <c r="A263" s="147" t="s">
        <v>455</v>
      </c>
      <c r="B263" s="366"/>
      <c r="C263" s="350"/>
      <c r="D263" s="144">
        <v>228000</v>
      </c>
      <c r="E263" s="145"/>
      <c r="F263" s="145"/>
      <c r="G263" s="145"/>
      <c r="H263" s="146"/>
    </row>
    <row r="264" spans="1:8" s="16" customFormat="1" ht="37.5" customHeight="1" outlineLevel="1" x14ac:dyDescent="0.2">
      <c r="A264" s="147" t="s">
        <v>456</v>
      </c>
      <c r="B264" s="366"/>
      <c r="C264" s="350"/>
      <c r="D264" s="144">
        <v>230850</v>
      </c>
      <c r="E264" s="145"/>
      <c r="F264" s="145"/>
      <c r="G264" s="145"/>
      <c r="H264" s="146"/>
    </row>
    <row r="265" spans="1:8" s="16" customFormat="1" ht="37.5" customHeight="1" outlineLevel="1" x14ac:dyDescent="0.2">
      <c r="A265" s="147" t="s">
        <v>457</v>
      </c>
      <c r="B265" s="366"/>
      <c r="C265" s="350"/>
      <c r="D265" s="144">
        <v>233700</v>
      </c>
      <c r="E265" s="145"/>
      <c r="F265" s="145"/>
      <c r="G265" s="145"/>
      <c r="H265" s="146"/>
    </row>
    <row r="266" spans="1:8" s="16" customFormat="1" ht="37.5" customHeight="1" outlineLevel="1" x14ac:dyDescent="0.2">
      <c r="A266" s="147" t="s">
        <v>458</v>
      </c>
      <c r="B266" s="366"/>
      <c r="C266" s="350"/>
      <c r="D266" s="144">
        <v>236550</v>
      </c>
      <c r="E266" s="145"/>
      <c r="F266" s="145"/>
      <c r="G266" s="145"/>
      <c r="H266" s="146"/>
    </row>
    <row r="267" spans="1:8" s="16" customFormat="1" ht="37.5" customHeight="1" outlineLevel="1" x14ac:dyDescent="0.2">
      <c r="A267" s="147" t="s">
        <v>459</v>
      </c>
      <c r="B267" s="366"/>
      <c r="C267" s="350"/>
      <c r="D267" s="144">
        <v>239400</v>
      </c>
      <c r="E267" s="145"/>
      <c r="F267" s="145"/>
      <c r="G267" s="145"/>
      <c r="H267" s="146"/>
    </row>
    <row r="268" spans="1:8" s="16" customFormat="1" ht="37.5" customHeight="1" outlineLevel="1" x14ac:dyDescent="0.2">
      <c r="A268" s="147" t="s">
        <v>460</v>
      </c>
      <c r="B268" s="366"/>
      <c r="C268" s="350"/>
      <c r="D268" s="144">
        <v>242250</v>
      </c>
      <c r="E268" s="145"/>
      <c r="F268" s="145"/>
      <c r="G268" s="145"/>
      <c r="H268" s="146"/>
    </row>
    <row r="269" spans="1:8" s="16" customFormat="1" ht="37.5" customHeight="1" outlineLevel="1" x14ac:dyDescent="0.2">
      <c r="A269" s="147" t="s">
        <v>461</v>
      </c>
      <c r="B269" s="366"/>
      <c r="C269" s="350"/>
      <c r="D269" s="144">
        <v>245100</v>
      </c>
      <c r="E269" s="145"/>
      <c r="F269" s="145"/>
      <c r="G269" s="145"/>
      <c r="H269" s="146"/>
    </row>
    <row r="270" spans="1:8" s="16" customFormat="1" ht="37.5" customHeight="1" outlineLevel="1" x14ac:dyDescent="0.2">
      <c r="A270" s="147" t="s">
        <v>462</v>
      </c>
      <c r="B270" s="366"/>
      <c r="C270" s="350"/>
      <c r="D270" s="144">
        <v>247950</v>
      </c>
      <c r="E270" s="145"/>
      <c r="F270" s="145"/>
      <c r="G270" s="145"/>
      <c r="H270" s="146"/>
    </row>
    <row r="271" spans="1:8" s="16" customFormat="1" ht="37.5" customHeight="1" outlineLevel="1" x14ac:dyDescent="0.2">
      <c r="A271" s="147" t="s">
        <v>463</v>
      </c>
      <c r="B271" s="366"/>
      <c r="C271" s="350"/>
      <c r="D271" s="144">
        <v>250800</v>
      </c>
      <c r="E271" s="145"/>
      <c r="F271" s="145"/>
      <c r="G271" s="145"/>
      <c r="H271" s="146"/>
    </row>
    <row r="272" spans="1:8" s="16" customFormat="1" ht="37.5" customHeight="1" outlineLevel="1" x14ac:dyDescent="0.2">
      <c r="A272" s="147" t="s">
        <v>464</v>
      </c>
      <c r="B272" s="366"/>
      <c r="C272" s="350"/>
      <c r="D272" s="144">
        <v>253650</v>
      </c>
      <c r="E272" s="145"/>
      <c r="F272" s="145"/>
      <c r="G272" s="145"/>
      <c r="H272" s="146"/>
    </row>
    <row r="273" spans="1:8" s="16" customFormat="1" ht="37.5" customHeight="1" outlineLevel="1" x14ac:dyDescent="0.2">
      <c r="A273" s="147" t="s">
        <v>465</v>
      </c>
      <c r="B273" s="366"/>
      <c r="C273" s="350"/>
      <c r="D273" s="144">
        <v>256500</v>
      </c>
      <c r="E273" s="145"/>
      <c r="F273" s="145"/>
      <c r="G273" s="145"/>
      <c r="H273" s="146"/>
    </row>
    <row r="274" spans="1:8" s="16" customFormat="1" ht="37.5" customHeight="1" outlineLevel="1" x14ac:dyDescent="0.2">
      <c r="A274" s="147" t="s">
        <v>466</v>
      </c>
      <c r="B274" s="366"/>
      <c r="C274" s="350"/>
      <c r="D274" s="144">
        <v>259350</v>
      </c>
      <c r="E274" s="145"/>
      <c r="F274" s="145"/>
      <c r="G274" s="145"/>
      <c r="H274" s="146"/>
    </row>
    <row r="275" spans="1:8" s="16" customFormat="1" ht="37.5" customHeight="1" outlineLevel="1" x14ac:dyDescent="0.2">
      <c r="A275" s="147" t="s">
        <v>467</v>
      </c>
      <c r="B275" s="366"/>
      <c r="C275" s="350"/>
      <c r="D275" s="144">
        <v>262200</v>
      </c>
      <c r="E275" s="145"/>
      <c r="F275" s="145"/>
      <c r="G275" s="145"/>
      <c r="H275" s="146"/>
    </row>
    <row r="276" spans="1:8" s="16" customFormat="1" ht="37.5" customHeight="1" outlineLevel="1" x14ac:dyDescent="0.2">
      <c r="A276" s="147" t="s">
        <v>468</v>
      </c>
      <c r="B276" s="366"/>
      <c r="C276" s="350"/>
      <c r="D276" s="144">
        <v>265050</v>
      </c>
      <c r="E276" s="145"/>
      <c r="F276" s="145"/>
      <c r="G276" s="145"/>
      <c r="H276" s="146"/>
    </row>
    <row r="277" spans="1:8" s="16" customFormat="1" ht="37.5" customHeight="1" outlineLevel="1" x14ac:dyDescent="0.2">
      <c r="A277" s="147" t="s">
        <v>469</v>
      </c>
      <c r="B277" s="366"/>
      <c r="C277" s="350"/>
      <c r="D277" s="144">
        <v>267900</v>
      </c>
      <c r="E277" s="145"/>
      <c r="F277" s="145"/>
      <c r="G277" s="145"/>
      <c r="H277" s="146"/>
    </row>
    <row r="278" spans="1:8" s="16" customFormat="1" ht="37.5" customHeight="1" outlineLevel="1" x14ac:dyDescent="0.2">
      <c r="A278" s="147" t="s">
        <v>470</v>
      </c>
      <c r="B278" s="366"/>
      <c r="C278" s="350"/>
      <c r="D278" s="144">
        <v>270750</v>
      </c>
      <c r="E278" s="145"/>
      <c r="F278" s="145"/>
      <c r="G278" s="145"/>
      <c r="H278" s="146"/>
    </row>
    <row r="279" spans="1:8" s="16" customFormat="1" ht="37.5" customHeight="1" outlineLevel="1" x14ac:dyDescent="0.2">
      <c r="A279" s="147" t="s">
        <v>471</v>
      </c>
      <c r="B279" s="366"/>
      <c r="C279" s="350"/>
      <c r="D279" s="144">
        <v>273600</v>
      </c>
      <c r="E279" s="145"/>
      <c r="F279" s="145"/>
      <c r="G279" s="145"/>
      <c r="H279" s="146"/>
    </row>
    <row r="280" spans="1:8" s="16" customFormat="1" ht="37.5" customHeight="1" outlineLevel="1" x14ac:dyDescent="0.2">
      <c r="A280" s="147" t="s">
        <v>472</v>
      </c>
      <c r="B280" s="366"/>
      <c r="C280" s="350"/>
      <c r="D280" s="144">
        <v>276450</v>
      </c>
      <c r="E280" s="145"/>
      <c r="F280" s="145"/>
      <c r="G280" s="145"/>
      <c r="H280" s="146"/>
    </row>
    <row r="281" spans="1:8" s="16" customFormat="1" ht="37.5" customHeight="1" outlineLevel="1" x14ac:dyDescent="0.2">
      <c r="A281" s="147" t="s">
        <v>473</v>
      </c>
      <c r="B281" s="366"/>
      <c r="C281" s="350"/>
      <c r="D281" s="144">
        <v>279300</v>
      </c>
      <c r="E281" s="145"/>
      <c r="F281" s="145"/>
      <c r="G281" s="145"/>
      <c r="H281" s="146"/>
    </row>
    <row r="282" spans="1:8" s="16" customFormat="1" ht="37.5" customHeight="1" outlineLevel="1" x14ac:dyDescent="0.2">
      <c r="A282" s="147" t="s">
        <v>474</v>
      </c>
      <c r="B282" s="366"/>
      <c r="C282" s="350"/>
      <c r="D282" s="144">
        <v>282150</v>
      </c>
      <c r="E282" s="145"/>
      <c r="F282" s="145"/>
      <c r="G282" s="145"/>
      <c r="H282" s="146"/>
    </row>
    <row r="283" spans="1:8" s="16" customFormat="1" ht="37.5" customHeight="1" outlineLevel="1" thickBot="1" x14ac:dyDescent="0.25">
      <c r="A283" s="147" t="s">
        <v>475</v>
      </c>
      <c r="B283" s="366"/>
      <c r="C283" s="367"/>
      <c r="D283" s="144">
        <v>285000</v>
      </c>
      <c r="E283" s="145"/>
      <c r="F283" s="145"/>
      <c r="G283" s="145"/>
      <c r="H283" s="146"/>
    </row>
    <row r="284" spans="1:8" s="16" customFormat="1" ht="50.1" customHeight="1" thickBot="1" x14ac:dyDescent="0.25">
      <c r="A284" s="136" t="s">
        <v>59</v>
      </c>
      <c r="B284" s="137"/>
      <c r="C284" s="137"/>
      <c r="D284" s="138" t="str">
        <f>"от "&amp;MIN(D285:D294)&amp;" до "&amp;MAX(D285:D294)</f>
        <v>от 450 до 10290</v>
      </c>
      <c r="E284" s="139"/>
      <c r="F284" s="139"/>
      <c r="G284" s="139"/>
      <c r="H284" s="140"/>
    </row>
    <row r="285" spans="1:8" s="16" customFormat="1" ht="162.75" customHeight="1" x14ac:dyDescent="0.2">
      <c r="A285" s="517" t="s">
        <v>339</v>
      </c>
      <c r="B285" s="150" t="s">
        <v>194</v>
      </c>
      <c r="C285" s="54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85" s="31">
        <v>1890</v>
      </c>
      <c r="E285" s="32"/>
      <c r="F285" s="32"/>
      <c r="G285" s="32"/>
      <c r="H285" s="33"/>
    </row>
    <row r="286" spans="1:8" s="16" customFormat="1" ht="37.5" customHeight="1" x14ac:dyDescent="0.2">
      <c r="A286" s="546" t="s">
        <v>61</v>
      </c>
      <c r="B286" s="547"/>
      <c r="C286" s="156"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86" s="548">
        <v>1290</v>
      </c>
      <c r="E286" s="152"/>
      <c r="F286" s="152"/>
      <c r="G286" s="152"/>
      <c r="H286" s="153"/>
    </row>
    <row r="287" spans="1:8" s="16" customFormat="1" ht="37.5" customHeight="1" x14ac:dyDescent="0.2">
      <c r="A287" s="546" t="s">
        <v>62</v>
      </c>
      <c r="B287" s="547"/>
      <c r="C287" s="159"/>
      <c r="D287" s="548">
        <v>10290</v>
      </c>
      <c r="E287" s="152"/>
      <c r="F287" s="152"/>
      <c r="G287" s="152"/>
      <c r="H287" s="153"/>
    </row>
    <row r="288" spans="1:8" s="16" customFormat="1" ht="37.5" customHeight="1" x14ac:dyDescent="0.2">
      <c r="A288" s="160" t="s">
        <v>63</v>
      </c>
      <c r="B288" s="161"/>
      <c r="C288" s="159"/>
      <c r="D288" s="548">
        <v>2790</v>
      </c>
      <c r="E288" s="152"/>
      <c r="F288" s="152"/>
      <c r="G288" s="152"/>
      <c r="H288" s="153"/>
    </row>
    <row r="289" spans="1:8" s="16" customFormat="1" ht="37.5" customHeight="1" x14ac:dyDescent="0.2">
      <c r="A289" s="546" t="s">
        <v>64</v>
      </c>
      <c r="B289" s="547"/>
      <c r="C289" s="159"/>
      <c r="D289" s="548">
        <v>6390</v>
      </c>
      <c r="E289" s="152"/>
      <c r="F289" s="152"/>
      <c r="G289" s="152"/>
      <c r="H289" s="153"/>
    </row>
    <row r="290" spans="1:8" s="16" customFormat="1" ht="37.5" customHeight="1" x14ac:dyDescent="0.2">
      <c r="A290" s="160" t="s">
        <v>65</v>
      </c>
      <c r="B290" s="161"/>
      <c r="C290" s="159"/>
      <c r="D290" s="56">
        <v>450</v>
      </c>
      <c r="E290" s="37"/>
      <c r="F290" s="37"/>
      <c r="G290" s="37"/>
      <c r="H290" s="38"/>
    </row>
    <row r="291" spans="1:8" s="16" customFormat="1" ht="37.5" customHeight="1" x14ac:dyDescent="0.2">
      <c r="A291" s="160" t="s">
        <v>66</v>
      </c>
      <c r="B291" s="161"/>
      <c r="C291" s="159"/>
      <c r="D291" s="56">
        <v>450</v>
      </c>
      <c r="E291" s="37"/>
      <c r="F291" s="37"/>
      <c r="G291" s="37"/>
      <c r="H291" s="38"/>
    </row>
    <row r="292" spans="1:8" s="16" customFormat="1" ht="37.5" customHeight="1" x14ac:dyDescent="0.2">
      <c r="A292" s="160" t="s">
        <v>67</v>
      </c>
      <c r="B292" s="161"/>
      <c r="C292" s="159"/>
      <c r="D292" s="56">
        <v>900</v>
      </c>
      <c r="E292" s="37"/>
      <c r="F292" s="37"/>
      <c r="G292" s="37"/>
      <c r="H292" s="38"/>
    </row>
    <row r="293" spans="1:8" s="16" customFormat="1" ht="37.5" customHeight="1" x14ac:dyDescent="0.2">
      <c r="A293" s="160" t="s">
        <v>68</v>
      </c>
      <c r="B293" s="161"/>
      <c r="C293" s="159"/>
      <c r="D293" s="56">
        <v>1350</v>
      </c>
      <c r="E293" s="37"/>
      <c r="F293" s="37"/>
      <c r="G293" s="37"/>
      <c r="H293" s="38"/>
    </row>
    <row r="294" spans="1:8" s="16" customFormat="1" ht="37.5" customHeight="1" thickBot="1" x14ac:dyDescent="0.25">
      <c r="A294" s="207" t="s">
        <v>69</v>
      </c>
      <c r="B294" s="208"/>
      <c r="C294" s="164"/>
      <c r="D294" s="56">
        <v>8400</v>
      </c>
      <c r="E294" s="37"/>
      <c r="F294" s="37"/>
      <c r="G294" s="37"/>
      <c r="H294" s="38"/>
    </row>
    <row r="295" spans="1:8" s="16" customFormat="1" ht="117.75" customHeight="1" thickBot="1" x14ac:dyDescent="0.25">
      <c r="A295" s="283" t="s">
        <v>71</v>
      </c>
      <c r="B295" s="284"/>
      <c r="C29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95" s="45">
        <v>30</v>
      </c>
      <c r="E295" s="45"/>
      <c r="F295" s="45"/>
      <c r="G295" s="45"/>
      <c r="H295" s="46"/>
    </row>
    <row r="296" spans="1:8" s="28" customFormat="1" ht="50.1" customHeight="1" thickBot="1" x14ac:dyDescent="0.25">
      <c r="A296" s="24" t="s">
        <v>72</v>
      </c>
      <c r="B296" s="25"/>
      <c r="C296" s="26"/>
      <c r="D296" s="173" t="str">
        <f>"от "&amp;MIN(D298,D318:D332)&amp;" до "&amp;MAX(D298,D318:D332)</f>
        <v>от 600 до 51390</v>
      </c>
      <c r="E296" s="173"/>
      <c r="F296" s="173"/>
      <c r="G296" s="173"/>
      <c r="H296" s="174"/>
    </row>
    <row r="297" spans="1:8" s="16" customFormat="1" ht="24.95" customHeight="1" thickBot="1" x14ac:dyDescent="0.25">
      <c r="A297" s="286"/>
      <c r="B297" s="287"/>
      <c r="C297" s="130"/>
      <c r="D297" s="288"/>
      <c r="E297" s="288"/>
      <c r="F297" s="288"/>
      <c r="G297" s="288"/>
      <c r="H297" s="289"/>
    </row>
    <row r="298" spans="1:8" s="16" customFormat="1" ht="57" customHeight="1" thickBot="1" x14ac:dyDescent="0.25">
      <c r="A298" s="179" t="s">
        <v>73</v>
      </c>
      <c r="B298" s="180"/>
      <c r="C2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98" s="182">
        <v>15048</v>
      </c>
      <c r="E298" s="182"/>
      <c r="F298" s="182"/>
      <c r="G298" s="182"/>
      <c r="H298" s="183"/>
    </row>
    <row r="299" spans="1:8" s="16" customFormat="1" ht="57" customHeight="1" thickBot="1" x14ac:dyDescent="0.25">
      <c r="A299" s="184" t="s">
        <v>74</v>
      </c>
      <c r="B299" s="185"/>
      <c r="C299" s="186"/>
      <c r="D299" s="187" t="s">
        <v>75</v>
      </c>
      <c r="E299" s="188"/>
      <c r="F299" s="188"/>
      <c r="G299" s="188"/>
      <c r="H299" s="189"/>
    </row>
    <row r="300" spans="1:8" s="16" customFormat="1" ht="57" customHeight="1" x14ac:dyDescent="0.2">
      <c r="A300" s="190" t="s">
        <v>76</v>
      </c>
      <c r="B300" s="191"/>
      <c r="C300" s="186"/>
      <c r="D300" s="157">
        <f>D298/4</f>
        <v>3762</v>
      </c>
      <c r="E300" s="157"/>
      <c r="F300" s="157"/>
      <c r="G300" s="157"/>
      <c r="H300" s="158"/>
    </row>
    <row r="301" spans="1:8" s="16" customFormat="1" ht="57" customHeight="1" x14ac:dyDescent="0.2">
      <c r="A301" s="190" t="s">
        <v>77</v>
      </c>
      <c r="B301" s="191"/>
      <c r="C301" s="186"/>
      <c r="D301" s="157">
        <f>D298/5</f>
        <v>3009.6</v>
      </c>
      <c r="E301" s="157"/>
      <c r="F301" s="157"/>
      <c r="G301" s="157"/>
      <c r="H301" s="158"/>
    </row>
    <row r="302" spans="1:8" s="16" customFormat="1" ht="57" customHeight="1" x14ac:dyDescent="0.2">
      <c r="A302" s="190" t="s">
        <v>78</v>
      </c>
      <c r="B302" s="191"/>
      <c r="C302" s="186"/>
      <c r="D302" s="157">
        <f>D298/6</f>
        <v>2508</v>
      </c>
      <c r="E302" s="157"/>
      <c r="F302" s="157"/>
      <c r="G302" s="157"/>
      <c r="H302" s="158"/>
    </row>
    <row r="303" spans="1:8" s="16" customFormat="1" ht="57" customHeight="1" x14ac:dyDescent="0.2">
      <c r="A303" s="190" t="s">
        <v>79</v>
      </c>
      <c r="B303" s="191"/>
      <c r="C303" s="186"/>
      <c r="D303" s="157">
        <f>D298/7</f>
        <v>2149.7142857142858</v>
      </c>
      <c r="E303" s="157"/>
      <c r="F303" s="157"/>
      <c r="G303" s="157"/>
      <c r="H303" s="158"/>
    </row>
    <row r="304" spans="1:8" s="16" customFormat="1" ht="57" customHeight="1" x14ac:dyDescent="0.2">
      <c r="A304" s="190" t="s">
        <v>80</v>
      </c>
      <c r="B304" s="191"/>
      <c r="C304" s="186"/>
      <c r="D304" s="157">
        <f>D298/8</f>
        <v>1881</v>
      </c>
      <c r="E304" s="157"/>
      <c r="F304" s="157"/>
      <c r="G304" s="157"/>
      <c r="H304" s="158"/>
    </row>
    <row r="305" spans="1:8" s="16" customFormat="1" ht="57" customHeight="1" x14ac:dyDescent="0.2">
      <c r="A305" s="190" t="s">
        <v>81</v>
      </c>
      <c r="B305" s="191"/>
      <c r="C305" s="186"/>
      <c r="D305" s="157">
        <f>D298/9</f>
        <v>1672</v>
      </c>
      <c r="E305" s="157"/>
      <c r="F305" s="157"/>
      <c r="G305" s="157"/>
      <c r="H305" s="158"/>
    </row>
    <row r="306" spans="1:8" s="16" customFormat="1" ht="57" customHeight="1" x14ac:dyDescent="0.2">
      <c r="A306" s="190" t="s">
        <v>82</v>
      </c>
      <c r="B306" s="191"/>
      <c r="C306" s="186"/>
      <c r="D306" s="157">
        <f>D298/10</f>
        <v>1504.8</v>
      </c>
      <c r="E306" s="157"/>
      <c r="F306" s="157"/>
      <c r="G306" s="157"/>
      <c r="H306" s="158"/>
    </row>
    <row r="307" spans="1:8" s="16" customFormat="1" ht="57" customHeight="1" thickBot="1" x14ac:dyDescent="0.25">
      <c r="A307" s="179" t="s">
        <v>83</v>
      </c>
      <c r="B307" s="180"/>
      <c r="C307" s="186"/>
      <c r="D307" s="182">
        <v>22560</v>
      </c>
      <c r="E307" s="182"/>
      <c r="F307" s="182"/>
      <c r="G307" s="182"/>
      <c r="H307" s="183"/>
    </row>
    <row r="308" spans="1:8" s="16" customFormat="1" ht="57" customHeight="1" thickBot="1" x14ac:dyDescent="0.25">
      <c r="A308" s="184" t="s">
        <v>74</v>
      </c>
      <c r="B308" s="185"/>
      <c r="C308" s="186"/>
      <c r="D308" s="187" t="s">
        <v>75</v>
      </c>
      <c r="E308" s="188"/>
      <c r="F308" s="188"/>
      <c r="G308" s="188"/>
      <c r="H308" s="189"/>
    </row>
    <row r="309" spans="1:8" s="16" customFormat="1" ht="57" customHeight="1" x14ac:dyDescent="0.2">
      <c r="A309" s="190" t="s">
        <v>76</v>
      </c>
      <c r="B309" s="191"/>
      <c r="C309" s="186"/>
      <c r="D309" s="157">
        <v>5640</v>
      </c>
      <c r="E309" s="157"/>
      <c r="F309" s="157"/>
      <c r="G309" s="157"/>
      <c r="H309" s="158"/>
    </row>
    <row r="310" spans="1:8" s="16" customFormat="1" ht="57" customHeight="1" x14ac:dyDescent="0.2">
      <c r="A310" s="190" t="s">
        <v>77</v>
      </c>
      <c r="B310" s="191"/>
      <c r="C310" s="186"/>
      <c r="D310" s="157">
        <v>4512</v>
      </c>
      <c r="E310" s="157"/>
      <c r="F310" s="157"/>
      <c r="G310" s="157"/>
      <c r="H310" s="158"/>
    </row>
    <row r="311" spans="1:8" s="16" customFormat="1" ht="57" customHeight="1" x14ac:dyDescent="0.2">
      <c r="A311" s="190" t="s">
        <v>78</v>
      </c>
      <c r="B311" s="191"/>
      <c r="C311" s="186"/>
      <c r="D311" s="157">
        <v>3760</v>
      </c>
      <c r="E311" s="157"/>
      <c r="F311" s="157"/>
      <c r="G311" s="157"/>
      <c r="H311" s="158"/>
    </row>
    <row r="312" spans="1:8" s="16" customFormat="1" ht="57" customHeight="1" x14ac:dyDescent="0.2">
      <c r="A312" s="190" t="s">
        <v>79</v>
      </c>
      <c r="B312" s="191"/>
      <c r="C312" s="186"/>
      <c r="D312" s="157">
        <v>3222.8571428571427</v>
      </c>
      <c r="E312" s="157"/>
      <c r="F312" s="157"/>
      <c r="G312" s="157"/>
      <c r="H312" s="158"/>
    </row>
    <row r="313" spans="1:8" s="16" customFormat="1" ht="57" customHeight="1" x14ac:dyDescent="0.2">
      <c r="A313" s="190" t="s">
        <v>80</v>
      </c>
      <c r="B313" s="191"/>
      <c r="C313" s="186"/>
      <c r="D313" s="157">
        <v>2820</v>
      </c>
      <c r="E313" s="157"/>
      <c r="F313" s="157"/>
      <c r="G313" s="157"/>
      <c r="H313" s="158"/>
    </row>
    <row r="314" spans="1:8" s="16" customFormat="1" ht="57" customHeight="1" x14ac:dyDescent="0.2">
      <c r="A314" s="190" t="s">
        <v>81</v>
      </c>
      <c r="B314" s="191"/>
      <c r="C314" s="186"/>
      <c r="D314" s="157">
        <v>2506.6666666666665</v>
      </c>
      <c r="E314" s="157"/>
      <c r="F314" s="157"/>
      <c r="G314" s="157"/>
      <c r="H314" s="158"/>
    </row>
    <row r="315" spans="1:8" s="16" customFormat="1" ht="57" customHeight="1" thickBot="1" x14ac:dyDescent="0.25">
      <c r="A315" s="190" t="s">
        <v>82</v>
      </c>
      <c r="B315" s="191"/>
      <c r="C315" s="194"/>
      <c r="D315" s="157">
        <v>2256</v>
      </c>
      <c r="E315" s="157"/>
      <c r="F315" s="157"/>
      <c r="G315" s="157"/>
      <c r="H315" s="158"/>
    </row>
    <row r="316" spans="1:8" s="16" customFormat="1" ht="62.45" customHeight="1" thickBot="1" x14ac:dyDescent="0.25">
      <c r="A316" s="195" t="s">
        <v>84</v>
      </c>
      <c r="B316" s="196"/>
      <c r="C3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6" s="56">
        <v>20004</v>
      </c>
      <c r="E316" s="37"/>
      <c r="F316" s="37"/>
      <c r="G316" s="37"/>
      <c r="H316" s="38"/>
    </row>
    <row r="317" spans="1:8" s="16" customFormat="1" ht="24.95" customHeight="1" thickBot="1" x14ac:dyDescent="0.25">
      <c r="A317" s="286"/>
      <c r="B317" s="287"/>
      <c r="C317" s="125"/>
      <c r="D317" s="288"/>
      <c r="E317" s="288"/>
      <c r="F317" s="288"/>
      <c r="G317" s="288"/>
      <c r="H317" s="289"/>
    </row>
    <row r="318" spans="1:8" s="16" customFormat="1" ht="50.1" customHeight="1" x14ac:dyDescent="0.2">
      <c r="A318" s="160" t="s">
        <v>85</v>
      </c>
      <c r="B318" s="161"/>
      <c r="C318" s="294" t="str">
        <f>"Интернет-площадка 2gis.ru на основе Cправочника организаций "&amp;$C$2&amp;""</f>
        <v>Интернет-площадка 2gis.ru на основе Cправочника организаций "2ГИС.ЕКАТЕРИНБУРГ"</v>
      </c>
      <c r="D318" s="56">
        <v>29649</v>
      </c>
      <c r="E318" s="37"/>
      <c r="F318" s="37"/>
      <c r="G318" s="37"/>
      <c r="H318" s="38"/>
    </row>
    <row r="319" spans="1:8" s="16" customFormat="1" ht="50.1" customHeight="1" x14ac:dyDescent="0.2">
      <c r="A319" s="160" t="s">
        <v>86</v>
      </c>
      <c r="B319" s="161"/>
      <c r="C319"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9" s="56">
        <v>12900</v>
      </c>
      <c r="E319" s="37"/>
      <c r="F319" s="37"/>
      <c r="G319" s="37"/>
      <c r="H319" s="38"/>
    </row>
    <row r="320" spans="1:8" s="16" customFormat="1" ht="50.1" customHeight="1" x14ac:dyDescent="0.2">
      <c r="A320" s="160" t="s">
        <v>87</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0" s="56">
        <v>42690</v>
      </c>
      <c r="E320" s="37"/>
      <c r="F320" s="37"/>
      <c r="G320" s="37"/>
      <c r="H320" s="38"/>
    </row>
    <row r="321" spans="1:8" s="16" customFormat="1" ht="50.1" customHeight="1" x14ac:dyDescent="0.2">
      <c r="A321" s="160" t="s">
        <v>88</v>
      </c>
      <c r="B321" s="161"/>
      <c r="C321" s="203" t="str">
        <f>"Интернет-площадка 2gis.ru на основе Cправочника организаций "&amp;$C$2&amp;""</f>
        <v>Интернет-площадка 2gis.ru на основе Cправочника организаций "2ГИС.ЕКАТЕРИНБУРГ"</v>
      </c>
      <c r="D321" s="56">
        <v>11790</v>
      </c>
      <c r="E321" s="37"/>
      <c r="F321" s="37"/>
      <c r="G321" s="37"/>
      <c r="H321" s="38"/>
    </row>
    <row r="322" spans="1:8" s="16" customFormat="1" ht="50.1" customHeight="1" x14ac:dyDescent="0.2">
      <c r="A322" s="160" t="s">
        <v>89</v>
      </c>
      <c r="B322" s="161"/>
      <c r="C322" s="203" t="str">
        <f>"Интернет-площадка 2gis.ru на основе Cправочника организаций "&amp;$C$2&amp;""</f>
        <v>Интернет-площадка 2gis.ru на основе Cправочника организаций "2ГИС.ЕКАТЕРИНБУРГ"</v>
      </c>
      <c r="D322" s="56">
        <v>14148</v>
      </c>
      <c r="E322" s="37"/>
      <c r="F322" s="37"/>
      <c r="G322" s="37"/>
      <c r="H322" s="38"/>
    </row>
    <row r="323" spans="1:8" s="16" customFormat="1" ht="50.1" customHeight="1" x14ac:dyDescent="0.2">
      <c r="A323" s="160" t="s">
        <v>90</v>
      </c>
      <c r="B323" s="161"/>
      <c r="C323"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3" s="56">
        <v>7590</v>
      </c>
      <c r="E323" s="37"/>
      <c r="F323" s="37"/>
      <c r="G323" s="37"/>
      <c r="H323" s="38"/>
    </row>
    <row r="324" spans="1:8" s="16" customFormat="1" ht="50.1" customHeight="1" x14ac:dyDescent="0.2">
      <c r="A324" s="160" t="s">
        <v>91</v>
      </c>
      <c r="B324" s="161"/>
      <c r="C324"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56">
        <v>22950</v>
      </c>
      <c r="E324" s="37"/>
      <c r="F324" s="37"/>
      <c r="G324" s="37"/>
      <c r="H324" s="38"/>
    </row>
    <row r="325" spans="1:8" s="16" customFormat="1" ht="50.1" customHeight="1" x14ac:dyDescent="0.2">
      <c r="A325" s="160" t="s">
        <v>92</v>
      </c>
      <c r="B325" s="161"/>
      <c r="C325"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5" s="56">
        <v>51390</v>
      </c>
      <c r="E325" s="37"/>
      <c r="F325" s="37"/>
      <c r="G325" s="37"/>
      <c r="H325" s="38"/>
    </row>
    <row r="326" spans="1:8" s="16" customFormat="1" ht="50.1" customHeight="1" x14ac:dyDescent="0.2">
      <c r="A326" s="160" t="s">
        <v>93</v>
      </c>
      <c r="B326" s="161"/>
      <c r="C326" s="203" t="e">
        <f>#REF!</f>
        <v>#REF!</v>
      </c>
      <c r="D326" s="56">
        <v>19500</v>
      </c>
      <c r="E326" s="37"/>
      <c r="F326" s="37"/>
      <c r="G326" s="37"/>
      <c r="H326" s="38"/>
    </row>
    <row r="327" spans="1:8" s="16" customFormat="1" ht="50.1" customHeight="1" x14ac:dyDescent="0.2">
      <c r="A327" s="160" t="s">
        <v>94</v>
      </c>
      <c r="B327" s="161"/>
      <c r="C327" s="203" t="s">
        <v>95</v>
      </c>
      <c r="D327" s="56">
        <v>600</v>
      </c>
      <c r="E327" s="37"/>
      <c r="F327" s="37"/>
      <c r="G327" s="37"/>
      <c r="H327" s="38"/>
    </row>
    <row r="328" spans="1:8" s="16" customFormat="1" ht="68.25" customHeight="1" x14ac:dyDescent="0.2">
      <c r="A328" s="160" t="s">
        <v>96</v>
      </c>
      <c r="B328" s="161"/>
      <c r="C3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8" s="56">
        <v>10290</v>
      </c>
      <c r="E328" s="37"/>
      <c r="F328" s="37"/>
      <c r="G328" s="37"/>
      <c r="H328" s="38"/>
    </row>
    <row r="329" spans="1:8" s="16" customFormat="1" ht="68.25" customHeight="1" x14ac:dyDescent="0.2">
      <c r="A329" s="160" t="s">
        <v>97</v>
      </c>
      <c r="B329" s="161"/>
      <c r="C329" s="203"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9" s="56">
        <v>8232</v>
      </c>
      <c r="E329" s="37"/>
      <c r="F329" s="37"/>
      <c r="G329" s="37"/>
      <c r="H329" s="38"/>
    </row>
    <row r="330" spans="1:8" s="16" customFormat="1" ht="68.25" customHeight="1" x14ac:dyDescent="0.2">
      <c r="A330" s="160" t="s">
        <v>98</v>
      </c>
      <c r="B330" s="161"/>
      <c r="C330"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0" s="56">
        <v>8790</v>
      </c>
      <c r="E330" s="37"/>
      <c r="F330" s="37"/>
      <c r="G330" s="37"/>
      <c r="H330" s="38"/>
    </row>
    <row r="331" spans="1:8" s="16" customFormat="1" ht="68.25" customHeight="1" x14ac:dyDescent="0.2">
      <c r="A331" s="160" t="s">
        <v>99</v>
      </c>
      <c r="B331" s="161"/>
      <c r="C331"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1" s="56">
        <v>4116</v>
      </c>
      <c r="E331" s="37"/>
      <c r="F331" s="37"/>
      <c r="G331" s="37"/>
      <c r="H331" s="38"/>
    </row>
    <row r="332" spans="1:8" s="16" customFormat="1" ht="50.1" customHeight="1" x14ac:dyDescent="0.2">
      <c r="A332" s="160" t="s">
        <v>102</v>
      </c>
      <c r="B332" s="161"/>
      <c r="C332"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32" s="56">
        <v>11790</v>
      </c>
      <c r="E332" s="37"/>
      <c r="F332" s="37"/>
      <c r="G332" s="37"/>
      <c r="H332" s="38"/>
    </row>
    <row r="333" spans="1:8" s="16" customFormat="1" ht="102" customHeight="1" x14ac:dyDescent="0.2">
      <c r="A333" s="160" t="s">
        <v>16</v>
      </c>
      <c r="B333" s="161"/>
      <c r="C3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3" s="56">
        <v>1890</v>
      </c>
      <c r="E333" s="37"/>
      <c r="F333" s="37"/>
      <c r="G333" s="37"/>
      <c r="H333" s="37"/>
    </row>
    <row r="334" spans="1:8" s="16" customFormat="1" ht="102" customHeight="1" x14ac:dyDescent="0.2">
      <c r="A334" s="160" t="s">
        <v>103</v>
      </c>
      <c r="B334" s="161"/>
      <c r="C3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4" s="56">
        <v>100002</v>
      </c>
      <c r="E334" s="37"/>
      <c r="F334" s="37"/>
      <c r="G334" s="37"/>
      <c r="H334" s="37"/>
    </row>
    <row r="335" spans="1:8" s="16" customFormat="1" ht="126" customHeight="1" x14ac:dyDescent="0.2">
      <c r="A335" s="160" t="s">
        <v>104</v>
      </c>
      <c r="B335" s="161"/>
      <c r="C33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5" s="56">
        <v>12510</v>
      </c>
      <c r="E335" s="37"/>
      <c r="F335" s="37"/>
      <c r="G335" s="37"/>
      <c r="H335" s="38"/>
    </row>
    <row r="336" spans="1:8" s="16" customFormat="1" ht="96" customHeight="1" x14ac:dyDescent="0.2">
      <c r="A336" s="160" t="s">
        <v>105</v>
      </c>
      <c r="B336" s="161"/>
      <c r="C3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6" s="56">
        <v>10005</v>
      </c>
      <c r="E336" s="37"/>
      <c r="F336" s="37"/>
      <c r="G336" s="37"/>
      <c r="H336" s="38"/>
    </row>
    <row r="337" spans="1:8" s="16" customFormat="1" ht="96" customHeight="1" x14ac:dyDescent="0.2">
      <c r="A337" s="154" t="s">
        <v>106</v>
      </c>
      <c r="B337" s="204"/>
      <c r="C33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7" s="56">
        <v>15000</v>
      </c>
      <c r="E337" s="37"/>
      <c r="F337" s="37"/>
      <c r="G337" s="37"/>
      <c r="H337" s="38"/>
    </row>
    <row r="338" spans="1:8" s="16" customFormat="1" ht="96" customHeight="1" x14ac:dyDescent="0.2">
      <c r="A338" s="160" t="s">
        <v>100</v>
      </c>
      <c r="B338" s="161" t="s">
        <v>100</v>
      </c>
      <c r="C338"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8" s="56">
        <v>15000</v>
      </c>
      <c r="E338" s="37"/>
      <c r="F338" s="37"/>
      <c r="G338" s="37"/>
      <c r="H338" s="38"/>
    </row>
    <row r="339" spans="1:8" s="16" customFormat="1" ht="96" customHeight="1" x14ac:dyDescent="0.2">
      <c r="A339" s="160" t="s">
        <v>101</v>
      </c>
      <c r="B339" s="161" t="s">
        <v>101</v>
      </c>
      <c r="C33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9" s="56">
        <v>13002</v>
      </c>
      <c r="E339" s="37"/>
      <c r="F339" s="37"/>
      <c r="G339" s="37"/>
      <c r="H339" s="38"/>
    </row>
    <row r="340" spans="1:8" s="16" customFormat="1" ht="50.1" customHeight="1" x14ac:dyDescent="0.2">
      <c r="A340" s="160" t="s">
        <v>107</v>
      </c>
      <c r="B340" s="161"/>
      <c r="C340" s="203" t="str">
        <f>"Интернет-площадка 2gis.ru на основе Cправочника организаций "&amp;$C$2&amp;""</f>
        <v>Интернет-площадка 2gis.ru на основе Cправочника организаций "2ГИС.ЕКАТЕРИНБУРГ"</v>
      </c>
      <c r="D340" s="56">
        <v>41520</v>
      </c>
      <c r="E340" s="37"/>
      <c r="F340" s="37"/>
      <c r="G340" s="37"/>
      <c r="H340" s="38"/>
    </row>
    <row r="341" spans="1:8" s="16" customFormat="1" ht="50.1" customHeight="1" x14ac:dyDescent="0.2">
      <c r="A341" s="160" t="s">
        <v>108</v>
      </c>
      <c r="B341" s="161"/>
      <c r="C341" s="203"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41" s="56">
        <v>18120</v>
      </c>
      <c r="E341" s="37"/>
      <c r="F341" s="37"/>
      <c r="G341" s="37"/>
      <c r="H341" s="38"/>
    </row>
    <row r="342" spans="1:8" s="16" customFormat="1" ht="50.1" customHeight="1" x14ac:dyDescent="0.2">
      <c r="A342" s="160" t="s">
        <v>109</v>
      </c>
      <c r="B342" s="161"/>
      <c r="C342" s="203" t="str">
        <f t="shared" si="1"/>
        <v>электронный справочник на основе Справочника организаций "2ГИС.ЕКАТЕРИНБУРГ" (версия для ПК)</v>
      </c>
      <c r="D342" s="56">
        <v>59880</v>
      </c>
      <c r="E342" s="37"/>
      <c r="F342" s="37"/>
      <c r="G342" s="37"/>
      <c r="H342" s="38"/>
    </row>
    <row r="343" spans="1:8" s="16" customFormat="1" ht="50.1" customHeight="1" x14ac:dyDescent="0.2">
      <c r="A343" s="160" t="s">
        <v>110</v>
      </c>
      <c r="B343" s="161"/>
      <c r="C343" s="203" t="str">
        <f>"Интернет-площадка 2gis.ru на основе Cправочника организаций "&amp;$C$2&amp;""</f>
        <v>Интернет-площадка 2gis.ru на основе Cправочника организаций "2ГИС.ЕКАТЕРИНБУРГ"</v>
      </c>
      <c r="D343" s="56">
        <v>16560</v>
      </c>
      <c r="E343" s="37"/>
      <c r="F343" s="37"/>
      <c r="G343" s="37"/>
      <c r="H343" s="38"/>
    </row>
    <row r="344" spans="1:8" s="16" customFormat="1" ht="50.1" customHeight="1" x14ac:dyDescent="0.2">
      <c r="A344" s="160" t="s">
        <v>111</v>
      </c>
      <c r="B344" s="161"/>
      <c r="C344" s="203" t="str">
        <f>"Интернет-площадка 2gis.ru на основе Cправочника организаций "&amp;$C$2&amp;""</f>
        <v>Интернет-площадка 2gis.ru на основе Cправочника организаций "2ГИС.ЕКАТЕРИНБУРГ"</v>
      </c>
      <c r="D344" s="56">
        <v>19872</v>
      </c>
      <c r="E344" s="37"/>
      <c r="F344" s="37"/>
      <c r="G344" s="37"/>
      <c r="H344" s="38"/>
    </row>
    <row r="345" spans="1:8" s="16" customFormat="1" ht="50.1" customHeight="1" x14ac:dyDescent="0.2">
      <c r="A345" s="160" t="s">
        <v>112</v>
      </c>
      <c r="B345" s="161"/>
      <c r="C345" s="203" t="str">
        <f t="shared" si="1"/>
        <v>электронный справочник на основе Справочника организаций "2ГИС.ЕКАТЕРИНБУРГ" (версия для ПК)</v>
      </c>
      <c r="D345" s="56">
        <v>10680</v>
      </c>
      <c r="E345" s="37"/>
      <c r="F345" s="37"/>
      <c r="G345" s="37"/>
      <c r="H345" s="38"/>
    </row>
    <row r="346" spans="1:8" s="16" customFormat="1" ht="50.1" customHeight="1" x14ac:dyDescent="0.2">
      <c r="A346" s="160" t="s">
        <v>113</v>
      </c>
      <c r="B346" s="161"/>
      <c r="C346" s="203" t="str">
        <f t="shared" si="1"/>
        <v>электронный справочник на основе Справочника организаций "2ГИС.ЕКАТЕРИНБУРГ" (версия для ПК)</v>
      </c>
      <c r="D346" s="56">
        <v>32160</v>
      </c>
      <c r="E346" s="37"/>
      <c r="F346" s="37"/>
      <c r="G346" s="37"/>
      <c r="H346" s="38"/>
    </row>
    <row r="347" spans="1:8" s="16" customFormat="1" ht="50.1" customHeight="1" x14ac:dyDescent="0.2">
      <c r="A347" s="160" t="s">
        <v>114</v>
      </c>
      <c r="B347" s="161"/>
      <c r="C347" s="203" t="str">
        <f t="shared" si="1"/>
        <v>электронный справочник на основе Справочника организаций "2ГИС.ЕКАТЕРИНБУРГ" (версия для ПК)</v>
      </c>
      <c r="D347" s="56">
        <v>72000</v>
      </c>
      <c r="E347" s="37"/>
      <c r="F347" s="37"/>
      <c r="G347" s="37"/>
      <c r="H347" s="38"/>
    </row>
    <row r="348" spans="1:8" s="16" customFormat="1" ht="50.1" customHeight="1" x14ac:dyDescent="0.2">
      <c r="A348" s="160" t="s">
        <v>340</v>
      </c>
      <c r="B348" s="161"/>
      <c r="C348" s="203" t="s">
        <v>95</v>
      </c>
      <c r="D348" s="56">
        <v>840</v>
      </c>
      <c r="E348" s="37"/>
      <c r="F348" s="37"/>
      <c r="G348" s="37"/>
      <c r="H348" s="38"/>
    </row>
    <row r="349" spans="1:8" s="16" customFormat="1" ht="50.1" customHeight="1" thickBot="1" x14ac:dyDescent="0.25">
      <c r="A349" s="160" t="s">
        <v>117</v>
      </c>
      <c r="B349" s="161"/>
      <c r="C349" s="60" t="str">
        <f t="shared" si="1"/>
        <v>электронный справочник на основе Справочника организаций "2ГИС.ЕКАТЕРИНБУРГ" (версия для ПК)</v>
      </c>
      <c r="D349" s="56">
        <v>16560</v>
      </c>
      <c r="E349" s="37"/>
      <c r="F349" s="37"/>
      <c r="G349" s="37"/>
      <c r="H349" s="38"/>
    </row>
    <row r="350" spans="1:8" s="28" customFormat="1" ht="50.1" customHeight="1" thickBot="1" x14ac:dyDescent="0.25">
      <c r="A350" s="24" t="s">
        <v>118</v>
      </c>
      <c r="B350" s="25"/>
      <c r="C350" s="26"/>
      <c r="D350" s="173"/>
      <c r="E350" s="173"/>
      <c r="F350" s="173"/>
      <c r="G350" s="173"/>
      <c r="H350" s="174"/>
    </row>
    <row r="351" spans="1:8" s="16" customFormat="1" ht="50.1" customHeight="1" x14ac:dyDescent="0.2">
      <c r="A351" s="160" t="s">
        <v>119</v>
      </c>
      <c r="B351" s="161"/>
      <c r="C3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51" s="36">
        <v>10008</v>
      </c>
      <c r="E351" s="37"/>
      <c r="F351" s="37"/>
      <c r="G351" s="37"/>
      <c r="H351" s="38"/>
    </row>
    <row r="352" spans="1:8" s="16" customFormat="1" ht="50.1" customHeight="1" x14ac:dyDescent="0.2">
      <c r="A352" s="160" t="s">
        <v>120</v>
      </c>
      <c r="B352" s="161"/>
      <c r="C352" s="209"/>
      <c r="D352" s="36">
        <v>7002</v>
      </c>
      <c r="E352" s="37"/>
      <c r="F352" s="37"/>
      <c r="G352" s="37"/>
      <c r="H352" s="38"/>
    </row>
    <row r="353" spans="1:8" s="16" customFormat="1" ht="50.1" customHeight="1" x14ac:dyDescent="0.2">
      <c r="A353" s="207" t="s">
        <v>121</v>
      </c>
      <c r="B353" s="208"/>
      <c r="C353" s="209"/>
      <c r="D353" s="293">
        <v>3000</v>
      </c>
      <c r="E353" s="157"/>
      <c r="F353" s="157"/>
      <c r="G353" s="157"/>
      <c r="H353" s="157"/>
    </row>
    <row r="354" spans="1:8" s="16" customFormat="1" ht="50.1" customHeight="1" x14ac:dyDescent="0.2">
      <c r="A354" s="207" t="s">
        <v>122</v>
      </c>
      <c r="B354" s="208"/>
      <c r="C354" s="209"/>
      <c r="D354" s="293">
        <v>300</v>
      </c>
      <c r="E354" s="157"/>
      <c r="F354" s="157"/>
      <c r="G354" s="157"/>
      <c r="H354" s="157"/>
    </row>
    <row r="355" spans="1:8" s="16" customFormat="1" ht="50.1" customHeight="1" thickBot="1" x14ac:dyDescent="0.25">
      <c r="A355" s="207" t="s">
        <v>123</v>
      </c>
      <c r="B355" s="208"/>
      <c r="C355" s="210"/>
      <c r="D355" s="78">
        <v>1050</v>
      </c>
      <c r="E355" s="79"/>
      <c r="F355" s="79"/>
      <c r="G355" s="79"/>
      <c r="H355" s="79"/>
    </row>
    <row r="356" spans="1:8" s="16" customFormat="1" ht="50.1" customHeight="1" thickBot="1" x14ac:dyDescent="0.25">
      <c r="A356" s="24" t="s">
        <v>124</v>
      </c>
      <c r="B356" s="25"/>
      <c r="C356" s="26"/>
      <c r="D356" s="173"/>
      <c r="E356" s="173"/>
      <c r="F356" s="173"/>
      <c r="G356" s="173"/>
      <c r="H356" s="174"/>
    </row>
    <row r="357" spans="1:8" s="16" customFormat="1" ht="63.75" customHeight="1" x14ac:dyDescent="0.2">
      <c r="A357" s="160" t="s">
        <v>125</v>
      </c>
      <c r="B357" s="161" t="s">
        <v>476</v>
      </c>
      <c r="C357"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7" s="56">
        <v>11949</v>
      </c>
      <c r="E357" s="37"/>
      <c r="F357" s="37"/>
      <c r="G357" s="37"/>
      <c r="H357" s="38"/>
    </row>
    <row r="358" spans="1:8" s="16" customFormat="1" ht="60" customHeight="1" x14ac:dyDescent="0.2">
      <c r="A358" s="160" t="s">
        <v>195</v>
      </c>
      <c r="B358" s="161" t="s">
        <v>476</v>
      </c>
      <c r="C3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8" s="36">
        <v>16800</v>
      </c>
      <c r="E358" s="37"/>
      <c r="F358" s="37"/>
      <c r="G358" s="37"/>
      <c r="H358" s="38"/>
    </row>
    <row r="359" spans="1:8" s="16" customFormat="1" ht="126" customHeight="1" thickBot="1" x14ac:dyDescent="0.25">
      <c r="A359" s="160" t="s">
        <v>129</v>
      </c>
      <c r="B359" s="161"/>
      <c r="C3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59" s="56">
        <v>11949</v>
      </c>
      <c r="E359" s="37"/>
      <c r="F359" s="37"/>
      <c r="G359" s="37"/>
      <c r="H359" s="38"/>
    </row>
    <row r="360" spans="1:8" s="16" customFormat="1" ht="126" customHeight="1" thickBot="1" x14ac:dyDescent="0.25">
      <c r="A360" s="160" t="s">
        <v>477</v>
      </c>
      <c r="B360" s="161"/>
      <c r="C3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0" s="304">
        <v>22800</v>
      </c>
      <c r="E360" s="165"/>
      <c r="F360" s="165"/>
      <c r="G360" s="165"/>
      <c r="H360" s="166"/>
    </row>
    <row r="361" spans="1:8" s="28" customFormat="1" ht="49.5" customHeight="1" thickBot="1" x14ac:dyDescent="0.25">
      <c r="A361" s="550"/>
      <c r="B361" s="520"/>
      <c r="C361" s="551"/>
      <c r="D361" s="552"/>
      <c r="E361" s="552"/>
      <c r="F361" s="552"/>
      <c r="G361" s="552"/>
      <c r="H361" s="553"/>
    </row>
    <row r="362" spans="1:8" s="23" customFormat="1" ht="30" customHeight="1" x14ac:dyDescent="0.2">
      <c r="A362" s="554"/>
      <c r="B362" s="555"/>
      <c r="C362" s="556"/>
      <c r="D362" s="213"/>
      <c r="E362" s="213"/>
      <c r="F362" s="213"/>
      <c r="G362" s="213"/>
      <c r="H362" s="215"/>
    </row>
    <row r="363" spans="1:8" s="16" customFormat="1" ht="21" x14ac:dyDescent="0.2">
      <c r="A363" s="216"/>
      <c r="B363" s="217" t="s">
        <v>130</v>
      </c>
      <c r="C363" s="218" t="s">
        <v>214</v>
      </c>
      <c r="D363" s="218"/>
      <c r="E363" s="219"/>
      <c r="F363" s="219"/>
      <c r="G363" s="219"/>
      <c r="H363" s="219"/>
    </row>
    <row r="364" spans="1:8" s="16" customFormat="1" ht="21" x14ac:dyDescent="0.2">
      <c r="A364" s="216"/>
      <c r="B364" s="219"/>
      <c r="C364" s="220" t="s">
        <v>215</v>
      </c>
      <c r="D364" s="220"/>
      <c r="E364" s="219"/>
      <c r="F364" s="219"/>
      <c r="G364" s="219"/>
      <c r="H364" s="219"/>
    </row>
    <row r="365" spans="1:8" s="16" customFormat="1" ht="21" x14ac:dyDescent="0.2">
      <c r="A365" s="216"/>
      <c r="B365" s="219"/>
      <c r="C365" s="218" t="s">
        <v>216</v>
      </c>
      <c r="D365" s="220"/>
      <c r="E365" s="219"/>
      <c r="F365" s="219"/>
      <c r="G365" s="219"/>
      <c r="H365" s="219"/>
    </row>
    <row r="366" spans="1:8" s="16" customFormat="1" ht="83.25" customHeight="1" x14ac:dyDescent="0.2">
      <c r="A366" s="212"/>
      <c r="B366" s="213"/>
      <c r="C366" s="220"/>
      <c r="D366" s="220"/>
      <c r="E366" s="219"/>
      <c r="F366" s="219"/>
      <c r="G366" s="219"/>
      <c r="H366" s="213"/>
    </row>
    <row r="367" spans="1:8" s="16" customFormat="1" ht="26.25" x14ac:dyDescent="0.2">
      <c r="A367" s="223" t="str">
        <f>Абакан_юр!A171</f>
        <v>По соглашению сторон в качестве валюты платежа могут выступать украинские гривны, в этом случае курс следующий: 1 руб. = 0,5104 гривен</v>
      </c>
      <c r="B367" s="223"/>
      <c r="C367" s="223"/>
      <c r="D367" s="224"/>
      <c r="E367" s="224"/>
      <c r="F367" s="225"/>
      <c r="G367" s="226"/>
      <c r="H367" s="226"/>
    </row>
    <row r="368" spans="1:8" s="16" customFormat="1" ht="24.95" customHeight="1" x14ac:dyDescent="0.2">
      <c r="A368" s="223" t="str">
        <f>Абакан_юр!A172</f>
        <v>По соглашению сторон в качестве валюты платежа могут выступать дирхамы ОАЭ, в этом случае курс следующий: 1 руб. = 0,0436 дирхам</v>
      </c>
      <c r="B368" s="223"/>
      <c r="C368" s="223"/>
      <c r="D368" s="224"/>
      <c r="E368" s="224"/>
      <c r="F368" s="225"/>
      <c r="G368" s="228"/>
      <c r="H368" s="228"/>
    </row>
    <row r="369" spans="1:8" ht="12.6" customHeight="1" x14ac:dyDescent="0.2">
      <c r="A369" s="223" t="str">
        <f>Абакан_юр!A173</f>
        <v>По соглашению сторон в качестве валюты платежа могут выступать доллары США, в этом случае курс следующий: 1 руб. = 0,0118 доллара</v>
      </c>
      <c r="B369" s="223"/>
      <c r="C369" s="223"/>
      <c r="D369" s="224"/>
      <c r="E369" s="224"/>
      <c r="F369" s="225"/>
      <c r="G369" s="228"/>
      <c r="H369" s="228"/>
    </row>
    <row r="370" spans="1:8" s="219" customFormat="1" ht="24.95" customHeight="1" x14ac:dyDescent="0.2">
      <c r="A370" s="223" t="str">
        <f>Абакан_юр!A174</f>
        <v>По соглашению сторон в качестве валюты платежа могут выступать евро, в этом случае курс следующий: 1 руб. = 0,0108 евро</v>
      </c>
      <c r="B370" s="223"/>
      <c r="C370" s="223"/>
      <c r="D370" s="224"/>
      <c r="E370" s="225"/>
      <c r="F370" s="225"/>
      <c r="G370" s="228"/>
      <c r="H370" s="228"/>
    </row>
    <row r="371" spans="1:8" s="219" customFormat="1" ht="24.95" customHeight="1" x14ac:dyDescent="0.2">
      <c r="A371" s="223" t="str">
        <f>Абакан_юр!A175</f>
        <v>По соглашению сторон в качестве валюты платежа могут выступать чешские кроны, в этом случае курс следующий: 1 руб. = 0,2741 крона</v>
      </c>
      <c r="B371" s="223"/>
      <c r="C371" s="223"/>
      <c r="D371" s="224"/>
      <c r="E371" s="225"/>
      <c r="F371" s="225"/>
      <c r="G371" s="228"/>
      <c r="H371" s="228"/>
    </row>
    <row r="372" spans="1:8" s="219" customFormat="1" ht="24.95" customHeight="1" x14ac:dyDescent="0.2">
      <c r="A372" s="223" t="str">
        <f>Абакан_юр!A176</f>
        <v>По соглашению сторон в качестве валюты платежа могут выступать киргизские сомы, в этом случае курс следующий: 1 руб. = 1,0001 сом</v>
      </c>
      <c r="B372" s="223"/>
      <c r="C372" s="223"/>
      <c r="D372" s="224"/>
      <c r="E372" s="224"/>
      <c r="F372" s="225"/>
      <c r="G372" s="228"/>
      <c r="H372" s="228"/>
    </row>
    <row r="373" spans="1:8" s="213" customFormat="1" ht="12.6" customHeight="1" x14ac:dyDescent="0.2">
      <c r="A373" s="223" t="str">
        <f>Абакан_юр!A177</f>
        <v>По соглашению сторон в качестве валюты платежа могут выступать казахстанские тенге, в этом случае курс следующий: 1 руб. = 5,6363 тенге</v>
      </c>
      <c r="B373" s="223"/>
      <c r="C373" s="223"/>
      <c r="D373" s="224"/>
      <c r="E373" s="224"/>
      <c r="F373" s="225"/>
      <c r="G373" s="228"/>
      <c r="H373" s="228"/>
    </row>
    <row r="374" spans="1:8" s="227" customFormat="1" ht="24.95" customHeight="1" x14ac:dyDescent="0.2">
      <c r="A374" s="229"/>
      <c r="B374" s="229"/>
      <c r="C374" s="230"/>
      <c r="D374" s="231"/>
      <c r="E374" s="231"/>
      <c r="F374" s="232"/>
      <c r="G374" s="233"/>
      <c r="H374" s="233"/>
    </row>
    <row r="375" spans="1:8" s="227" customFormat="1" ht="24.95" customHeight="1" x14ac:dyDescent="0.2">
      <c r="A375" s="235" t="s">
        <v>141</v>
      </c>
      <c r="B375" s="235"/>
      <c r="C375" s="235"/>
      <c r="D375" s="235"/>
      <c r="E375" s="235"/>
      <c r="F375" s="235"/>
      <c r="G375" s="235"/>
      <c r="H375" s="235"/>
    </row>
    <row r="376" spans="1:8" s="227" customFormat="1" ht="24.95" customHeight="1" x14ac:dyDescent="0.2">
      <c r="A376" s="235" t="s">
        <v>478</v>
      </c>
      <c r="B376" s="235"/>
      <c r="C376" s="235"/>
      <c r="D376" s="235"/>
      <c r="E376" s="235"/>
      <c r="F376" s="235"/>
      <c r="G376" s="235"/>
      <c r="H376" s="235"/>
    </row>
    <row r="377" spans="1:8" s="227" customFormat="1" ht="24.95" customHeight="1" x14ac:dyDescent="0.2">
      <c r="A377" s="235" t="s">
        <v>142</v>
      </c>
      <c r="B377" s="235"/>
      <c r="C377" s="235"/>
      <c r="D377" s="235"/>
      <c r="E377" s="235"/>
      <c r="F377" s="235"/>
      <c r="G377" s="235"/>
      <c r="H377" s="235"/>
    </row>
    <row r="378" spans="1:8" s="227" customFormat="1" ht="24.95" customHeight="1" x14ac:dyDescent="0.2">
      <c r="A378" s="212"/>
      <c r="B378" s="213"/>
      <c r="C378" s="220"/>
      <c r="D378" s="220"/>
      <c r="E378" s="219"/>
      <c r="F378" s="219"/>
      <c r="G378" s="219"/>
      <c r="H378" s="213"/>
    </row>
    <row r="379" spans="1:8" s="227" customFormat="1" ht="24.95" customHeight="1" x14ac:dyDescent="0.2">
      <c r="A379" s="223" t="s">
        <v>479</v>
      </c>
      <c r="B379" s="223"/>
      <c r="C379" s="223"/>
      <c r="D379" s="223"/>
      <c r="E379" s="223"/>
      <c r="F379" s="223"/>
      <c r="G379" s="223"/>
      <c r="H379" s="223"/>
    </row>
    <row r="380" spans="1:8" s="227" customFormat="1" ht="24.95" customHeight="1" x14ac:dyDescent="0.2">
      <c r="A380" s="223" t="s">
        <v>480</v>
      </c>
      <c r="B380" s="223"/>
      <c r="C380" s="223"/>
      <c r="D380" s="223"/>
      <c r="E380" s="223"/>
      <c r="F380" s="223"/>
      <c r="G380" s="223"/>
      <c r="H380" s="223"/>
    </row>
    <row r="381" spans="1:8" s="234" customFormat="1" ht="12" customHeight="1" thickBot="1" x14ac:dyDescent="0.25">
      <c r="A381" s="236" t="s">
        <v>143</v>
      </c>
      <c r="B381" s="236"/>
      <c r="C381" s="236"/>
      <c r="D381" s="236"/>
      <c r="E381" s="236"/>
      <c r="F381" s="237"/>
      <c r="G381" s="227"/>
      <c r="H381" s="238"/>
    </row>
    <row r="382" spans="1:8" ht="24.95" customHeight="1" thickBot="1" x14ac:dyDescent="0.25">
      <c r="A382" s="239" t="s">
        <v>144</v>
      </c>
      <c r="B382" s="240"/>
      <c r="C382" s="240"/>
      <c r="D382" s="240"/>
      <c r="E382" s="241"/>
      <c r="F382" s="242"/>
      <c r="H382" s="243"/>
    </row>
    <row r="383" spans="1:8" ht="104.25" customHeight="1" thickBot="1" x14ac:dyDescent="0.25">
      <c r="A383" s="244" t="s">
        <v>145</v>
      </c>
      <c r="B383" s="245"/>
      <c r="C383" s="246" t="s">
        <v>146</v>
      </c>
      <c r="D383" s="245" t="s">
        <v>147</v>
      </c>
      <c r="E383" s="247"/>
      <c r="F383" s="248"/>
      <c r="G383" s="248"/>
      <c r="H383" s="248"/>
    </row>
    <row r="384" spans="1:8" ht="53.25" customHeight="1" x14ac:dyDescent="0.2">
      <c r="A384" s="249" t="s">
        <v>203</v>
      </c>
      <c r="B384" s="250"/>
      <c r="C384" s="252" t="s">
        <v>204</v>
      </c>
      <c r="D384" s="472">
        <v>2190</v>
      </c>
      <c r="E384" s="253"/>
      <c r="F384" s="248"/>
      <c r="G384" s="248"/>
      <c r="H384" s="248"/>
    </row>
    <row r="385" spans="1:8" s="213" customFormat="1" ht="40.5" customHeight="1" x14ac:dyDescent="0.2">
      <c r="A385" s="254" t="s">
        <v>205</v>
      </c>
      <c r="B385" s="255"/>
      <c r="C385" s="257"/>
      <c r="D385" s="473">
        <v>1590</v>
      </c>
      <c r="E385" s="258"/>
      <c r="F385" s="248"/>
      <c r="G385" s="248"/>
      <c r="H385" s="248"/>
    </row>
    <row r="386" spans="1:8" ht="69.75" customHeight="1" x14ac:dyDescent="0.2">
      <c r="A386" s="254" t="s">
        <v>206</v>
      </c>
      <c r="B386" s="255"/>
      <c r="C386" s="257"/>
      <c r="D386" s="473">
        <v>1440</v>
      </c>
      <c r="E386" s="258"/>
      <c r="F386" s="248"/>
      <c r="G386" s="248"/>
      <c r="H386" s="248"/>
    </row>
    <row r="387" spans="1:8" s="213" customFormat="1" ht="38.25" customHeight="1" x14ac:dyDescent="0.2">
      <c r="A387" s="254" t="s">
        <v>207</v>
      </c>
      <c r="B387" s="255"/>
      <c r="C387" s="257"/>
      <c r="D387" s="473">
        <v>1290</v>
      </c>
      <c r="E387" s="258"/>
      <c r="F387" s="248"/>
      <c r="G387" s="248"/>
      <c r="H387" s="248"/>
    </row>
    <row r="388" spans="1:8" s="238" customFormat="1" ht="104.25" customHeight="1" x14ac:dyDescent="0.2">
      <c r="A388" s="254" t="s">
        <v>148</v>
      </c>
      <c r="B388" s="255"/>
      <c r="C388" s="256" t="s">
        <v>149</v>
      </c>
      <c r="D388" s="257" t="s">
        <v>150</v>
      </c>
      <c r="E388" s="258"/>
      <c r="F388" s="248"/>
      <c r="G388" s="248"/>
      <c r="H388" s="248"/>
    </row>
    <row r="389" spans="1:8" s="243" customFormat="1" ht="100.5" customHeight="1" x14ac:dyDescent="0.2">
      <c r="A389" s="254" t="s">
        <v>151</v>
      </c>
      <c r="B389" s="255"/>
      <c r="C389" s="256" t="s">
        <v>152</v>
      </c>
      <c r="D389" s="257" t="s">
        <v>153</v>
      </c>
      <c r="E389" s="258"/>
      <c r="F389" s="248"/>
      <c r="G389" s="248"/>
      <c r="H389" s="248"/>
    </row>
    <row r="390" spans="1:8" ht="88.5" customHeight="1" x14ac:dyDescent="0.2">
      <c r="A390" s="254" t="s">
        <v>157</v>
      </c>
      <c r="B390" s="255"/>
      <c r="C390" s="314" t="s">
        <v>158</v>
      </c>
      <c r="D390" s="255" t="s">
        <v>153</v>
      </c>
      <c r="E390" s="315"/>
      <c r="F390" s="242"/>
      <c r="G390" s="242"/>
      <c r="H390" s="242"/>
    </row>
    <row r="391" spans="1:8" ht="255.75" customHeight="1" thickBot="1" x14ac:dyDescent="0.25">
      <c r="A391" s="437" t="s">
        <v>159</v>
      </c>
      <c r="B391" s="438"/>
      <c r="C391" s="318" t="s">
        <v>160</v>
      </c>
      <c r="D391" s="439" t="s">
        <v>153</v>
      </c>
      <c r="E391" s="440"/>
      <c r="F391" s="232"/>
      <c r="G391" s="233"/>
      <c r="H391" s="233"/>
    </row>
    <row r="392" spans="1:8" ht="50.1" customHeight="1" x14ac:dyDescent="0.2">
      <c r="A392" s="260" t="s">
        <v>161</v>
      </c>
      <c r="B392" s="260"/>
      <c r="C392" s="260"/>
      <c r="D392" s="260"/>
      <c r="E392" s="260"/>
      <c r="F392" s="260"/>
      <c r="G392" s="260"/>
      <c r="H392" s="260"/>
    </row>
    <row r="393" spans="1:8" ht="50.1" customHeight="1" x14ac:dyDescent="0.2">
      <c r="A393" s="260" t="s">
        <v>162</v>
      </c>
      <c r="B393" s="260"/>
      <c r="C393" s="260"/>
      <c r="D393" s="260"/>
      <c r="E393" s="260"/>
      <c r="F393" s="260"/>
      <c r="G393" s="260"/>
      <c r="H393" s="260"/>
    </row>
    <row r="394" spans="1:8" ht="171.75" customHeight="1" x14ac:dyDescent="0.2">
      <c r="A39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4" s="321"/>
      <c r="C394" s="321"/>
      <c r="D394" s="321"/>
      <c r="E394" s="321"/>
      <c r="F394" s="321"/>
      <c r="G394" s="321"/>
      <c r="H394" s="321"/>
    </row>
    <row r="395" spans="1:8" ht="99.95" customHeight="1" x14ac:dyDescent="0.2">
      <c r="A395" s="235" t="s">
        <v>164</v>
      </c>
      <c r="B395" s="235"/>
      <c r="C395" s="235"/>
      <c r="D395" s="235"/>
      <c r="E395" s="235"/>
      <c r="F395" s="235"/>
      <c r="G395" s="235"/>
      <c r="H395" s="235"/>
    </row>
    <row r="396" spans="1:8" ht="75" customHeight="1" x14ac:dyDescent="0.2">
      <c r="A396" s="260" t="s">
        <v>165</v>
      </c>
      <c r="B396" s="260"/>
      <c r="C396" s="260"/>
      <c r="D396" s="260"/>
      <c r="E396" s="260"/>
      <c r="F396" s="260"/>
      <c r="G396" s="260"/>
      <c r="H396" s="260"/>
    </row>
    <row r="397" spans="1:8" s="213" customFormat="1" ht="125.25" customHeight="1" x14ac:dyDescent="0.2">
      <c r="A397" s="474" t="s">
        <v>281</v>
      </c>
      <c r="B397" s="474"/>
      <c r="C397" s="474"/>
      <c r="D397" s="474"/>
      <c r="E397" s="474"/>
      <c r="F397" s="474"/>
      <c r="G397" s="474"/>
      <c r="H397" s="474"/>
    </row>
    <row r="398" spans="1:8" ht="25.5" x14ac:dyDescent="0.35">
      <c r="A398" s="475" t="s">
        <v>282</v>
      </c>
      <c r="B398" s="476"/>
      <c r="C398" s="477" t="s">
        <v>283</v>
      </c>
    </row>
    <row r="399" spans="1:8" ht="25.5" x14ac:dyDescent="0.35">
      <c r="A399" s="478" t="s">
        <v>284</v>
      </c>
      <c r="B399" s="479"/>
      <c r="C399" s="480">
        <v>1</v>
      </c>
    </row>
    <row r="400" spans="1:8" ht="25.5" x14ac:dyDescent="0.35">
      <c r="A400" s="478">
        <v>2</v>
      </c>
      <c r="B400" s="479"/>
      <c r="C400" s="480">
        <v>1.1000000000000001</v>
      </c>
    </row>
    <row r="401" spans="1:8" ht="25.5" x14ac:dyDescent="0.35">
      <c r="A401" s="478">
        <v>3</v>
      </c>
      <c r="B401" s="479"/>
      <c r="C401" s="480">
        <v>1.2</v>
      </c>
    </row>
    <row r="402" spans="1:8" ht="25.5" x14ac:dyDescent="0.35">
      <c r="A402" s="478" t="s">
        <v>285</v>
      </c>
      <c r="B402" s="479"/>
      <c r="C402" s="480">
        <v>1.25</v>
      </c>
    </row>
    <row r="403" spans="1:8" ht="25.5" x14ac:dyDescent="0.35">
      <c r="A403" s="478" t="s">
        <v>286</v>
      </c>
      <c r="B403" s="479"/>
      <c r="C403" s="480">
        <v>1.3</v>
      </c>
    </row>
    <row r="404" spans="1:8" ht="25.5" x14ac:dyDescent="0.35">
      <c r="A404" s="478" t="s">
        <v>287</v>
      </c>
      <c r="B404" s="479"/>
      <c r="C404" s="480">
        <v>1.35</v>
      </c>
    </row>
    <row r="405" spans="1:8" ht="25.5" x14ac:dyDescent="0.35">
      <c r="A405" s="478" t="s">
        <v>288</v>
      </c>
      <c r="B405" s="479"/>
      <c r="C405" s="480">
        <v>1.4</v>
      </c>
    </row>
    <row r="406" spans="1:8" ht="25.5" x14ac:dyDescent="0.35">
      <c r="A406" s="478" t="s">
        <v>289</v>
      </c>
      <c r="B406" s="479"/>
      <c r="C406" s="480">
        <v>1.45</v>
      </c>
    </row>
    <row r="407" spans="1:8" ht="25.5" x14ac:dyDescent="0.35">
      <c r="A407" s="478" t="s">
        <v>290</v>
      </c>
      <c r="B407" s="479"/>
      <c r="C407" s="480">
        <v>1.5</v>
      </c>
    </row>
    <row r="408" spans="1:8" ht="25.5" x14ac:dyDescent="0.35">
      <c r="A408" s="478" t="s">
        <v>291</v>
      </c>
      <c r="B408" s="479"/>
      <c r="C408" s="480">
        <v>2</v>
      </c>
    </row>
    <row r="409" spans="1:8" ht="23.25" x14ac:dyDescent="0.2">
      <c r="A409" s="260" t="s">
        <v>292</v>
      </c>
      <c r="B409" s="260"/>
      <c r="C409" s="260"/>
      <c r="D409" s="260"/>
      <c r="E409" s="260"/>
      <c r="F409" s="260"/>
      <c r="G409" s="260"/>
      <c r="H409" s="260"/>
    </row>
    <row r="412" spans="1:8" s="262" customFormat="1" ht="114.75" customHeight="1" x14ac:dyDescent="0.2">
      <c r="A412" s="235" t="s">
        <v>481</v>
      </c>
      <c r="B412" s="235"/>
      <c r="C412" s="235"/>
      <c r="D412" s="235"/>
      <c r="E412" s="235"/>
      <c r="F412" s="235"/>
      <c r="G412" s="235"/>
      <c r="H412" s="235"/>
    </row>
    <row r="418" spans="1:8" s="262" customFormat="1" ht="114.75" customHeight="1" x14ac:dyDescent="0.2">
      <c r="A418" s="212"/>
      <c r="B418" s="213"/>
      <c r="C418" s="214"/>
      <c r="D418" s="213"/>
      <c r="E418" s="213"/>
      <c r="F418" s="213"/>
      <c r="G418" s="213"/>
      <c r="H418" s="215"/>
    </row>
  </sheetData>
  <sheetProtection selectLockedCells="1" selectUnlockedCells="1"/>
  <mergeCells count="725">
    <mergeCell ref="A408:B408"/>
    <mergeCell ref="A409:H409"/>
    <mergeCell ref="A412:E412"/>
    <mergeCell ref="F412:H412"/>
    <mergeCell ref="A402:B402"/>
    <mergeCell ref="A403:B403"/>
    <mergeCell ref="A404:B404"/>
    <mergeCell ref="A405:B405"/>
    <mergeCell ref="A406:B406"/>
    <mergeCell ref="A407:B407"/>
    <mergeCell ref="A396:H396"/>
    <mergeCell ref="A397:H397"/>
    <mergeCell ref="A398:B398"/>
    <mergeCell ref="A399:B399"/>
    <mergeCell ref="A400:B400"/>
    <mergeCell ref="A401:B401"/>
    <mergeCell ref="A391:B391"/>
    <mergeCell ref="D391:E391"/>
    <mergeCell ref="A392:H392"/>
    <mergeCell ref="A393:H393"/>
    <mergeCell ref="A394:H394"/>
    <mergeCell ref="A395:H395"/>
    <mergeCell ref="D387:E387"/>
    <mergeCell ref="A388:B388"/>
    <mergeCell ref="D388:E388"/>
    <mergeCell ref="A389:B389"/>
    <mergeCell ref="D389:E389"/>
    <mergeCell ref="A390:B390"/>
    <mergeCell ref="D390:E390"/>
    <mergeCell ref="A383:B383"/>
    <mergeCell ref="D383:E383"/>
    <mergeCell ref="A384:B384"/>
    <mergeCell ref="C384:C387"/>
    <mergeCell ref="D384:E384"/>
    <mergeCell ref="A385:B385"/>
    <mergeCell ref="D385:E385"/>
    <mergeCell ref="A386:B386"/>
    <mergeCell ref="D386:E386"/>
    <mergeCell ref="A387:B387"/>
    <mergeCell ref="A377:H377"/>
    <mergeCell ref="C378:D378"/>
    <mergeCell ref="A379:H379"/>
    <mergeCell ref="A380:H380"/>
    <mergeCell ref="A381:E381"/>
    <mergeCell ref="A382:E382"/>
    <mergeCell ref="A370:C370"/>
    <mergeCell ref="A371:C371"/>
    <mergeCell ref="A372:C372"/>
    <mergeCell ref="A373:C373"/>
    <mergeCell ref="A375:H375"/>
    <mergeCell ref="A376:H376"/>
    <mergeCell ref="C365:D365"/>
    <mergeCell ref="C366:D366"/>
    <mergeCell ref="A367:C367"/>
    <mergeCell ref="G367:H367"/>
    <mergeCell ref="A368:C368"/>
    <mergeCell ref="A369:C369"/>
    <mergeCell ref="A359:B359"/>
    <mergeCell ref="D359:H359"/>
    <mergeCell ref="A360:B360"/>
    <mergeCell ref="D360:H360"/>
    <mergeCell ref="C363:D363"/>
    <mergeCell ref="C364:D364"/>
    <mergeCell ref="D355:H355"/>
    <mergeCell ref="A356:B356"/>
    <mergeCell ref="D356:H356"/>
    <mergeCell ref="A357:B357"/>
    <mergeCell ref="D357:H357"/>
    <mergeCell ref="A358:B358"/>
    <mergeCell ref="D358:H358"/>
    <mergeCell ref="A351:B351"/>
    <mergeCell ref="C351:C355"/>
    <mergeCell ref="D351:H351"/>
    <mergeCell ref="A352:B352"/>
    <mergeCell ref="D352:H352"/>
    <mergeCell ref="A353:B353"/>
    <mergeCell ref="D353:H353"/>
    <mergeCell ref="A354:B354"/>
    <mergeCell ref="D354:H354"/>
    <mergeCell ref="A355:B355"/>
    <mergeCell ref="A348:B348"/>
    <mergeCell ref="D348:H348"/>
    <mergeCell ref="A349:B349"/>
    <mergeCell ref="D349:H349"/>
    <mergeCell ref="A350:B350"/>
    <mergeCell ref="D350:H350"/>
    <mergeCell ref="A345:B345"/>
    <mergeCell ref="D345:H345"/>
    <mergeCell ref="A346:B346"/>
    <mergeCell ref="D346:H346"/>
    <mergeCell ref="A347:B347"/>
    <mergeCell ref="D347:H347"/>
    <mergeCell ref="A342:B342"/>
    <mergeCell ref="D342:H342"/>
    <mergeCell ref="A343:B343"/>
    <mergeCell ref="D343:H343"/>
    <mergeCell ref="A344:B344"/>
    <mergeCell ref="D344:H344"/>
    <mergeCell ref="A339:B339"/>
    <mergeCell ref="D339:H339"/>
    <mergeCell ref="A340:B340"/>
    <mergeCell ref="D340:H340"/>
    <mergeCell ref="A341:B341"/>
    <mergeCell ref="D341:H341"/>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30:B330"/>
    <mergeCell ref="D330:H330"/>
    <mergeCell ref="A331:B331"/>
    <mergeCell ref="D331:H331"/>
    <mergeCell ref="A332:B332"/>
    <mergeCell ref="D332:H332"/>
    <mergeCell ref="A327:B327"/>
    <mergeCell ref="D327:H327"/>
    <mergeCell ref="A328:B328"/>
    <mergeCell ref="D328:H328"/>
    <mergeCell ref="A329:B329"/>
    <mergeCell ref="D329:H329"/>
    <mergeCell ref="A324:B324"/>
    <mergeCell ref="D324:H324"/>
    <mergeCell ref="A325:B325"/>
    <mergeCell ref="D325:H325"/>
    <mergeCell ref="A326:B326"/>
    <mergeCell ref="D326:H326"/>
    <mergeCell ref="A321:B321"/>
    <mergeCell ref="D321:H321"/>
    <mergeCell ref="A322:B322"/>
    <mergeCell ref="D322:H322"/>
    <mergeCell ref="A323:B323"/>
    <mergeCell ref="D323:H323"/>
    <mergeCell ref="A318:B318"/>
    <mergeCell ref="D318:H318"/>
    <mergeCell ref="A319:B319"/>
    <mergeCell ref="D319:H319"/>
    <mergeCell ref="A320:B320"/>
    <mergeCell ref="D320:H320"/>
    <mergeCell ref="A315:B315"/>
    <mergeCell ref="D315:H315"/>
    <mergeCell ref="A316:B316"/>
    <mergeCell ref="D316:H316"/>
    <mergeCell ref="A317:B317"/>
    <mergeCell ref="D317:H317"/>
    <mergeCell ref="A312:B312"/>
    <mergeCell ref="D312:H312"/>
    <mergeCell ref="A313:B313"/>
    <mergeCell ref="D313:H313"/>
    <mergeCell ref="A314:B314"/>
    <mergeCell ref="D314:H314"/>
    <mergeCell ref="A309:B309"/>
    <mergeCell ref="D309:H309"/>
    <mergeCell ref="A310:B310"/>
    <mergeCell ref="D310:H310"/>
    <mergeCell ref="A311:B311"/>
    <mergeCell ref="D311:H311"/>
    <mergeCell ref="A306:B306"/>
    <mergeCell ref="D306:H306"/>
    <mergeCell ref="A307:B307"/>
    <mergeCell ref="D307:H307"/>
    <mergeCell ref="A308:B308"/>
    <mergeCell ref="D308:H308"/>
    <mergeCell ref="D302:H302"/>
    <mergeCell ref="A303:B303"/>
    <mergeCell ref="D303:H303"/>
    <mergeCell ref="A304:B304"/>
    <mergeCell ref="D304:H304"/>
    <mergeCell ref="A305:B305"/>
    <mergeCell ref="D305:H305"/>
    <mergeCell ref="A298:B298"/>
    <mergeCell ref="C298:C315"/>
    <mergeCell ref="D298:H298"/>
    <mergeCell ref="A299:B299"/>
    <mergeCell ref="D299:H299"/>
    <mergeCell ref="A300:B300"/>
    <mergeCell ref="D300:H300"/>
    <mergeCell ref="A301:B301"/>
    <mergeCell ref="D301:H301"/>
    <mergeCell ref="A302:B302"/>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A284:C284"/>
    <mergeCell ref="D284:H284"/>
    <mergeCell ref="D285:H285"/>
    <mergeCell ref="A286:B286"/>
    <mergeCell ref="C286:C294"/>
    <mergeCell ref="D286:H286"/>
    <mergeCell ref="A287:B287"/>
    <mergeCell ref="D287:H287"/>
    <mergeCell ref="A288:B288"/>
    <mergeCell ref="D288:H288"/>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83:C183"/>
    <mergeCell ref="D183:H183"/>
    <mergeCell ref="A184:B184"/>
    <mergeCell ref="C184:C283"/>
    <mergeCell ref="D184:H184"/>
    <mergeCell ref="A185:B185"/>
    <mergeCell ref="D185:H185"/>
    <mergeCell ref="A186:B186"/>
    <mergeCell ref="D186:H186"/>
    <mergeCell ref="A187:B187"/>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8:A171"/>
    <mergeCell ref="B168:B169"/>
    <mergeCell ref="C168:C169"/>
    <mergeCell ref="D168:D171"/>
    <mergeCell ref="E168:E171"/>
    <mergeCell ref="F168:F171"/>
    <mergeCell ref="G168: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4"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482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7272</v>
      </c>
      <c r="E7" s="32">
        <f>1.1*F7</f>
        <v>6666.0000000000009</v>
      </c>
      <c r="F7" s="32">
        <v>6060</v>
      </c>
      <c r="G7" s="32">
        <f>F7*0.75</f>
        <v>4545</v>
      </c>
      <c r="H7" s="33">
        <f>F7*0.5</f>
        <v>3030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8640</v>
      </c>
      <c r="E12" s="32">
        <f>F12*1.1</f>
        <v>7920.0000000000009</v>
      </c>
      <c r="F12" s="32">
        <v>7200</v>
      </c>
      <c r="G12" s="32">
        <f>F12*0.75</f>
        <v>5400</v>
      </c>
      <c r="H12" s="33">
        <f>F12*0.5</f>
        <v>3600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267">
        <v>300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8484</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10080</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275">
        <f>F48*1.2</f>
        <v>3312</v>
      </c>
      <c r="E48" s="275">
        <f>F48*1.1</f>
        <v>3036.0000000000005</v>
      </c>
      <c r="F48" s="275">
        <v>2760</v>
      </c>
      <c r="G48" s="275">
        <f>F48*0.75</f>
        <v>2070</v>
      </c>
      <c r="H48" s="275">
        <f>F48*0.5</f>
        <v>1380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276"/>
      <c r="E49" s="276"/>
      <c r="F49" s="276"/>
      <c r="G49" s="276"/>
      <c r="H49" s="276"/>
    </row>
    <row r="50" spans="1:8" s="16" customFormat="1" ht="7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483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1">
        <f>F55*1.2</f>
        <v>8640</v>
      </c>
      <c r="E55" s="32">
        <f>F55*1.1</f>
        <v>7920.0000000000009</v>
      </c>
      <c r="F55" s="32">
        <v>7200</v>
      </c>
      <c r="G55" s="32">
        <f>F55*0.75</f>
        <v>5400</v>
      </c>
      <c r="H55" s="33">
        <f>F55*0.5</f>
        <v>3600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54">
        <f>F61*1.2</f>
        <v>10260</v>
      </c>
      <c r="E61" s="32">
        <f>F61*1.1</f>
        <v>9405</v>
      </c>
      <c r="F61" s="32">
        <v>8550</v>
      </c>
      <c r="G61" s="32">
        <f>F61*0.75</f>
        <v>6412.5</v>
      </c>
      <c r="H61" s="33">
        <f>F61*0.5</f>
        <v>4275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267">
        <v>300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660 до 13200</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365">
        <v>660</v>
      </c>
      <c r="E72" s="145"/>
      <c r="F72" s="145"/>
      <c r="G72" s="145"/>
      <c r="H72" s="146"/>
    </row>
    <row r="73" spans="1:8" s="16" customFormat="1" ht="37.5" customHeight="1" outlineLevel="1" x14ac:dyDescent="0.2">
      <c r="A73" s="147" t="s">
        <v>40</v>
      </c>
      <c r="B73" s="366"/>
      <c r="C73" s="350"/>
      <c r="D73" s="56">
        <v>1320</v>
      </c>
      <c r="E73" s="37"/>
      <c r="F73" s="37"/>
      <c r="G73" s="37"/>
      <c r="H73" s="38"/>
    </row>
    <row r="74" spans="1:8" s="16" customFormat="1" ht="37.5" customHeight="1" outlineLevel="1" x14ac:dyDescent="0.2">
      <c r="A74" s="147" t="s">
        <v>41</v>
      </c>
      <c r="B74" s="366"/>
      <c r="C74" s="350"/>
      <c r="D74" s="56">
        <v>1980</v>
      </c>
      <c r="E74" s="37"/>
      <c r="F74" s="37"/>
      <c r="G74" s="37"/>
      <c r="H74" s="38"/>
    </row>
    <row r="75" spans="1:8" s="16" customFormat="1" ht="37.5" customHeight="1" outlineLevel="1" x14ac:dyDescent="0.2">
      <c r="A75" s="147" t="s">
        <v>42</v>
      </c>
      <c r="B75" s="366"/>
      <c r="C75" s="350"/>
      <c r="D75" s="56">
        <v>2640</v>
      </c>
      <c r="E75" s="37"/>
      <c r="F75" s="37"/>
      <c r="G75" s="37"/>
      <c r="H75" s="38"/>
    </row>
    <row r="76" spans="1:8" s="16" customFormat="1" ht="37.5" customHeight="1" outlineLevel="1" x14ac:dyDescent="0.2">
      <c r="A76" s="147" t="s">
        <v>43</v>
      </c>
      <c r="B76" s="366"/>
      <c r="C76" s="350"/>
      <c r="D76" s="56">
        <v>3300</v>
      </c>
      <c r="E76" s="37"/>
      <c r="F76" s="37"/>
      <c r="G76" s="37"/>
      <c r="H76" s="38"/>
    </row>
    <row r="77" spans="1:8" s="16" customFormat="1" ht="37.5" customHeight="1" outlineLevel="1" x14ac:dyDescent="0.2">
      <c r="A77" s="147" t="s">
        <v>44</v>
      </c>
      <c r="B77" s="366"/>
      <c r="C77" s="350"/>
      <c r="D77" s="56">
        <v>3960</v>
      </c>
      <c r="E77" s="37"/>
      <c r="F77" s="37"/>
      <c r="G77" s="37"/>
      <c r="H77" s="38"/>
    </row>
    <row r="78" spans="1:8" s="16" customFormat="1" ht="37.5" customHeight="1" outlineLevel="1" x14ac:dyDescent="0.2">
      <c r="A78" s="147" t="s">
        <v>45</v>
      </c>
      <c r="B78" s="366"/>
      <c r="C78" s="350"/>
      <c r="D78" s="56">
        <v>4620</v>
      </c>
      <c r="E78" s="37"/>
      <c r="F78" s="37"/>
      <c r="G78" s="37"/>
      <c r="H78" s="38"/>
    </row>
    <row r="79" spans="1:8" s="16" customFormat="1" ht="37.5" customHeight="1" outlineLevel="1" x14ac:dyDescent="0.2">
      <c r="A79" s="147" t="s">
        <v>46</v>
      </c>
      <c r="B79" s="366"/>
      <c r="C79" s="350"/>
      <c r="D79" s="56">
        <v>5280</v>
      </c>
      <c r="E79" s="37"/>
      <c r="F79" s="37"/>
      <c r="G79" s="37"/>
      <c r="H79" s="38"/>
    </row>
    <row r="80" spans="1:8" s="16" customFormat="1" ht="37.5" customHeight="1" outlineLevel="1" x14ac:dyDescent="0.2">
      <c r="A80" s="147" t="s">
        <v>47</v>
      </c>
      <c r="B80" s="366"/>
      <c r="C80" s="350"/>
      <c r="D80" s="56">
        <v>5940</v>
      </c>
      <c r="E80" s="37"/>
      <c r="F80" s="37"/>
      <c r="G80" s="37"/>
      <c r="H80" s="38"/>
    </row>
    <row r="81" spans="1:8" s="16" customFormat="1" ht="37.5" customHeight="1" outlineLevel="1" x14ac:dyDescent="0.2">
      <c r="A81" s="147" t="s">
        <v>48</v>
      </c>
      <c r="B81" s="366"/>
      <c r="C81" s="350"/>
      <c r="D81" s="56">
        <v>6600</v>
      </c>
      <c r="E81" s="37"/>
      <c r="F81" s="37"/>
      <c r="G81" s="37"/>
      <c r="H81" s="38"/>
    </row>
    <row r="82" spans="1:8" s="16" customFormat="1" ht="37.5" customHeight="1" outlineLevel="1" x14ac:dyDescent="0.2">
      <c r="A82" s="147" t="s">
        <v>49</v>
      </c>
      <c r="B82" s="366"/>
      <c r="C82" s="350"/>
      <c r="D82" s="56">
        <v>7260</v>
      </c>
      <c r="E82" s="37"/>
      <c r="F82" s="37"/>
      <c r="G82" s="37"/>
      <c r="H82" s="38"/>
    </row>
    <row r="83" spans="1:8" s="16" customFormat="1" ht="37.5" customHeight="1" outlineLevel="1" x14ac:dyDescent="0.2">
      <c r="A83" s="147" t="s">
        <v>50</v>
      </c>
      <c r="B83" s="366"/>
      <c r="C83" s="350"/>
      <c r="D83" s="56">
        <v>7920</v>
      </c>
      <c r="E83" s="37"/>
      <c r="F83" s="37"/>
      <c r="G83" s="37"/>
      <c r="H83" s="38"/>
    </row>
    <row r="84" spans="1:8" s="16" customFormat="1" ht="37.5" customHeight="1" outlineLevel="1" x14ac:dyDescent="0.2">
      <c r="A84" s="147" t="s">
        <v>51</v>
      </c>
      <c r="B84" s="366"/>
      <c r="C84" s="350"/>
      <c r="D84" s="56">
        <v>8580</v>
      </c>
      <c r="E84" s="37"/>
      <c r="F84" s="37"/>
      <c r="G84" s="37"/>
      <c r="H84" s="38"/>
    </row>
    <row r="85" spans="1:8" s="16" customFormat="1" ht="37.5" customHeight="1" outlineLevel="1" x14ac:dyDescent="0.2">
      <c r="A85" s="147" t="s">
        <v>52</v>
      </c>
      <c r="B85" s="366"/>
      <c r="C85" s="350"/>
      <c r="D85" s="56">
        <v>9240</v>
      </c>
      <c r="E85" s="37"/>
      <c r="F85" s="37"/>
      <c r="G85" s="37"/>
      <c r="H85" s="38"/>
    </row>
    <row r="86" spans="1:8" s="16" customFormat="1" ht="37.5" customHeight="1" outlineLevel="1" x14ac:dyDescent="0.2">
      <c r="A86" s="147" t="s">
        <v>53</v>
      </c>
      <c r="B86" s="366"/>
      <c r="C86" s="350"/>
      <c r="D86" s="56">
        <v>9900</v>
      </c>
      <c r="E86" s="37"/>
      <c r="F86" s="37"/>
      <c r="G86" s="37"/>
      <c r="H86" s="38"/>
    </row>
    <row r="87" spans="1:8" s="16" customFormat="1" ht="37.5" customHeight="1" outlineLevel="1" x14ac:dyDescent="0.2">
      <c r="A87" s="147" t="s">
        <v>54</v>
      </c>
      <c r="B87" s="366"/>
      <c r="C87" s="350"/>
      <c r="D87" s="56">
        <v>10560</v>
      </c>
      <c r="E87" s="37"/>
      <c r="F87" s="37"/>
      <c r="G87" s="37"/>
      <c r="H87" s="38"/>
    </row>
    <row r="88" spans="1:8" s="16" customFormat="1" ht="37.5" customHeight="1" outlineLevel="1" x14ac:dyDescent="0.2">
      <c r="A88" s="147" t="s">
        <v>55</v>
      </c>
      <c r="B88" s="366"/>
      <c r="C88" s="350"/>
      <c r="D88" s="56">
        <v>11220</v>
      </c>
      <c r="E88" s="37"/>
      <c r="F88" s="37"/>
      <c r="G88" s="37"/>
      <c r="H88" s="38"/>
    </row>
    <row r="89" spans="1:8" s="16" customFormat="1" ht="37.5" customHeight="1" outlineLevel="1" x14ac:dyDescent="0.2">
      <c r="A89" s="147" t="s">
        <v>56</v>
      </c>
      <c r="B89" s="366"/>
      <c r="C89" s="350"/>
      <c r="D89" s="56">
        <v>11880</v>
      </c>
      <c r="E89" s="37"/>
      <c r="F89" s="37"/>
      <c r="G89" s="37"/>
      <c r="H89" s="38"/>
    </row>
    <row r="90" spans="1:8" s="16" customFormat="1" ht="37.5" customHeight="1" outlineLevel="1" x14ac:dyDescent="0.2">
      <c r="A90" s="147" t="s">
        <v>57</v>
      </c>
      <c r="B90" s="366"/>
      <c r="C90" s="350"/>
      <c r="D90" s="56">
        <v>12540</v>
      </c>
      <c r="E90" s="37"/>
      <c r="F90" s="37"/>
      <c r="G90" s="37"/>
      <c r="H90" s="38"/>
    </row>
    <row r="91" spans="1:8" s="16" customFormat="1" ht="37.5" customHeight="1" outlineLevel="1" x14ac:dyDescent="0.2">
      <c r="A91" s="147" t="s">
        <v>58</v>
      </c>
      <c r="B91" s="366"/>
      <c r="C91" s="350"/>
      <c r="D91" s="56">
        <v>13200</v>
      </c>
      <c r="E91" s="37"/>
      <c r="F91" s="37"/>
      <c r="G91" s="37"/>
      <c r="H91" s="38"/>
    </row>
    <row r="92" spans="1:8" s="16" customFormat="1" ht="37.5" customHeight="1" outlineLevel="1" x14ac:dyDescent="0.2">
      <c r="A92" s="147" t="s">
        <v>178</v>
      </c>
      <c r="B92" s="366"/>
      <c r="C92" s="350"/>
      <c r="D92" s="56">
        <v>13860</v>
      </c>
      <c r="E92" s="37"/>
      <c r="F92" s="37"/>
      <c r="G92" s="37"/>
      <c r="H92" s="38"/>
    </row>
    <row r="93" spans="1:8" s="16" customFormat="1" ht="37.5" customHeight="1" outlineLevel="1" x14ac:dyDescent="0.2">
      <c r="A93" s="147" t="s">
        <v>179</v>
      </c>
      <c r="B93" s="366"/>
      <c r="C93" s="350"/>
      <c r="D93" s="56">
        <v>14520</v>
      </c>
      <c r="E93" s="37"/>
      <c r="F93" s="37"/>
      <c r="G93" s="37"/>
      <c r="H93" s="38"/>
    </row>
    <row r="94" spans="1:8" s="16" customFormat="1" ht="37.5" customHeight="1" outlineLevel="1" x14ac:dyDescent="0.2">
      <c r="A94" s="147" t="s">
        <v>180</v>
      </c>
      <c r="B94" s="366"/>
      <c r="C94" s="350"/>
      <c r="D94" s="56">
        <v>15180</v>
      </c>
      <c r="E94" s="37"/>
      <c r="F94" s="37"/>
      <c r="G94" s="37"/>
      <c r="H94" s="38"/>
    </row>
    <row r="95" spans="1:8" s="16" customFormat="1" ht="37.5" customHeight="1" outlineLevel="1" x14ac:dyDescent="0.2">
      <c r="A95" s="147" t="s">
        <v>181</v>
      </c>
      <c r="B95" s="366"/>
      <c r="C95" s="350"/>
      <c r="D95" s="56">
        <v>15840</v>
      </c>
      <c r="E95" s="37"/>
      <c r="F95" s="37"/>
      <c r="G95" s="37"/>
      <c r="H95" s="38"/>
    </row>
    <row r="96" spans="1:8" s="16" customFormat="1" ht="37.5" customHeight="1" outlineLevel="1" x14ac:dyDescent="0.2">
      <c r="A96" s="147" t="s">
        <v>182</v>
      </c>
      <c r="B96" s="366"/>
      <c r="C96" s="350"/>
      <c r="D96" s="56">
        <v>16500</v>
      </c>
      <c r="E96" s="37"/>
      <c r="F96" s="37"/>
      <c r="G96" s="37"/>
      <c r="H96" s="38"/>
    </row>
    <row r="97" spans="1:8" s="16" customFormat="1" ht="37.5" customHeight="1" outlineLevel="1" x14ac:dyDescent="0.2">
      <c r="A97" s="147" t="s">
        <v>183</v>
      </c>
      <c r="B97" s="366"/>
      <c r="C97" s="350"/>
      <c r="D97" s="56">
        <v>17160</v>
      </c>
      <c r="E97" s="37"/>
      <c r="F97" s="37"/>
      <c r="G97" s="37"/>
      <c r="H97" s="38"/>
    </row>
    <row r="98" spans="1:8" s="16" customFormat="1" ht="37.5" customHeight="1" outlineLevel="1" x14ac:dyDescent="0.2">
      <c r="A98" s="147" t="s">
        <v>184</v>
      </c>
      <c r="B98" s="366"/>
      <c r="C98" s="350"/>
      <c r="D98" s="56">
        <v>17820</v>
      </c>
      <c r="E98" s="37"/>
      <c r="F98" s="37"/>
      <c r="G98" s="37"/>
      <c r="H98" s="38"/>
    </row>
    <row r="99" spans="1:8" s="16" customFormat="1" ht="37.5" customHeight="1" outlineLevel="1" x14ac:dyDescent="0.2">
      <c r="A99" s="147" t="s">
        <v>185</v>
      </c>
      <c r="B99" s="366"/>
      <c r="C99" s="350"/>
      <c r="D99" s="56">
        <v>18480</v>
      </c>
      <c r="E99" s="37"/>
      <c r="F99" s="37"/>
      <c r="G99" s="37"/>
      <c r="H99" s="38"/>
    </row>
    <row r="100" spans="1:8" s="16" customFormat="1" ht="37.5" customHeight="1" outlineLevel="1" x14ac:dyDescent="0.2">
      <c r="A100" s="147" t="s">
        <v>186</v>
      </c>
      <c r="B100" s="366"/>
      <c r="C100" s="350"/>
      <c r="D100" s="56">
        <v>19140</v>
      </c>
      <c r="E100" s="37"/>
      <c r="F100" s="37"/>
      <c r="G100" s="37"/>
      <c r="H100" s="38"/>
    </row>
    <row r="101" spans="1:8" s="16" customFormat="1" ht="37.5" customHeight="1" outlineLevel="1" x14ac:dyDescent="0.2">
      <c r="A101" s="147" t="s">
        <v>187</v>
      </c>
      <c r="B101" s="366"/>
      <c r="C101" s="350"/>
      <c r="D101" s="56">
        <v>19800</v>
      </c>
      <c r="E101" s="37"/>
      <c r="F101" s="37"/>
      <c r="G101" s="37"/>
      <c r="H101" s="38"/>
    </row>
    <row r="102" spans="1:8" s="16" customFormat="1" ht="37.5" customHeight="1" outlineLevel="1" x14ac:dyDescent="0.2">
      <c r="A102" s="147" t="s">
        <v>188</v>
      </c>
      <c r="B102" s="366"/>
      <c r="C102" s="350"/>
      <c r="D102" s="56">
        <v>20460</v>
      </c>
      <c r="E102" s="37"/>
      <c r="F102" s="37"/>
      <c r="G102" s="37"/>
      <c r="H102" s="38"/>
    </row>
    <row r="103" spans="1:8" s="16" customFormat="1" ht="37.5" customHeight="1" outlineLevel="1" x14ac:dyDescent="0.2">
      <c r="A103" s="147" t="s">
        <v>189</v>
      </c>
      <c r="B103" s="366"/>
      <c r="C103" s="350"/>
      <c r="D103" s="56">
        <v>21120</v>
      </c>
      <c r="E103" s="37"/>
      <c r="F103" s="37"/>
      <c r="G103" s="37"/>
      <c r="H103" s="38"/>
    </row>
    <row r="104" spans="1:8" s="16" customFormat="1" ht="37.5" customHeight="1" outlineLevel="1" x14ac:dyDescent="0.2">
      <c r="A104" s="147" t="s">
        <v>190</v>
      </c>
      <c r="B104" s="366"/>
      <c r="C104" s="350"/>
      <c r="D104" s="56">
        <v>21780</v>
      </c>
      <c r="E104" s="37"/>
      <c r="F104" s="37"/>
      <c r="G104" s="37"/>
      <c r="H104" s="38"/>
    </row>
    <row r="105" spans="1:8" s="16" customFormat="1" ht="37.5" customHeight="1" outlineLevel="1" x14ac:dyDescent="0.2">
      <c r="A105" s="147" t="s">
        <v>191</v>
      </c>
      <c r="B105" s="366"/>
      <c r="C105" s="350"/>
      <c r="D105" s="56">
        <v>22440</v>
      </c>
      <c r="E105" s="37"/>
      <c r="F105" s="37"/>
      <c r="G105" s="37"/>
      <c r="H105" s="38"/>
    </row>
    <row r="106" spans="1:8" s="16" customFormat="1" ht="37.5" customHeight="1" outlineLevel="1" x14ac:dyDescent="0.2">
      <c r="A106" s="147" t="s">
        <v>192</v>
      </c>
      <c r="B106" s="148"/>
      <c r="C106" s="350"/>
      <c r="D106" s="56">
        <v>23100</v>
      </c>
      <c r="E106" s="37"/>
      <c r="F106" s="37"/>
      <c r="G106" s="37"/>
      <c r="H106" s="38"/>
    </row>
    <row r="107" spans="1:8" s="16" customFormat="1" ht="37.5" customHeight="1" outlineLevel="1" x14ac:dyDescent="0.2">
      <c r="A107" s="147" t="s">
        <v>229</v>
      </c>
      <c r="B107" s="148"/>
      <c r="C107" s="350"/>
      <c r="D107" s="56">
        <v>23760</v>
      </c>
      <c r="E107" s="37"/>
      <c r="F107" s="37"/>
      <c r="G107" s="37"/>
      <c r="H107" s="38"/>
    </row>
    <row r="108" spans="1:8" s="16" customFormat="1" ht="37.5" customHeight="1" outlineLevel="1" x14ac:dyDescent="0.2">
      <c r="A108" s="147" t="s">
        <v>230</v>
      </c>
      <c r="B108" s="148"/>
      <c r="C108" s="350"/>
      <c r="D108" s="56">
        <v>24420</v>
      </c>
      <c r="E108" s="37"/>
      <c r="F108" s="37"/>
      <c r="G108" s="37"/>
      <c r="H108" s="38"/>
    </row>
    <row r="109" spans="1:8" s="16" customFormat="1" ht="37.5" customHeight="1" outlineLevel="1" x14ac:dyDescent="0.2">
      <c r="A109" s="147" t="s">
        <v>231</v>
      </c>
      <c r="B109" s="148"/>
      <c r="C109" s="350"/>
      <c r="D109" s="56">
        <v>25080</v>
      </c>
      <c r="E109" s="37"/>
      <c r="F109" s="37"/>
      <c r="G109" s="37"/>
      <c r="H109" s="38"/>
    </row>
    <row r="110" spans="1:8" s="16" customFormat="1" ht="37.5" customHeight="1" outlineLevel="1" x14ac:dyDescent="0.2">
      <c r="A110" s="147" t="s">
        <v>232</v>
      </c>
      <c r="B110" s="148"/>
      <c r="C110" s="350"/>
      <c r="D110" s="56">
        <v>25740</v>
      </c>
      <c r="E110" s="37"/>
      <c r="F110" s="37"/>
      <c r="G110" s="37"/>
      <c r="H110" s="38"/>
    </row>
    <row r="111" spans="1:8" s="16" customFormat="1" ht="37.5" customHeight="1" outlineLevel="1" thickBot="1" x14ac:dyDescent="0.25">
      <c r="A111" s="147" t="s">
        <v>233</v>
      </c>
      <c r="B111" s="148"/>
      <c r="C111" s="367"/>
      <c r="D111" s="56">
        <v>26400</v>
      </c>
      <c r="E111" s="37"/>
      <c r="F111" s="37"/>
      <c r="G111" s="37"/>
      <c r="H111" s="38"/>
    </row>
    <row r="112" spans="1:8" s="16" customFormat="1" ht="50.1" customHeight="1" thickBot="1" x14ac:dyDescent="0.25">
      <c r="A112" s="136" t="s">
        <v>59</v>
      </c>
      <c r="B112" s="137"/>
      <c r="C112" s="137"/>
      <c r="D112" s="138" t="str">
        <f>"от "&amp;MIN(D113:D122)&amp;" до "&amp;MAX(D113:D122)</f>
        <v>от 90 до 4890</v>
      </c>
      <c r="E112" s="139"/>
      <c r="F112" s="139"/>
      <c r="G112" s="139"/>
      <c r="H112" s="140"/>
    </row>
    <row r="113" spans="1:8" s="16" customFormat="1" ht="157.5" customHeight="1" x14ac:dyDescent="0.2">
      <c r="A113" s="149" t="s">
        <v>60</v>
      </c>
      <c r="B113" s="150" t="s">
        <v>13</v>
      </c>
      <c r="C113" s="296"/>
      <c r="D113" s="365">
        <v>960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56">
        <v>90</v>
      </c>
      <c r="E114" s="37"/>
      <c r="F114" s="37"/>
      <c r="G114" s="37"/>
      <c r="H114" s="38"/>
    </row>
    <row r="115" spans="1:8" s="16" customFormat="1" ht="37.5" customHeight="1" x14ac:dyDescent="0.2">
      <c r="A115" s="160" t="s">
        <v>62</v>
      </c>
      <c r="B115" s="161"/>
      <c r="C115" s="159"/>
      <c r="D115" s="56">
        <v>3480</v>
      </c>
      <c r="E115" s="37"/>
      <c r="F115" s="37"/>
      <c r="G115" s="37"/>
      <c r="H115" s="38"/>
    </row>
    <row r="116" spans="1:8" s="16" customFormat="1" ht="37.5" customHeight="1" x14ac:dyDescent="0.2">
      <c r="A116" s="160" t="s">
        <v>63</v>
      </c>
      <c r="B116" s="161"/>
      <c r="C116" s="159"/>
      <c r="D116" s="36">
        <v>1470</v>
      </c>
      <c r="E116" s="37"/>
      <c r="F116" s="37"/>
      <c r="G116" s="37"/>
      <c r="H116" s="38"/>
    </row>
    <row r="117" spans="1:8" s="16" customFormat="1" ht="37.5" customHeight="1" x14ac:dyDescent="0.2">
      <c r="A117" s="160" t="s">
        <v>64</v>
      </c>
      <c r="B117" s="161"/>
      <c r="C117" s="159"/>
      <c r="D117" s="36">
        <v>4140</v>
      </c>
      <c r="E117" s="37"/>
      <c r="F117" s="37"/>
      <c r="G117" s="37"/>
      <c r="H117" s="38"/>
    </row>
    <row r="118" spans="1:8" s="16" customFormat="1" ht="37.5" customHeight="1" x14ac:dyDescent="0.2">
      <c r="A118" s="160" t="s">
        <v>65</v>
      </c>
      <c r="B118" s="161"/>
      <c r="C118" s="159"/>
      <c r="D118" s="56">
        <v>300</v>
      </c>
      <c r="E118" s="37"/>
      <c r="F118" s="37"/>
      <c r="G118" s="37"/>
      <c r="H118" s="38"/>
    </row>
    <row r="119" spans="1:8" s="16" customFormat="1" ht="37.5" customHeight="1" x14ac:dyDescent="0.2">
      <c r="A119" s="160" t="s">
        <v>66</v>
      </c>
      <c r="B119" s="161"/>
      <c r="C119" s="159"/>
      <c r="D119" s="56">
        <v>300</v>
      </c>
      <c r="E119" s="37"/>
      <c r="F119" s="37"/>
      <c r="G119" s="37"/>
      <c r="H119" s="38"/>
    </row>
    <row r="120" spans="1:8" s="16" customFormat="1" ht="37.5" customHeight="1" x14ac:dyDescent="0.2">
      <c r="A120" s="160" t="s">
        <v>67</v>
      </c>
      <c r="B120" s="161"/>
      <c r="C120" s="159"/>
      <c r="D120" s="56">
        <v>600</v>
      </c>
      <c r="E120" s="37"/>
      <c r="F120" s="37"/>
      <c r="G120" s="37"/>
      <c r="H120" s="38"/>
    </row>
    <row r="121" spans="1:8" s="16" customFormat="1" ht="37.5" customHeight="1" x14ac:dyDescent="0.2">
      <c r="A121" s="160" t="s">
        <v>68</v>
      </c>
      <c r="B121" s="161"/>
      <c r="C121" s="159"/>
      <c r="D121" s="56">
        <v>900</v>
      </c>
      <c r="E121" s="37"/>
      <c r="F121" s="37"/>
      <c r="G121" s="37"/>
      <c r="H121" s="38"/>
    </row>
    <row r="122" spans="1:8" s="16" customFormat="1" ht="37.5" customHeight="1" thickBot="1" x14ac:dyDescent="0.25">
      <c r="A122" s="207" t="s">
        <v>69</v>
      </c>
      <c r="B122" s="208"/>
      <c r="C122" s="164"/>
      <c r="D122" s="56">
        <v>4890</v>
      </c>
      <c r="E122" s="37"/>
      <c r="F122" s="37"/>
      <c r="G122" s="37"/>
      <c r="H122" s="38"/>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45">
        <v>30</v>
      </c>
      <c r="E123" s="45"/>
      <c r="F123" s="45"/>
      <c r="G123" s="45"/>
      <c r="H123" s="46"/>
    </row>
    <row r="124" spans="1:8" s="28" customFormat="1" ht="50.1" customHeight="1" thickBot="1" x14ac:dyDescent="0.25">
      <c r="A124" s="24" t="s">
        <v>72</v>
      </c>
      <c r="B124" s="25"/>
      <c r="C124" s="26"/>
      <c r="D124" s="173" t="str">
        <f>"от "&amp;MIN(D126,D146:D162)&amp;" до "&amp;MAX(D126,D146:D162)</f>
        <v>от 630 до 12120</v>
      </c>
      <c r="E124" s="173"/>
      <c r="F124" s="173"/>
      <c r="G124" s="173"/>
      <c r="H124" s="174"/>
    </row>
    <row r="125" spans="1:8" s="16" customFormat="1" ht="24.95" customHeight="1" thickBot="1" x14ac:dyDescent="0.25">
      <c r="A125" s="286"/>
      <c r="B125" s="287"/>
      <c r="C125" s="130"/>
      <c r="D125" s="288"/>
      <c r="E125" s="288"/>
      <c r="F125" s="288"/>
      <c r="G125" s="288"/>
      <c r="H125" s="289"/>
    </row>
    <row r="126" spans="1:8" s="16" customFormat="1" ht="56.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182">
        <v>6000</v>
      </c>
      <c r="E126" s="182"/>
      <c r="F126" s="182"/>
      <c r="G126" s="182"/>
      <c r="H126" s="183"/>
    </row>
    <row r="127" spans="1:8" s="16" customFormat="1" ht="56.25" customHeight="1" thickBot="1" x14ac:dyDescent="0.25">
      <c r="A127" s="184" t="s">
        <v>74</v>
      </c>
      <c r="B127" s="185"/>
      <c r="C127" s="186"/>
      <c r="D127" s="187" t="s">
        <v>75</v>
      </c>
      <c r="E127" s="188"/>
      <c r="F127" s="188"/>
      <c r="G127" s="188"/>
      <c r="H127" s="189"/>
    </row>
    <row r="128" spans="1:8" s="16" customFormat="1" ht="56.25" customHeight="1" x14ac:dyDescent="0.2">
      <c r="A128" s="190" t="s">
        <v>76</v>
      </c>
      <c r="B128" s="191"/>
      <c r="C128" s="186"/>
      <c r="D128" s="157">
        <f>D126/4</f>
        <v>1500</v>
      </c>
      <c r="E128" s="157"/>
      <c r="F128" s="157"/>
      <c r="G128" s="157"/>
      <c r="H128" s="158"/>
    </row>
    <row r="129" spans="1:8" s="16" customFormat="1" ht="56.25" customHeight="1" x14ac:dyDescent="0.2">
      <c r="A129" s="190" t="s">
        <v>77</v>
      </c>
      <c r="B129" s="191"/>
      <c r="C129" s="186"/>
      <c r="D129" s="157">
        <f>D126/5</f>
        <v>1200</v>
      </c>
      <c r="E129" s="157"/>
      <c r="F129" s="157"/>
      <c r="G129" s="157"/>
      <c r="H129" s="158"/>
    </row>
    <row r="130" spans="1:8" s="16" customFormat="1" ht="56.25" customHeight="1" x14ac:dyDescent="0.2">
      <c r="A130" s="190" t="s">
        <v>78</v>
      </c>
      <c r="B130" s="191"/>
      <c r="C130" s="186"/>
      <c r="D130" s="157">
        <f>D126/6</f>
        <v>1000</v>
      </c>
      <c r="E130" s="157"/>
      <c r="F130" s="157"/>
      <c r="G130" s="157"/>
      <c r="H130" s="158"/>
    </row>
    <row r="131" spans="1:8" s="16" customFormat="1" ht="56.25" customHeight="1" x14ac:dyDescent="0.2">
      <c r="A131" s="190" t="s">
        <v>79</v>
      </c>
      <c r="B131" s="191"/>
      <c r="C131" s="186"/>
      <c r="D131" s="157">
        <f>D126/7</f>
        <v>857.14285714285711</v>
      </c>
      <c r="E131" s="157"/>
      <c r="F131" s="157"/>
      <c r="G131" s="157"/>
      <c r="H131" s="158"/>
    </row>
    <row r="132" spans="1:8" s="16" customFormat="1" ht="56.25" customHeight="1" x14ac:dyDescent="0.2">
      <c r="A132" s="190" t="s">
        <v>80</v>
      </c>
      <c r="B132" s="191"/>
      <c r="C132" s="186"/>
      <c r="D132" s="157">
        <f>D126/8</f>
        <v>750</v>
      </c>
      <c r="E132" s="157"/>
      <c r="F132" s="157"/>
      <c r="G132" s="157"/>
      <c r="H132" s="158"/>
    </row>
    <row r="133" spans="1:8" s="16" customFormat="1" ht="56.25" customHeight="1" x14ac:dyDescent="0.2">
      <c r="A133" s="190" t="s">
        <v>81</v>
      </c>
      <c r="B133" s="191"/>
      <c r="C133" s="186"/>
      <c r="D133" s="157">
        <f>D126/9</f>
        <v>666.66666666666663</v>
      </c>
      <c r="E133" s="157"/>
      <c r="F133" s="157"/>
      <c r="G133" s="157"/>
      <c r="H133" s="158"/>
    </row>
    <row r="134" spans="1:8" s="16" customFormat="1" ht="56.25" customHeight="1" x14ac:dyDescent="0.2">
      <c r="A134" s="190" t="s">
        <v>82</v>
      </c>
      <c r="B134" s="191"/>
      <c r="C134" s="186"/>
      <c r="D134" s="157">
        <f>D126/10</f>
        <v>600</v>
      </c>
      <c r="E134" s="157"/>
      <c r="F134" s="157"/>
      <c r="G134" s="157"/>
      <c r="H134" s="158"/>
    </row>
    <row r="135" spans="1:8" s="16" customFormat="1" ht="56.25" customHeight="1" thickBot="1" x14ac:dyDescent="0.25">
      <c r="A135" s="179" t="s">
        <v>83</v>
      </c>
      <c r="B135" s="180"/>
      <c r="C135" s="186"/>
      <c r="D135" s="182">
        <v>7200</v>
      </c>
      <c r="E135" s="182"/>
      <c r="F135" s="182"/>
      <c r="G135" s="182"/>
      <c r="H135" s="183"/>
    </row>
    <row r="136" spans="1:8" s="16" customFormat="1" ht="56.25" customHeight="1" thickBot="1" x14ac:dyDescent="0.25">
      <c r="A136" s="184" t="s">
        <v>74</v>
      </c>
      <c r="B136" s="185"/>
      <c r="C136" s="186"/>
      <c r="D136" s="187" t="s">
        <v>75</v>
      </c>
      <c r="E136" s="188"/>
      <c r="F136" s="188"/>
      <c r="G136" s="188"/>
      <c r="H136" s="189"/>
    </row>
    <row r="137" spans="1:8" s="16" customFormat="1" ht="56.25" customHeight="1" x14ac:dyDescent="0.2">
      <c r="A137" s="190" t="s">
        <v>76</v>
      </c>
      <c r="B137" s="191"/>
      <c r="C137" s="186"/>
      <c r="D137" s="157">
        <v>1800</v>
      </c>
      <c r="E137" s="157"/>
      <c r="F137" s="157"/>
      <c r="G137" s="157"/>
      <c r="H137" s="158"/>
    </row>
    <row r="138" spans="1:8" s="16" customFormat="1" ht="56.25" customHeight="1" x14ac:dyDescent="0.2">
      <c r="A138" s="190" t="s">
        <v>77</v>
      </c>
      <c r="B138" s="191"/>
      <c r="C138" s="186"/>
      <c r="D138" s="157">
        <v>1440</v>
      </c>
      <c r="E138" s="157"/>
      <c r="F138" s="157"/>
      <c r="G138" s="157"/>
      <c r="H138" s="158"/>
    </row>
    <row r="139" spans="1:8" s="16" customFormat="1" ht="56.25" customHeight="1" x14ac:dyDescent="0.2">
      <c r="A139" s="190" t="s">
        <v>78</v>
      </c>
      <c r="B139" s="191"/>
      <c r="C139" s="186"/>
      <c r="D139" s="157">
        <v>1200</v>
      </c>
      <c r="E139" s="157"/>
      <c r="F139" s="157"/>
      <c r="G139" s="157"/>
      <c r="H139" s="158"/>
    </row>
    <row r="140" spans="1:8" s="16" customFormat="1" ht="56.25" customHeight="1" x14ac:dyDescent="0.2">
      <c r="A140" s="190" t="s">
        <v>79</v>
      </c>
      <c r="B140" s="191"/>
      <c r="C140" s="186"/>
      <c r="D140" s="157">
        <v>1028.5714285714284</v>
      </c>
      <c r="E140" s="157"/>
      <c r="F140" s="157"/>
      <c r="G140" s="157"/>
      <c r="H140" s="158"/>
    </row>
    <row r="141" spans="1:8" s="16" customFormat="1" ht="56.25" customHeight="1" x14ac:dyDescent="0.2">
      <c r="A141" s="190" t="s">
        <v>80</v>
      </c>
      <c r="B141" s="191"/>
      <c r="C141" s="186"/>
      <c r="D141" s="157">
        <v>900</v>
      </c>
      <c r="E141" s="157"/>
      <c r="F141" s="157"/>
      <c r="G141" s="157"/>
      <c r="H141" s="158"/>
    </row>
    <row r="142" spans="1:8" s="16" customFormat="1" ht="56.25" customHeight="1" x14ac:dyDescent="0.2">
      <c r="A142" s="190" t="s">
        <v>81</v>
      </c>
      <c r="B142" s="191"/>
      <c r="C142" s="186"/>
      <c r="D142" s="157">
        <v>799.99999999999989</v>
      </c>
      <c r="E142" s="157"/>
      <c r="F142" s="157"/>
      <c r="G142" s="157"/>
      <c r="H142" s="158"/>
    </row>
    <row r="143" spans="1:8" s="16" customFormat="1" ht="56.25" customHeight="1" thickBot="1" x14ac:dyDescent="0.25">
      <c r="A143" s="190" t="s">
        <v>82</v>
      </c>
      <c r="B143" s="191"/>
      <c r="C143" s="194"/>
      <c r="D143" s="157">
        <v>720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44">
        <v>7710</v>
      </c>
      <c r="E144" s="45"/>
      <c r="F144" s="45"/>
      <c r="G144" s="45"/>
      <c r="H144" s="46"/>
    </row>
    <row r="145" spans="1:8" s="16" customFormat="1" ht="24.95" customHeight="1" thickBot="1" x14ac:dyDescent="0.25">
      <c r="A145" s="286"/>
      <c r="B145" s="287"/>
      <c r="C145" s="125"/>
      <c r="D145" s="288"/>
      <c r="E145" s="288"/>
      <c r="F145" s="288"/>
      <c r="G145" s="288"/>
      <c r="H145" s="289"/>
    </row>
    <row r="146" spans="1:8" s="16" customFormat="1" ht="50.1" customHeight="1" x14ac:dyDescent="0.2">
      <c r="A146" s="300" t="s">
        <v>85</v>
      </c>
      <c r="B146" s="301"/>
      <c r="C146" s="294" t="str">
        <f>"Интернет-площадка 2gis.ru на основе Cправочника организаций "&amp;$C$2&amp;""</f>
        <v>Интернет-площадка 2gis.ru на основе Cправочника организаций "2ГИС.ИВАНОВО"</v>
      </c>
      <c r="D146" s="54">
        <v>4800</v>
      </c>
      <c r="E146" s="32"/>
      <c r="F146" s="32"/>
      <c r="G146" s="32"/>
      <c r="H146" s="33"/>
    </row>
    <row r="147" spans="1:8" s="16" customFormat="1" ht="50.1" customHeight="1" x14ac:dyDescent="0.2">
      <c r="A147" s="160" t="s">
        <v>86</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56">
        <v>2190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56">
        <v>1530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"2ГИС.ИВАНОВО"</v>
      </c>
      <c r="D149" s="56">
        <v>7200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"2ГИС.ИВАНОВО"</v>
      </c>
      <c r="D150" s="56">
        <v>8640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56">
        <v>3270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56">
        <v>3630.0000000000009</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56">
        <v>3999</v>
      </c>
      <c r="E153" s="37"/>
      <c r="F153" s="37"/>
      <c r="G153" s="37"/>
      <c r="H153" s="38"/>
    </row>
    <row r="154" spans="1:8" s="16" customFormat="1" ht="50.1" customHeight="1" x14ac:dyDescent="0.2">
      <c r="A154" s="160" t="s">
        <v>93</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56">
        <v>12000</v>
      </c>
      <c r="E154" s="37"/>
      <c r="F154" s="37"/>
      <c r="G154" s="37"/>
      <c r="H154" s="38"/>
    </row>
    <row r="155" spans="1:8" s="16" customFormat="1" ht="50.1" customHeight="1" x14ac:dyDescent="0.2">
      <c r="A155" s="160" t="s">
        <v>94</v>
      </c>
      <c r="B155" s="161"/>
      <c r="C155" s="203" t="s">
        <v>95</v>
      </c>
      <c r="D155" s="56">
        <v>630</v>
      </c>
      <c r="E155" s="37"/>
      <c r="F155" s="37"/>
      <c r="G155" s="37"/>
      <c r="H155" s="38"/>
    </row>
    <row r="156" spans="1:8" s="16" customFormat="1" ht="64.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56">
        <v>2190</v>
      </c>
      <c r="E156" s="37"/>
      <c r="F156" s="37"/>
      <c r="G156" s="37"/>
      <c r="H156" s="38"/>
    </row>
    <row r="157" spans="1:8" s="16" customFormat="1" ht="64.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56">
        <v>1584</v>
      </c>
      <c r="E157" s="37"/>
      <c r="F157" s="37"/>
      <c r="G157" s="37"/>
      <c r="H157" s="38"/>
    </row>
    <row r="158" spans="1:8" s="16" customFormat="1" ht="64.5" customHeight="1" x14ac:dyDescent="0.2">
      <c r="A158" s="160" t="s">
        <v>98</v>
      </c>
      <c r="B158" s="161"/>
      <c r="C158"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56">
        <v>1470</v>
      </c>
      <c r="E158" s="37"/>
      <c r="F158" s="37"/>
      <c r="G158" s="37"/>
      <c r="H158" s="38"/>
    </row>
    <row r="159" spans="1:8" s="16" customFormat="1" ht="64.5" customHeight="1" x14ac:dyDescent="0.2">
      <c r="A159" s="160" t="s">
        <v>99</v>
      </c>
      <c r="B159" s="161"/>
      <c r="C159"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56">
        <v>792</v>
      </c>
      <c r="E159" s="37"/>
      <c r="F159" s="37"/>
      <c r="G159" s="37"/>
      <c r="H159" s="38"/>
    </row>
    <row r="160" spans="1:8" s="16" customFormat="1" ht="64.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56">
        <v>12120</v>
      </c>
      <c r="E160" s="37"/>
      <c r="F160" s="37"/>
      <c r="G160" s="37"/>
      <c r="H160" s="38"/>
    </row>
    <row r="161" spans="1:8" s="16" customFormat="1" ht="64.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56">
        <v>3000</v>
      </c>
      <c r="E161" s="37"/>
      <c r="F161" s="37"/>
      <c r="G161" s="37"/>
      <c r="H161" s="38"/>
    </row>
    <row r="162" spans="1:8" s="16" customFormat="1" ht="50.1" customHeight="1" x14ac:dyDescent="0.2">
      <c r="A162" s="160" t="s">
        <v>102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56">
        <v>1470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56">
        <v>1110</v>
      </c>
      <c r="E163" s="37"/>
      <c r="F163" s="37"/>
      <c r="G163" s="37"/>
      <c r="H163" s="38"/>
    </row>
    <row r="164" spans="1:8" s="16" customFormat="1" ht="102" customHeight="1" x14ac:dyDescent="0.2">
      <c r="A164" s="160" t="s">
        <v>103</v>
      </c>
      <c r="B164" s="161"/>
      <c r="C16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4" s="56">
        <v>50010</v>
      </c>
      <c r="E164" s="37"/>
      <c r="F164" s="37"/>
      <c r="G164" s="37"/>
      <c r="H164" s="38"/>
    </row>
    <row r="165" spans="1:8" s="16" customFormat="1" ht="126" customHeight="1" x14ac:dyDescent="0.2">
      <c r="A165" s="160" t="s">
        <v>104</v>
      </c>
      <c r="B165" s="161"/>
      <c r="C1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5" s="56">
        <v>6150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56">
        <v>6090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7" s="56">
        <v>3300.0000000000005</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"2ГИС.ИВАНОВО"</v>
      </c>
      <c r="D168" s="56">
        <v>6720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56">
        <v>3120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56">
        <v>2160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"2ГИС.ИВАНОВО"</v>
      </c>
      <c r="D171" s="56">
        <v>10080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"2ГИС.ИВАНОВО"</v>
      </c>
      <c r="D172" s="56">
        <v>12096</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56">
        <v>4680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56">
        <v>5160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56">
        <v>5640</v>
      </c>
      <c r="E175" s="37"/>
      <c r="F175" s="37"/>
      <c r="G175" s="37"/>
      <c r="H175" s="38"/>
    </row>
    <row r="176" spans="1:8" s="16" customFormat="1" ht="50.1" customHeight="1" x14ac:dyDescent="0.2">
      <c r="A176" s="160" t="s">
        <v>115</v>
      </c>
      <c r="B176" s="161"/>
      <c r="C176" s="203" t="s">
        <v>95</v>
      </c>
      <c r="D176" s="56">
        <v>960</v>
      </c>
      <c r="E176" s="37"/>
      <c r="F176" s="37"/>
      <c r="G176" s="37"/>
      <c r="H176" s="38"/>
    </row>
    <row r="177" spans="1:8" s="16" customFormat="1" ht="66.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56">
        <v>17040</v>
      </c>
      <c r="E177" s="37"/>
      <c r="F177" s="37"/>
      <c r="G177" s="37"/>
      <c r="H177" s="38"/>
    </row>
    <row r="178" spans="1:8" s="16" customFormat="1" ht="50.1" customHeight="1" thickBot="1" x14ac:dyDescent="0.25">
      <c r="A178" s="302" t="s">
        <v>117</v>
      </c>
      <c r="B178" s="303"/>
      <c r="C178"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61">
        <v>2160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6">
        <v>3300.0000000000005</v>
      </c>
      <c r="E180" s="37"/>
      <c r="F180" s="37"/>
      <c r="G180" s="37"/>
      <c r="H180" s="38"/>
    </row>
    <row r="181" spans="1:8" s="16" customFormat="1" ht="50.1" customHeight="1" x14ac:dyDescent="0.2">
      <c r="A181" s="160" t="s">
        <v>120</v>
      </c>
      <c r="B181" s="161"/>
      <c r="C181" s="209"/>
      <c r="D181" s="36">
        <v>4410</v>
      </c>
      <c r="E181" s="37"/>
      <c r="F181" s="37"/>
      <c r="G181" s="37"/>
      <c r="H181" s="38"/>
    </row>
    <row r="182" spans="1:8" s="16" customFormat="1" ht="50.1" customHeight="1" x14ac:dyDescent="0.2">
      <c r="A182" s="207" t="s">
        <v>121</v>
      </c>
      <c r="B182" s="208"/>
      <c r="C182" s="209"/>
      <c r="D182" s="293">
        <v>1650.0000000000002</v>
      </c>
      <c r="E182" s="157"/>
      <c r="F182" s="157"/>
      <c r="G182" s="157"/>
      <c r="H182" s="157"/>
    </row>
    <row r="183" spans="1:8" s="16" customFormat="1" ht="50.1" customHeight="1" x14ac:dyDescent="0.2">
      <c r="A183" s="207" t="s">
        <v>122</v>
      </c>
      <c r="B183" s="208"/>
      <c r="C183" s="209"/>
      <c r="D183" s="293">
        <v>165.00000000000003</v>
      </c>
      <c r="E183" s="157"/>
      <c r="F183" s="157"/>
      <c r="G183" s="157"/>
      <c r="H183" s="157"/>
    </row>
    <row r="184" spans="1:8" s="16" customFormat="1" ht="50.1" customHeight="1" thickBot="1" x14ac:dyDescent="0.25">
      <c r="A184" s="207" t="s">
        <v>123</v>
      </c>
      <c r="B184" s="208"/>
      <c r="C184" s="210"/>
      <c r="D184" s="78">
        <v>570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"Интернет-площадка 2gis.ru на основе Cправочника организаций "&amp;$C$2&amp;""</f>
        <v>Интернет-площадка 2gis.ru на основе Cправочника организаций "2ГИС.ИВАНОВО"</v>
      </c>
      <c r="D186" s="36">
        <v>5490</v>
      </c>
      <c r="E186" s="37"/>
      <c r="F186" s="37"/>
      <c r="G186" s="37"/>
      <c r="H186" s="38"/>
    </row>
    <row r="187" spans="1:8" s="16" customFormat="1" ht="50.1" customHeight="1" x14ac:dyDescent="0.2">
      <c r="A187" s="160" t="s">
        <v>126</v>
      </c>
      <c r="B187" s="161"/>
      <c r="C187"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7" s="36">
        <v>4350</v>
      </c>
      <c r="E187" s="37"/>
      <c r="F187" s="37"/>
      <c r="G187" s="37"/>
      <c r="H187" s="38"/>
    </row>
    <row r="188" spans="1:8" s="16" customFormat="1" ht="50.1" customHeight="1" x14ac:dyDescent="0.2">
      <c r="A188" s="160" t="s">
        <v>195</v>
      </c>
      <c r="B188" s="161"/>
      <c r="C188" s="203" t="str">
        <f>"Интернет-площадка 2gis.ru на основе Cправочника организаций "&amp;$C$2&amp;""</f>
        <v>Интернет-площадка 2gis.ru на основе Cправочника организаций "2ГИС.ИВАНОВО"</v>
      </c>
      <c r="D188" s="36">
        <v>7800</v>
      </c>
      <c r="E188" s="37"/>
      <c r="F188" s="37"/>
      <c r="G188" s="37"/>
      <c r="H188" s="38"/>
    </row>
    <row r="189" spans="1:8" s="16" customFormat="1" ht="50.1" customHeight="1" x14ac:dyDescent="0.2">
      <c r="A189" s="160" t="s">
        <v>128</v>
      </c>
      <c r="B189" s="161"/>
      <c r="C189"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9" s="36">
        <v>6120</v>
      </c>
      <c r="E189" s="37"/>
      <c r="F189" s="37"/>
      <c r="G189" s="37"/>
      <c r="H189" s="38"/>
    </row>
    <row r="190" spans="1:8" s="16" customFormat="1" ht="126" customHeight="1" thickBot="1" x14ac:dyDescent="0.25">
      <c r="A190" s="160" t="s">
        <v>129</v>
      </c>
      <c r="B190" s="161"/>
      <c r="C190" s="203" t="str">
        <f>"Интернет-площадка 2gis.ru на основе Cправочника организаций "&amp;$C$2&amp;""</f>
        <v>Интернет-площадка 2gis.ru на основе Cправочника организаций "2ГИС.ИВАНОВО"</v>
      </c>
      <c r="D190" s="304">
        <v>4584</v>
      </c>
      <c r="E190" s="165"/>
      <c r="F190" s="165"/>
      <c r="G190" s="165"/>
      <c r="H190" s="166"/>
    </row>
    <row r="191" spans="1:8" s="28" customFormat="1" ht="50.1" customHeight="1" thickBot="1" x14ac:dyDescent="0.25">
      <c r="A191" s="24" t="s">
        <v>196</v>
      </c>
      <c r="B191" s="25"/>
      <c r="C191" s="26"/>
      <c r="D191" s="173"/>
      <c r="E191" s="173"/>
      <c r="F191" s="173"/>
      <c r="G191" s="173"/>
      <c r="H191" s="174"/>
    </row>
    <row r="192" spans="1:8" s="23" customFormat="1" ht="30" customHeight="1" thickBot="1" x14ac:dyDescent="0.25">
      <c r="A192" s="298"/>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3" s="31">
        <v>6540</v>
      </c>
      <c r="E193" s="32"/>
      <c r="F193" s="32"/>
      <c r="G193" s="32"/>
      <c r="H193" s="33"/>
    </row>
    <row r="194" spans="1:8" s="16" customFormat="1" ht="83.25" customHeight="1" thickBot="1" x14ac:dyDescent="0.25">
      <c r="A194" s="160" t="s">
        <v>198</v>
      </c>
      <c r="B194" s="161"/>
      <c r="C194" s="209"/>
      <c r="D194" s="36">
        <v>6540</v>
      </c>
      <c r="E194" s="37"/>
      <c r="F194" s="37"/>
      <c r="G194" s="37"/>
      <c r="H194" s="38"/>
    </row>
    <row r="195" spans="1:8" s="16" customFormat="1" ht="21.75" thickBot="1" x14ac:dyDescent="0.25">
      <c r="A195" s="286"/>
      <c r="B195" s="287"/>
      <c r="C195" s="125"/>
      <c r="D195" s="288"/>
      <c r="E195" s="288"/>
      <c r="F195" s="288"/>
      <c r="G195" s="288"/>
      <c r="H195" s="289"/>
    </row>
    <row r="196" spans="1:8" ht="12.6" customHeight="1" x14ac:dyDescent="0.2"/>
    <row r="197" spans="1:8" s="219" customFormat="1" ht="24.95" customHeight="1" x14ac:dyDescent="0.2">
      <c r="A197" s="216"/>
      <c r="B197" s="217" t="s">
        <v>130</v>
      </c>
      <c r="C197" s="218" t="s">
        <v>484</v>
      </c>
      <c r="D197" s="218"/>
    </row>
    <row r="198" spans="1:8" s="219" customFormat="1" ht="24.95" customHeight="1" x14ac:dyDescent="0.2">
      <c r="A198" s="216"/>
      <c r="C198" s="220" t="s">
        <v>485</v>
      </c>
      <c r="D198" s="220"/>
    </row>
    <row r="199" spans="1:8" s="219" customFormat="1" ht="24.95" customHeight="1" x14ac:dyDescent="0.2">
      <c r="A199" s="216"/>
      <c r="C199" s="220" t="s">
        <v>486</v>
      </c>
      <c r="D199" s="220"/>
    </row>
    <row r="200" spans="1:8" s="213" customFormat="1" ht="12.6" customHeight="1" x14ac:dyDescent="0.2">
      <c r="A200" s="212"/>
      <c r="C200" s="220"/>
      <c r="D200" s="220"/>
      <c r="E200" s="219"/>
      <c r="F200" s="219"/>
      <c r="G200" s="219"/>
    </row>
    <row r="201" spans="1:8" s="227" customFormat="1" ht="24.95" customHeight="1"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c r="F201" s="225"/>
      <c r="G201" s="226"/>
      <c r="H201" s="226"/>
    </row>
    <row r="202" spans="1:8" s="227" customFormat="1" ht="24.95" customHeight="1"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c r="F202" s="225"/>
      <c r="G202" s="228"/>
      <c r="H202" s="228"/>
    </row>
    <row r="203" spans="1:8" s="227" customFormat="1" ht="24.95" customHeight="1"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c r="F203" s="225"/>
      <c r="G203" s="228"/>
      <c r="H203" s="228"/>
    </row>
    <row r="204" spans="1:8" s="227" customFormat="1" ht="24.95" customHeight="1"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5"/>
      <c r="F204" s="225"/>
      <c r="G204" s="228"/>
      <c r="H204" s="228"/>
    </row>
    <row r="205" spans="1:8" s="227" customFormat="1" ht="24.95" customHeight="1"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5"/>
      <c r="F205" s="225"/>
      <c r="G205" s="228"/>
      <c r="H205" s="228"/>
    </row>
    <row r="206" spans="1:8" s="227" customFormat="1" ht="24.95" customHeight="1"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c r="F206" s="225"/>
      <c r="G206" s="228"/>
      <c r="H206" s="228"/>
    </row>
    <row r="207" spans="1:8" s="227" customFormat="1" ht="24.95" customHeight="1"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c r="F207" s="225"/>
      <c r="G207" s="228"/>
      <c r="H207" s="228"/>
    </row>
    <row r="208" spans="1:8" s="234" customFormat="1" ht="12" customHeight="1" x14ac:dyDescent="0.2">
      <c r="A208" s="229"/>
      <c r="B208" s="229"/>
      <c r="C208" s="230"/>
      <c r="D208" s="231"/>
      <c r="E208" s="231"/>
      <c r="F208" s="232"/>
      <c r="G208" s="233"/>
      <c r="H208" s="233"/>
    </row>
    <row r="209" spans="1:8" ht="24.95" customHeight="1" x14ac:dyDescent="0.2">
      <c r="A209" s="235" t="s">
        <v>141</v>
      </c>
      <c r="B209" s="235"/>
      <c r="C209" s="235"/>
      <c r="D209" s="235"/>
      <c r="E209" s="235"/>
      <c r="F209" s="235"/>
      <c r="G209" s="235"/>
      <c r="H209" s="235"/>
    </row>
    <row r="210" spans="1:8" ht="24.95" customHeight="1" x14ac:dyDescent="0.2">
      <c r="A210" s="235" t="s">
        <v>142</v>
      </c>
      <c r="B210" s="235"/>
      <c r="C210" s="235"/>
      <c r="D210" s="235"/>
      <c r="E210" s="235"/>
      <c r="F210" s="235"/>
      <c r="G210" s="235"/>
      <c r="H210" s="235"/>
    </row>
    <row r="211" spans="1:8" s="234" customFormat="1" ht="12" customHeight="1" x14ac:dyDescent="0.2">
      <c r="A211" s="229"/>
      <c r="B211" s="229"/>
      <c r="C211" s="230"/>
      <c r="D211" s="231"/>
      <c r="E211" s="231"/>
      <c r="F211" s="232"/>
      <c r="G211" s="233"/>
      <c r="H211" s="233"/>
    </row>
    <row r="212" spans="1:8" s="238" customFormat="1" ht="50.1" customHeight="1" thickBot="1" x14ac:dyDescent="0.25">
      <c r="A212" s="236" t="s">
        <v>143</v>
      </c>
      <c r="B212" s="236"/>
      <c r="C212" s="236"/>
      <c r="D212" s="236"/>
      <c r="E212" s="236"/>
      <c r="F212" s="237"/>
      <c r="G212" s="227"/>
    </row>
    <row r="213" spans="1:8" s="243" customFormat="1" ht="50.1" customHeight="1" thickBot="1" x14ac:dyDescent="0.25">
      <c r="A213" s="239" t="s">
        <v>144</v>
      </c>
      <c r="B213" s="240"/>
      <c r="C213" s="240"/>
      <c r="D213" s="240"/>
      <c r="E213" s="241"/>
      <c r="F213" s="242"/>
      <c r="G213" s="213"/>
    </row>
    <row r="214" spans="1:8" ht="90" customHeight="1" thickBot="1" x14ac:dyDescent="0.25">
      <c r="A214" s="244" t="s">
        <v>145</v>
      </c>
      <c r="B214" s="245"/>
      <c r="C214" s="246" t="s">
        <v>146</v>
      </c>
      <c r="D214" s="245" t="s">
        <v>147</v>
      </c>
      <c r="E214" s="247"/>
      <c r="F214" s="248"/>
      <c r="G214" s="248"/>
      <c r="H214" s="248"/>
    </row>
    <row r="215" spans="1:8" ht="99.95" customHeight="1" x14ac:dyDescent="0.2">
      <c r="A215" s="249" t="s">
        <v>148</v>
      </c>
      <c r="B215" s="250"/>
      <c r="C215" s="251" t="s">
        <v>149</v>
      </c>
      <c r="D215" s="252" t="s">
        <v>150</v>
      </c>
      <c r="E215" s="253"/>
      <c r="F215" s="248"/>
      <c r="G215" s="248"/>
      <c r="H215" s="248"/>
    </row>
    <row r="216" spans="1:8" ht="75" customHeight="1" x14ac:dyDescent="0.2">
      <c r="A216" s="254" t="s">
        <v>151</v>
      </c>
      <c r="B216" s="255"/>
      <c r="C216" s="256" t="s">
        <v>152</v>
      </c>
      <c r="D216" s="257" t="s">
        <v>153</v>
      </c>
      <c r="E216" s="258"/>
      <c r="F216" s="248"/>
      <c r="G216" s="248"/>
      <c r="H216" s="248"/>
    </row>
    <row r="217" spans="1:8" ht="149.25" customHeight="1" thickBot="1" x14ac:dyDescent="0.25">
      <c r="A217" s="316" t="s">
        <v>154</v>
      </c>
      <c r="B217" s="317"/>
      <c r="C217" s="318" t="s">
        <v>155</v>
      </c>
      <c r="D217" s="319" t="s">
        <v>153</v>
      </c>
      <c r="E217" s="320"/>
      <c r="F217" s="248"/>
      <c r="G217" s="248"/>
      <c r="H217" s="248"/>
    </row>
    <row r="218" spans="1:8" s="213" customFormat="1" ht="125.25" customHeight="1" x14ac:dyDescent="0.2">
      <c r="A218" s="254" t="s">
        <v>157</v>
      </c>
      <c r="B218" s="255"/>
      <c r="C218" s="314" t="s">
        <v>158</v>
      </c>
      <c r="D218" s="255" t="s">
        <v>153</v>
      </c>
      <c r="E218" s="315"/>
      <c r="F218" s="242"/>
      <c r="G218" s="242"/>
      <c r="H218" s="242"/>
    </row>
    <row r="219" spans="1:8" s="234" customFormat="1" ht="222.75" customHeight="1" thickBot="1" x14ac:dyDescent="0.25">
      <c r="A219" s="437" t="s">
        <v>159</v>
      </c>
      <c r="B219" s="438"/>
      <c r="C219" s="318" t="s">
        <v>160</v>
      </c>
      <c r="D219" s="439" t="s">
        <v>153</v>
      </c>
      <c r="E219" s="440"/>
      <c r="F219" s="232"/>
      <c r="G219" s="233"/>
      <c r="H219" s="233"/>
    </row>
    <row r="220" spans="1:8" ht="24.95" customHeight="1" x14ac:dyDescent="0.2">
      <c r="A220" s="260" t="s">
        <v>161</v>
      </c>
      <c r="B220" s="260"/>
      <c r="C220" s="260"/>
      <c r="D220" s="260"/>
      <c r="E220" s="260"/>
      <c r="F220" s="260"/>
      <c r="G220" s="260"/>
      <c r="H220" s="260"/>
    </row>
    <row r="221" spans="1:8" ht="24.95" customHeight="1" x14ac:dyDescent="0.2">
      <c r="A221" s="260" t="s">
        <v>162</v>
      </c>
      <c r="B221" s="260"/>
      <c r="C221" s="260"/>
      <c r="D221" s="260"/>
      <c r="E221" s="260"/>
      <c r="F221" s="260"/>
      <c r="G221" s="260"/>
      <c r="H221" s="260"/>
    </row>
    <row r="222" spans="1:8" ht="184.5" customHeight="1" x14ac:dyDescent="0.2">
      <c r="A22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1"/>
      <c r="C222" s="321"/>
      <c r="D222" s="321"/>
      <c r="E222" s="321"/>
      <c r="F222" s="321"/>
      <c r="G222" s="321"/>
      <c r="H222" s="321"/>
    </row>
    <row r="223" spans="1:8" s="16" customFormat="1" ht="75" customHeight="1" x14ac:dyDescent="0.2">
      <c r="A223" s="235" t="s">
        <v>164</v>
      </c>
      <c r="B223" s="235"/>
      <c r="C223" s="235"/>
      <c r="D223" s="235"/>
      <c r="E223" s="235"/>
      <c r="F223" s="235"/>
      <c r="G223" s="235"/>
      <c r="H223" s="235"/>
    </row>
    <row r="224" spans="1:8" ht="24.95" customHeight="1" x14ac:dyDescent="0.2">
      <c r="A224" s="260" t="s">
        <v>165</v>
      </c>
      <c r="B224" s="260"/>
      <c r="C224" s="260"/>
      <c r="D224" s="260"/>
      <c r="E224" s="260"/>
      <c r="F224" s="260"/>
      <c r="G224" s="260"/>
      <c r="H224" s="260"/>
    </row>
    <row r="225" spans="1:8" s="262" customFormat="1" ht="114.75" customHeight="1" x14ac:dyDescent="0.2">
      <c r="A225" s="235" t="s">
        <v>166</v>
      </c>
      <c r="B225" s="235"/>
      <c r="C225" s="235"/>
      <c r="D225" s="235"/>
      <c r="E225" s="235"/>
      <c r="F225" s="235"/>
      <c r="G225" s="235"/>
      <c r="H225" s="235"/>
    </row>
  </sheetData>
  <sheetProtection selectLockedCells="1" selectUnlockedCells="1"/>
  <mergeCells count="376">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59"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487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9360</v>
      </c>
      <c r="E7" s="32">
        <f>1.1*F7</f>
        <v>8580</v>
      </c>
      <c r="F7" s="32">
        <v>7800</v>
      </c>
      <c r="G7" s="32">
        <f>F7*0.75</f>
        <v>5850</v>
      </c>
      <c r="H7" s="33">
        <f>F7*0.5</f>
        <v>3900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267">
        <v>480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10920</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12600</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275">
        <f>W48*1.2</f>
        <v>0</v>
      </c>
      <c r="E48" s="275">
        <f>W48*1.1</f>
        <v>0</v>
      </c>
      <c r="F48" s="275">
        <v>360</v>
      </c>
      <c r="G48" s="275">
        <f>W48*0.75</f>
        <v>0</v>
      </c>
      <c r="H48" s="275">
        <f>W48*0.5</f>
        <v>0</v>
      </c>
    </row>
    <row r="49" spans="1:8" s="16" customFormat="1" ht="87.6"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276"/>
      <c r="E49" s="276"/>
      <c r="F49" s="276"/>
      <c r="G49" s="276"/>
      <c r="H49" s="276"/>
    </row>
    <row r="50" spans="1:8" s="16" customFormat="1" ht="7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1">
        <f>F55*1.2</f>
        <v>11232</v>
      </c>
      <c r="E55" s="32">
        <f>F55*1.1</f>
        <v>10296</v>
      </c>
      <c r="F55" s="32">
        <v>9360</v>
      </c>
      <c r="G55" s="32">
        <f>F55*0.75</f>
        <v>7020</v>
      </c>
      <c r="H55" s="33">
        <f>F55*0.5</f>
        <v>4680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267">
        <v>480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1500 до 30000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144">
        <v>1500</v>
      </c>
      <c r="E72" s="145"/>
      <c r="F72" s="145"/>
      <c r="G72" s="145"/>
      <c r="H72" s="146"/>
    </row>
    <row r="73" spans="1:8" ht="37.5" customHeight="1" outlineLevel="1" x14ac:dyDescent="0.2">
      <c r="A73" s="147" t="s">
        <v>40</v>
      </c>
      <c r="B73" s="148"/>
      <c r="C73" s="143"/>
      <c r="D73" s="36">
        <v>3000</v>
      </c>
      <c r="E73" s="37"/>
      <c r="F73" s="37"/>
      <c r="G73" s="37"/>
      <c r="H73" s="38"/>
    </row>
    <row r="74" spans="1:8" ht="37.5" customHeight="1" outlineLevel="1" x14ac:dyDescent="0.2">
      <c r="A74" s="147" t="s">
        <v>41</v>
      </c>
      <c r="B74" s="148"/>
      <c r="C74" s="143"/>
      <c r="D74" s="36">
        <v>4500</v>
      </c>
      <c r="E74" s="37"/>
      <c r="F74" s="37"/>
      <c r="G74" s="37"/>
      <c r="H74" s="38"/>
    </row>
    <row r="75" spans="1:8" ht="37.5" customHeight="1" outlineLevel="1" x14ac:dyDescent="0.2">
      <c r="A75" s="147" t="s">
        <v>42</v>
      </c>
      <c r="B75" s="148"/>
      <c r="C75" s="143"/>
      <c r="D75" s="36">
        <v>6000</v>
      </c>
      <c r="E75" s="37"/>
      <c r="F75" s="37"/>
      <c r="G75" s="37"/>
      <c r="H75" s="38"/>
    </row>
    <row r="76" spans="1:8" ht="37.5" customHeight="1" outlineLevel="1" x14ac:dyDescent="0.2">
      <c r="A76" s="147" t="s">
        <v>43</v>
      </c>
      <c r="B76" s="148"/>
      <c r="C76" s="143"/>
      <c r="D76" s="36">
        <v>7500</v>
      </c>
      <c r="E76" s="37"/>
      <c r="F76" s="37"/>
      <c r="G76" s="37"/>
      <c r="H76" s="38"/>
    </row>
    <row r="77" spans="1:8" ht="37.5" customHeight="1" outlineLevel="1" x14ac:dyDescent="0.2">
      <c r="A77" s="147" t="s">
        <v>44</v>
      </c>
      <c r="B77" s="148"/>
      <c r="C77" s="143"/>
      <c r="D77" s="36">
        <v>9000</v>
      </c>
      <c r="E77" s="37"/>
      <c r="F77" s="37"/>
      <c r="G77" s="37"/>
      <c r="H77" s="38"/>
    </row>
    <row r="78" spans="1:8" ht="37.5" customHeight="1" outlineLevel="1" x14ac:dyDescent="0.2">
      <c r="A78" s="147" t="s">
        <v>45</v>
      </c>
      <c r="B78" s="148"/>
      <c r="C78" s="143"/>
      <c r="D78" s="36">
        <v>10500</v>
      </c>
      <c r="E78" s="37"/>
      <c r="F78" s="37"/>
      <c r="G78" s="37"/>
      <c r="H78" s="38"/>
    </row>
    <row r="79" spans="1:8" ht="37.5" customHeight="1" outlineLevel="1" x14ac:dyDescent="0.2">
      <c r="A79" s="147" t="s">
        <v>46</v>
      </c>
      <c r="B79" s="148"/>
      <c r="C79" s="143"/>
      <c r="D79" s="36">
        <v>12000</v>
      </c>
      <c r="E79" s="37"/>
      <c r="F79" s="37"/>
      <c r="G79" s="37"/>
      <c r="H79" s="38"/>
    </row>
    <row r="80" spans="1:8" ht="37.5" customHeight="1" outlineLevel="1" x14ac:dyDescent="0.2">
      <c r="A80" s="147" t="s">
        <v>47</v>
      </c>
      <c r="B80" s="148"/>
      <c r="C80" s="143"/>
      <c r="D80" s="36">
        <v>13500</v>
      </c>
      <c r="E80" s="37"/>
      <c r="F80" s="37"/>
      <c r="G80" s="37"/>
      <c r="H80" s="38"/>
    </row>
    <row r="81" spans="1:8" ht="37.5" customHeight="1" outlineLevel="1" x14ac:dyDescent="0.2">
      <c r="A81" s="147" t="s">
        <v>48</v>
      </c>
      <c r="B81" s="148"/>
      <c r="C81" s="143"/>
      <c r="D81" s="36">
        <v>15000</v>
      </c>
      <c r="E81" s="37"/>
      <c r="F81" s="37"/>
      <c r="G81" s="37"/>
      <c r="H81" s="38"/>
    </row>
    <row r="82" spans="1:8" ht="37.5" customHeight="1" outlineLevel="1" x14ac:dyDescent="0.2">
      <c r="A82" s="147" t="s">
        <v>49</v>
      </c>
      <c r="B82" s="148"/>
      <c r="C82" s="143"/>
      <c r="D82" s="36">
        <v>16500</v>
      </c>
      <c r="E82" s="37"/>
      <c r="F82" s="37"/>
      <c r="G82" s="37"/>
      <c r="H82" s="38"/>
    </row>
    <row r="83" spans="1:8" ht="37.5" customHeight="1" outlineLevel="1" x14ac:dyDescent="0.2">
      <c r="A83" s="147" t="s">
        <v>50</v>
      </c>
      <c r="B83" s="148"/>
      <c r="C83" s="143"/>
      <c r="D83" s="36">
        <v>18000</v>
      </c>
      <c r="E83" s="37"/>
      <c r="F83" s="37"/>
      <c r="G83" s="37"/>
      <c r="H83" s="38"/>
    </row>
    <row r="84" spans="1:8" ht="37.5" customHeight="1" outlineLevel="1" x14ac:dyDescent="0.2">
      <c r="A84" s="147" t="s">
        <v>51</v>
      </c>
      <c r="B84" s="148"/>
      <c r="C84" s="143"/>
      <c r="D84" s="36">
        <v>19500</v>
      </c>
      <c r="E84" s="37"/>
      <c r="F84" s="37"/>
      <c r="G84" s="37"/>
      <c r="H84" s="38"/>
    </row>
    <row r="85" spans="1:8" ht="37.5" customHeight="1" outlineLevel="1" x14ac:dyDescent="0.2">
      <c r="A85" s="147" t="s">
        <v>52</v>
      </c>
      <c r="B85" s="148"/>
      <c r="C85" s="143"/>
      <c r="D85" s="36">
        <v>21000</v>
      </c>
      <c r="E85" s="37"/>
      <c r="F85" s="37"/>
      <c r="G85" s="37"/>
      <c r="H85" s="38"/>
    </row>
    <row r="86" spans="1:8" ht="37.5" customHeight="1" outlineLevel="1" x14ac:dyDescent="0.2">
      <c r="A86" s="147" t="s">
        <v>53</v>
      </c>
      <c r="B86" s="148"/>
      <c r="C86" s="143"/>
      <c r="D86" s="36">
        <v>22500</v>
      </c>
      <c r="E86" s="37"/>
      <c r="F86" s="37"/>
      <c r="G86" s="37"/>
      <c r="H86" s="38"/>
    </row>
    <row r="87" spans="1:8" ht="37.5" customHeight="1" outlineLevel="1" x14ac:dyDescent="0.2">
      <c r="A87" s="147" t="s">
        <v>54</v>
      </c>
      <c r="B87" s="148"/>
      <c r="C87" s="143"/>
      <c r="D87" s="36">
        <v>24000</v>
      </c>
      <c r="E87" s="37"/>
      <c r="F87" s="37"/>
      <c r="G87" s="37"/>
      <c r="H87" s="38"/>
    </row>
    <row r="88" spans="1:8" ht="37.5" customHeight="1" outlineLevel="1" x14ac:dyDescent="0.2">
      <c r="A88" s="147" t="s">
        <v>55</v>
      </c>
      <c r="B88" s="148"/>
      <c r="C88" s="143"/>
      <c r="D88" s="36">
        <v>25500</v>
      </c>
      <c r="E88" s="37"/>
      <c r="F88" s="37"/>
      <c r="G88" s="37"/>
      <c r="H88" s="38"/>
    </row>
    <row r="89" spans="1:8" ht="37.5" customHeight="1" outlineLevel="1" x14ac:dyDescent="0.2">
      <c r="A89" s="147" t="s">
        <v>56</v>
      </c>
      <c r="B89" s="148"/>
      <c r="C89" s="143"/>
      <c r="D89" s="36">
        <v>27000</v>
      </c>
      <c r="E89" s="37"/>
      <c r="F89" s="37"/>
      <c r="G89" s="37"/>
      <c r="H89" s="38"/>
    </row>
    <row r="90" spans="1:8" ht="37.5" customHeight="1" outlineLevel="1" x14ac:dyDescent="0.2">
      <c r="A90" s="147" t="s">
        <v>57</v>
      </c>
      <c r="B90" s="148"/>
      <c r="C90" s="143"/>
      <c r="D90" s="36">
        <v>28500</v>
      </c>
      <c r="E90" s="37"/>
      <c r="F90" s="37"/>
      <c r="G90" s="37"/>
      <c r="H90" s="38"/>
    </row>
    <row r="91" spans="1:8" ht="37.5" customHeight="1" outlineLevel="1" thickBot="1" x14ac:dyDescent="0.25">
      <c r="A91" s="147" t="s">
        <v>58</v>
      </c>
      <c r="B91" s="148"/>
      <c r="C91" s="143"/>
      <c r="D91" s="36">
        <v>30000</v>
      </c>
      <c r="E91" s="37"/>
      <c r="F91" s="37"/>
      <c r="G91" s="37"/>
      <c r="H91" s="38"/>
    </row>
    <row r="92" spans="1:8" ht="50.1" customHeight="1" thickBot="1" x14ac:dyDescent="0.25">
      <c r="A92" s="136" t="s">
        <v>59</v>
      </c>
      <c r="B92" s="137"/>
      <c r="C92" s="137"/>
      <c r="D92" s="138" t="str">
        <f>"от "&amp;MIN(D93:D102)&amp;" до "&amp;MAX(D93:D102)</f>
        <v>от 360 до 6000</v>
      </c>
      <c r="E92" s="139"/>
      <c r="F92" s="139"/>
      <c r="G92" s="139"/>
      <c r="H92" s="140"/>
    </row>
    <row r="93" spans="1:8" ht="151.5" x14ac:dyDescent="0.2">
      <c r="A93" s="149" t="s">
        <v>60</v>
      </c>
      <c r="B93" s="150" t="s">
        <v>13</v>
      </c>
      <c r="C93" s="296"/>
      <c r="D93" s="152">
        <v>1200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157">
        <v>750</v>
      </c>
      <c r="E94" s="157"/>
      <c r="F94" s="157"/>
      <c r="G94" s="157"/>
      <c r="H94" s="158"/>
    </row>
    <row r="95" spans="1:8" ht="37.5" customHeight="1" x14ac:dyDescent="0.2">
      <c r="A95" s="154" t="s">
        <v>62</v>
      </c>
      <c r="B95" s="155"/>
      <c r="C95" s="159"/>
      <c r="D95" s="157">
        <v>6000</v>
      </c>
      <c r="E95" s="157"/>
      <c r="F95" s="157"/>
      <c r="G95" s="157"/>
      <c r="H95" s="158"/>
    </row>
    <row r="96" spans="1:8" ht="37.5" customHeight="1" x14ac:dyDescent="0.2">
      <c r="A96" s="154" t="s">
        <v>63</v>
      </c>
      <c r="B96" s="155"/>
      <c r="C96" s="159"/>
      <c r="D96" s="157">
        <v>2100</v>
      </c>
      <c r="E96" s="157"/>
      <c r="F96" s="157"/>
      <c r="G96" s="157"/>
      <c r="H96" s="158"/>
    </row>
    <row r="97" spans="1:8" ht="37.5" customHeight="1" x14ac:dyDescent="0.2">
      <c r="A97" s="160" t="s">
        <v>64</v>
      </c>
      <c r="B97" s="161"/>
      <c r="C97" s="159"/>
      <c r="D97" s="157">
        <v>4500</v>
      </c>
      <c r="E97" s="157"/>
      <c r="F97" s="157"/>
      <c r="G97" s="157"/>
      <c r="H97" s="158"/>
    </row>
    <row r="98" spans="1:8" ht="37.5" customHeight="1" x14ac:dyDescent="0.2">
      <c r="A98" s="154" t="s">
        <v>65</v>
      </c>
      <c r="B98" s="155"/>
      <c r="C98" s="159"/>
      <c r="D98" s="157">
        <v>360</v>
      </c>
      <c r="E98" s="157"/>
      <c r="F98" s="157"/>
      <c r="G98" s="157"/>
      <c r="H98" s="158"/>
    </row>
    <row r="99" spans="1:8" ht="37.5" customHeight="1" x14ac:dyDescent="0.2">
      <c r="A99" s="154" t="s">
        <v>66</v>
      </c>
      <c r="B99" s="155"/>
      <c r="C99" s="159"/>
      <c r="D99" s="157">
        <v>360</v>
      </c>
      <c r="E99" s="157"/>
      <c r="F99" s="157"/>
      <c r="G99" s="157"/>
      <c r="H99" s="158"/>
    </row>
    <row r="100" spans="1:8" ht="37.5" customHeight="1" x14ac:dyDescent="0.2">
      <c r="A100" s="154" t="s">
        <v>67</v>
      </c>
      <c r="B100" s="155"/>
      <c r="C100" s="159"/>
      <c r="D100" s="157">
        <v>720</v>
      </c>
      <c r="E100" s="157"/>
      <c r="F100" s="157"/>
      <c r="G100" s="157"/>
      <c r="H100" s="158"/>
    </row>
    <row r="101" spans="1:8" ht="37.5" customHeight="1" x14ac:dyDescent="0.2">
      <c r="A101" s="154" t="s">
        <v>68</v>
      </c>
      <c r="B101" s="155"/>
      <c r="C101" s="159"/>
      <c r="D101" s="157">
        <v>1080</v>
      </c>
      <c r="E101" s="157"/>
      <c r="F101" s="157"/>
      <c r="G101" s="157"/>
      <c r="H101" s="158"/>
    </row>
    <row r="102" spans="1:8" ht="37.5" customHeight="1" thickBot="1" x14ac:dyDescent="0.25">
      <c r="A102" s="162" t="s">
        <v>69</v>
      </c>
      <c r="B102" s="163"/>
      <c r="C102" s="164"/>
      <c r="D102" s="165">
        <v>3600</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55.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182">
        <v>7200</v>
      </c>
      <c r="E106" s="182"/>
      <c r="F106" s="182"/>
      <c r="G106" s="182"/>
      <c r="H106" s="183"/>
    </row>
    <row r="107" spans="1:8" ht="55.5" customHeight="1" thickBot="1" x14ac:dyDescent="0.25">
      <c r="A107" s="184" t="s">
        <v>74</v>
      </c>
      <c r="B107" s="185"/>
      <c r="C107" s="186"/>
      <c r="D107" s="187" t="s">
        <v>75</v>
      </c>
      <c r="E107" s="188"/>
      <c r="F107" s="188"/>
      <c r="G107" s="188"/>
      <c r="H107" s="189"/>
    </row>
    <row r="108" spans="1:8" ht="55.5" customHeight="1" x14ac:dyDescent="0.2">
      <c r="A108" s="190" t="s">
        <v>76</v>
      </c>
      <c r="B108" s="191"/>
      <c r="C108" s="186"/>
      <c r="D108" s="157">
        <f>D106/4</f>
        <v>1800</v>
      </c>
      <c r="E108" s="157"/>
      <c r="F108" s="157"/>
      <c r="G108" s="157"/>
      <c r="H108" s="158"/>
    </row>
    <row r="109" spans="1:8" ht="55.5" customHeight="1" x14ac:dyDescent="0.2">
      <c r="A109" s="190" t="s">
        <v>77</v>
      </c>
      <c r="B109" s="191"/>
      <c r="C109" s="186"/>
      <c r="D109" s="157">
        <f>D106/5</f>
        <v>1440</v>
      </c>
      <c r="E109" s="157"/>
      <c r="F109" s="157"/>
      <c r="G109" s="157"/>
      <c r="H109" s="158"/>
    </row>
    <row r="110" spans="1:8" ht="55.5" customHeight="1" x14ac:dyDescent="0.2">
      <c r="A110" s="190" t="s">
        <v>78</v>
      </c>
      <c r="B110" s="191"/>
      <c r="C110" s="186"/>
      <c r="D110" s="157">
        <f>D106/6</f>
        <v>1200</v>
      </c>
      <c r="E110" s="157"/>
      <c r="F110" s="157"/>
      <c r="G110" s="157"/>
      <c r="H110" s="158"/>
    </row>
    <row r="111" spans="1:8" ht="55.5" customHeight="1" x14ac:dyDescent="0.2">
      <c r="A111" s="190" t="s">
        <v>79</v>
      </c>
      <c r="B111" s="191"/>
      <c r="C111" s="186"/>
      <c r="D111" s="157">
        <f>D106/7</f>
        <v>1028.5714285714287</v>
      </c>
      <c r="E111" s="157"/>
      <c r="F111" s="157"/>
      <c r="G111" s="157"/>
      <c r="H111" s="158"/>
    </row>
    <row r="112" spans="1:8" ht="55.5" customHeight="1" x14ac:dyDescent="0.2">
      <c r="A112" s="190" t="s">
        <v>80</v>
      </c>
      <c r="B112" s="191"/>
      <c r="C112" s="186"/>
      <c r="D112" s="157">
        <f>D106/8</f>
        <v>900</v>
      </c>
      <c r="E112" s="157"/>
      <c r="F112" s="157"/>
      <c r="G112" s="157"/>
      <c r="H112" s="158"/>
    </row>
    <row r="113" spans="1:8" ht="55.5" customHeight="1" x14ac:dyDescent="0.2">
      <c r="A113" s="190" t="s">
        <v>81</v>
      </c>
      <c r="B113" s="191"/>
      <c r="C113" s="186"/>
      <c r="D113" s="157">
        <f>D106/9</f>
        <v>800</v>
      </c>
      <c r="E113" s="157"/>
      <c r="F113" s="157"/>
      <c r="G113" s="157"/>
      <c r="H113" s="158"/>
    </row>
    <row r="114" spans="1:8" ht="55.5" customHeight="1" x14ac:dyDescent="0.2">
      <c r="A114" s="190" t="s">
        <v>82</v>
      </c>
      <c r="B114" s="191"/>
      <c r="C114" s="186"/>
      <c r="D114" s="157">
        <f>D106/10</f>
        <v>720</v>
      </c>
      <c r="E114" s="157"/>
      <c r="F114" s="157"/>
      <c r="G114" s="157"/>
      <c r="H114" s="158"/>
    </row>
    <row r="115" spans="1:8" ht="55.5" customHeight="1" thickBot="1" x14ac:dyDescent="0.25">
      <c r="A115" s="179" t="s">
        <v>83</v>
      </c>
      <c r="B115" s="180"/>
      <c r="C115" s="186"/>
      <c r="D115" s="182">
        <v>10800</v>
      </c>
      <c r="E115" s="182"/>
      <c r="F115" s="182"/>
      <c r="G115" s="182"/>
      <c r="H115" s="183"/>
    </row>
    <row r="116" spans="1:8" ht="55.5" customHeight="1" thickBot="1" x14ac:dyDescent="0.25">
      <c r="A116" s="184" t="s">
        <v>74</v>
      </c>
      <c r="B116" s="185"/>
      <c r="C116" s="186"/>
      <c r="D116" s="187" t="s">
        <v>75</v>
      </c>
      <c r="E116" s="188"/>
      <c r="F116" s="188"/>
      <c r="G116" s="188"/>
      <c r="H116" s="189"/>
    </row>
    <row r="117" spans="1:8" ht="55.5" customHeight="1" x14ac:dyDescent="0.2">
      <c r="A117" s="190" t="s">
        <v>76</v>
      </c>
      <c r="B117" s="191"/>
      <c r="C117" s="186"/>
      <c r="D117" s="157">
        <v>2700</v>
      </c>
      <c r="E117" s="157"/>
      <c r="F117" s="157"/>
      <c r="G117" s="157"/>
      <c r="H117" s="158"/>
    </row>
    <row r="118" spans="1:8" ht="55.5" customHeight="1" x14ac:dyDescent="0.2">
      <c r="A118" s="190" t="s">
        <v>77</v>
      </c>
      <c r="B118" s="191"/>
      <c r="C118" s="186"/>
      <c r="D118" s="157">
        <v>2160</v>
      </c>
      <c r="E118" s="157"/>
      <c r="F118" s="157"/>
      <c r="G118" s="157"/>
      <c r="H118" s="158"/>
    </row>
    <row r="119" spans="1:8" ht="55.5" customHeight="1" x14ac:dyDescent="0.2">
      <c r="A119" s="190" t="s">
        <v>78</v>
      </c>
      <c r="B119" s="191"/>
      <c r="C119" s="186"/>
      <c r="D119" s="157">
        <v>1800</v>
      </c>
      <c r="E119" s="157"/>
      <c r="F119" s="157"/>
      <c r="G119" s="157"/>
      <c r="H119" s="158"/>
    </row>
    <row r="120" spans="1:8" ht="55.5" customHeight="1" x14ac:dyDescent="0.2">
      <c r="A120" s="190" t="s">
        <v>79</v>
      </c>
      <c r="B120" s="191"/>
      <c r="C120" s="186"/>
      <c r="D120" s="157">
        <v>1542.8571428571429</v>
      </c>
      <c r="E120" s="157"/>
      <c r="F120" s="157"/>
      <c r="G120" s="157"/>
      <c r="H120" s="158"/>
    </row>
    <row r="121" spans="1:8" ht="55.5" customHeight="1" x14ac:dyDescent="0.2">
      <c r="A121" s="190" t="s">
        <v>80</v>
      </c>
      <c r="B121" s="191"/>
      <c r="C121" s="186"/>
      <c r="D121" s="157">
        <v>1350</v>
      </c>
      <c r="E121" s="157"/>
      <c r="F121" s="157"/>
      <c r="G121" s="157"/>
      <c r="H121" s="158"/>
    </row>
    <row r="122" spans="1:8" ht="55.5" customHeight="1" x14ac:dyDescent="0.2">
      <c r="A122" s="190" t="s">
        <v>81</v>
      </c>
      <c r="B122" s="191"/>
      <c r="C122" s="186"/>
      <c r="D122" s="157">
        <v>1200</v>
      </c>
      <c r="E122" s="157"/>
      <c r="F122" s="157"/>
      <c r="G122" s="157"/>
      <c r="H122" s="158"/>
    </row>
    <row r="123" spans="1:8" ht="55.5" customHeight="1" thickBot="1" x14ac:dyDescent="0.25">
      <c r="A123" s="190" t="s">
        <v>82</v>
      </c>
      <c r="B123" s="191"/>
      <c r="C123" s="194"/>
      <c r="D123" s="157">
        <v>1080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44">
        <v>10008</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"2ГИС.ИЖЕВСК"</v>
      </c>
      <c r="D126" s="31">
        <v>4500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121">
        <v>6750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6">
        <v>13500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"2ГИС.ИЖЕВСК"</v>
      </c>
      <c r="D129" s="36">
        <v>7500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"2ГИС.ИЖЕВСК"</v>
      </c>
      <c r="D130" s="36">
        <v>9000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6">
        <v>5550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6">
        <v>12000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6">
        <v>21000</v>
      </c>
      <c r="E133" s="37"/>
      <c r="F133" s="37"/>
      <c r="G133" s="37"/>
      <c r="H133" s="38"/>
    </row>
    <row r="134" spans="1:8" ht="50.1" customHeight="1" x14ac:dyDescent="0.2">
      <c r="A134" s="160" t="s">
        <v>93</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6">
        <v>10020</v>
      </c>
      <c r="E134" s="37"/>
      <c r="F134" s="37"/>
      <c r="G134" s="37"/>
      <c r="H134" s="38"/>
    </row>
    <row r="135" spans="1:8" ht="50.1" customHeight="1" x14ac:dyDescent="0.2">
      <c r="A135" s="160" t="s">
        <v>94</v>
      </c>
      <c r="B135" s="161"/>
      <c r="C135" s="202" t="s">
        <v>95</v>
      </c>
      <c r="D135" s="36">
        <v>1050</v>
      </c>
      <c r="E135" s="37"/>
      <c r="F135" s="37"/>
      <c r="G135" s="37"/>
      <c r="H135" s="38"/>
    </row>
    <row r="136" spans="1:8" ht="62.2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6">
        <v>9060</v>
      </c>
      <c r="E136" s="37"/>
      <c r="F136" s="37"/>
      <c r="G136" s="37"/>
      <c r="H136" s="38"/>
    </row>
    <row r="137" spans="1:8" ht="62.2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6">
        <v>7248</v>
      </c>
      <c r="E137" s="37"/>
      <c r="F137" s="37"/>
      <c r="G137" s="37"/>
      <c r="H137" s="38"/>
    </row>
    <row r="138" spans="1:8" ht="62.25" customHeight="1" x14ac:dyDescent="0.2">
      <c r="A138" s="160" t="s">
        <v>98</v>
      </c>
      <c r="B138" s="161"/>
      <c r="C138"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6">
        <v>7500</v>
      </c>
      <c r="E138" s="37"/>
      <c r="F138" s="37"/>
      <c r="G138" s="37"/>
      <c r="H138" s="38"/>
    </row>
    <row r="139" spans="1:8" ht="62.25" customHeight="1" x14ac:dyDescent="0.2">
      <c r="A139" s="160" t="s">
        <v>99</v>
      </c>
      <c r="B139" s="161"/>
      <c r="C139"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6">
        <v>3624</v>
      </c>
      <c r="E139" s="37"/>
      <c r="F139" s="37"/>
      <c r="G139" s="37"/>
      <c r="H139" s="38"/>
    </row>
    <row r="140" spans="1:8" ht="62.2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6">
        <v>15000</v>
      </c>
      <c r="E140" s="37"/>
      <c r="F140" s="37"/>
      <c r="G140" s="37"/>
      <c r="H140" s="38"/>
    </row>
    <row r="141" spans="1:8" ht="62.2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6">
        <v>3000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6">
        <v>5100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6">
        <v>1050</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4" s="36">
        <v>50010</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5" s="36">
        <v>6900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6">
        <v>5010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7" s="36">
        <v>10002</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"2ГИС.ИЖЕВСК"</v>
      </c>
      <c r="D148" s="36">
        <v>6360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6">
        <v>9480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"2ГИС.ИЖЕВСК" (версия для ПК)</v>
      </c>
      <c r="D150" s="36">
        <v>18960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"2ГИС.ИЖЕВСК"</v>
      </c>
      <c r="D151" s="36">
        <v>10560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"2ГИС.ИЖЕВСК"</v>
      </c>
      <c r="D152" s="36">
        <v>12672</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"2ГИС.ИЖЕВСК" (версия для ПК)</v>
      </c>
      <c r="D153" s="36">
        <v>7800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"2ГИС.ИЖЕВСК" (версия для ПК)</v>
      </c>
      <c r="D154" s="36">
        <v>16800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"2ГИС.ИЖЕВСК" (версия для ПК)</v>
      </c>
      <c r="D155" s="36">
        <v>29400</v>
      </c>
      <c r="E155" s="37"/>
      <c r="F155" s="37"/>
      <c r="G155" s="37"/>
      <c r="H155" s="38"/>
    </row>
    <row r="156" spans="1:8" ht="50.1" customHeight="1" x14ac:dyDescent="0.2">
      <c r="A156" s="160" t="s">
        <v>115</v>
      </c>
      <c r="B156" s="161"/>
      <c r="C156" s="202" t="s">
        <v>95</v>
      </c>
      <c r="D156" s="36">
        <v>1560</v>
      </c>
      <c r="E156" s="37"/>
      <c r="F156" s="37"/>
      <c r="G156" s="37"/>
      <c r="H156" s="38"/>
    </row>
    <row r="157" spans="1:8" ht="72"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6">
        <v>21000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"2ГИС.ИЖЕВСК" (версия для ПК)</v>
      </c>
      <c r="D158" s="44">
        <v>7200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6">
        <v>8004</v>
      </c>
      <c r="E160" s="37"/>
      <c r="F160" s="37"/>
      <c r="G160" s="37"/>
      <c r="H160" s="38"/>
    </row>
    <row r="161" spans="1:8" s="16" customFormat="1" ht="50.1" customHeight="1" x14ac:dyDescent="0.2">
      <c r="A161" s="160" t="s">
        <v>120</v>
      </c>
      <c r="B161" s="161"/>
      <c r="C161" s="209"/>
      <c r="D161" s="36">
        <v>5004</v>
      </c>
      <c r="E161" s="37"/>
      <c r="F161" s="37"/>
      <c r="G161" s="37"/>
      <c r="H161" s="38"/>
    </row>
    <row r="162" spans="1:8" s="16" customFormat="1" ht="50.1" customHeight="1" x14ac:dyDescent="0.2">
      <c r="A162" s="207" t="s">
        <v>121</v>
      </c>
      <c r="B162" s="208"/>
      <c r="C162" s="209"/>
      <c r="D162" s="293">
        <v>3000</v>
      </c>
      <c r="E162" s="157"/>
      <c r="F162" s="157"/>
      <c r="G162" s="157"/>
      <c r="H162" s="157"/>
    </row>
    <row r="163" spans="1:8" s="16" customFormat="1" ht="50.1" customHeight="1" x14ac:dyDescent="0.2">
      <c r="A163" s="207" t="s">
        <v>122</v>
      </c>
      <c r="B163" s="208"/>
      <c r="C163" s="209"/>
      <c r="D163" s="293">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"Интернет-площадка 2gis.ru на основе Cправочника организаций "&amp;$C$2&amp;""</f>
        <v>Интернет-площадка 2gis.ru на основе Cправочника организаций "2ГИС.ИЖЕВСК"</v>
      </c>
      <c r="D166" s="36">
        <v>3300</v>
      </c>
      <c r="E166" s="37"/>
      <c r="F166" s="37"/>
      <c r="G166" s="37"/>
      <c r="H166" s="38"/>
    </row>
    <row r="167" spans="1:8" ht="50.1" customHeight="1" x14ac:dyDescent="0.2">
      <c r="A167" s="160" t="s">
        <v>126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7" s="36">
        <v>5100</v>
      </c>
      <c r="E167" s="37"/>
      <c r="F167" s="37"/>
      <c r="G167" s="37"/>
      <c r="H167" s="38"/>
    </row>
    <row r="168" spans="1:8" ht="50.1" customHeight="1" x14ac:dyDescent="0.2">
      <c r="A168" s="160" t="s">
        <v>195</v>
      </c>
      <c r="B168" s="161"/>
      <c r="C168" s="202" t="str">
        <f>"Интернет-площадка 2gis.ru на основе Cправочника организаций "&amp;$C$2&amp;""</f>
        <v>Интернет-площадка 2gis.ru на основе Cправочника организаций "2ГИС.ИЖЕВСК"</v>
      </c>
      <c r="D168" s="36">
        <v>4680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9" s="36">
        <v>7200</v>
      </c>
      <c r="E169" s="37"/>
      <c r="F169" s="37"/>
      <c r="G169" s="37"/>
      <c r="H169" s="38"/>
    </row>
    <row r="170" spans="1:8" s="16" customFormat="1" ht="126" customHeight="1" thickBot="1" x14ac:dyDescent="0.25">
      <c r="A170" s="160" t="s">
        <v>129</v>
      </c>
      <c r="B170" s="161"/>
      <c r="C170" s="455" t="str">
        <f>C166</f>
        <v>Интернет-площадка 2gis.ru на основе Cправочника организаций "2ГИС.ИЖЕВСК"</v>
      </c>
      <c r="D170" s="304">
        <v>6312</v>
      </c>
      <c r="E170" s="165"/>
      <c r="F170" s="165"/>
      <c r="G170" s="165"/>
      <c r="H170" s="166"/>
    </row>
    <row r="171" spans="1:8" ht="50.1" customHeight="1" thickBot="1" x14ac:dyDescent="0.25">
      <c r="A171" s="24" t="s">
        <v>196</v>
      </c>
      <c r="B171" s="25"/>
      <c r="C171" s="26"/>
      <c r="D171" s="173"/>
      <c r="E171" s="173"/>
      <c r="F171" s="173"/>
      <c r="G171" s="173"/>
      <c r="H171" s="174"/>
    </row>
    <row r="172" spans="1:8" s="23" customFormat="1" ht="30" customHeight="1" thickBot="1" x14ac:dyDescent="0.25">
      <c r="A172" s="298"/>
      <c r="B172" s="298"/>
      <c r="C172" s="456"/>
      <c r="D172" s="298"/>
      <c r="E172" s="298"/>
      <c r="F172" s="298"/>
      <c r="G172" s="298"/>
      <c r="H172" s="299"/>
    </row>
    <row r="173" spans="1:8" s="16" customFormat="1" ht="185.25" customHeight="1" x14ac:dyDescent="0.2">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3" s="31">
        <v>10230</v>
      </c>
      <c r="E173" s="32"/>
      <c r="F173" s="32"/>
      <c r="G173" s="32"/>
      <c r="H173" s="33"/>
    </row>
    <row r="174" spans="1:8" s="16" customFormat="1" ht="83.25" customHeight="1" thickBot="1" x14ac:dyDescent="0.25">
      <c r="A174" s="160" t="s">
        <v>198</v>
      </c>
      <c r="B174" s="161"/>
      <c r="C174" s="209"/>
      <c r="D174" s="36">
        <v>10230</v>
      </c>
      <c r="E174" s="37"/>
      <c r="F174" s="37"/>
      <c r="G174" s="37"/>
      <c r="H174" s="38"/>
    </row>
    <row r="175" spans="1:8" ht="21.75" thickBot="1" x14ac:dyDescent="0.25">
      <c r="A175" s="286"/>
      <c r="B175" s="287"/>
      <c r="C175" s="125"/>
      <c r="D175" s="288"/>
      <c r="E175" s="288"/>
      <c r="F175" s="288"/>
      <c r="G175" s="288"/>
      <c r="H175" s="289"/>
    </row>
    <row r="177" spans="1:8" ht="21" x14ac:dyDescent="0.2">
      <c r="A177" s="216"/>
      <c r="B177" s="217" t="s">
        <v>130</v>
      </c>
      <c r="C177" s="218" t="s">
        <v>488</v>
      </c>
      <c r="D177" s="218"/>
      <c r="E177" s="219"/>
      <c r="F177" s="219"/>
      <c r="G177" s="219"/>
      <c r="H177" s="219"/>
    </row>
    <row r="178" spans="1:8" ht="21" x14ac:dyDescent="0.2">
      <c r="A178" s="216"/>
      <c r="B178" s="219"/>
      <c r="C178" s="419" t="s">
        <v>489</v>
      </c>
      <c r="D178" s="220"/>
      <c r="E178" s="219"/>
      <c r="F178" s="219"/>
      <c r="G178" s="219"/>
      <c r="H178" s="219"/>
    </row>
    <row r="179" spans="1:8" ht="21" x14ac:dyDescent="0.2">
      <c r="A179" s="216"/>
      <c r="B179" s="219"/>
      <c r="C179" s="220" t="s">
        <v>490</v>
      </c>
      <c r="D179" s="220"/>
      <c r="E179" s="219"/>
      <c r="F179" s="219"/>
      <c r="G179" s="219"/>
      <c r="H179" s="219"/>
    </row>
    <row r="180" spans="1:8" ht="21" x14ac:dyDescent="0.2">
      <c r="A180" s="216"/>
      <c r="B180" s="219"/>
      <c r="C180" s="305"/>
      <c r="D180" s="305"/>
      <c r="E180" s="219"/>
      <c r="F180" s="219"/>
      <c r="G180" s="219"/>
      <c r="H180" s="219"/>
    </row>
    <row r="181" spans="1:8" s="222" customFormat="1" ht="108" customHeight="1" x14ac:dyDescent="0.2">
      <c r="A181" s="221" t="s">
        <v>491</v>
      </c>
      <c r="B181" s="221"/>
      <c r="C181" s="221"/>
      <c r="D181" s="221"/>
      <c r="E181" s="221"/>
      <c r="F181" s="221"/>
      <c r="G181" s="221"/>
      <c r="H181" s="221"/>
    </row>
    <row r="182" spans="1:8" ht="26.25" customHeight="1" x14ac:dyDescent="0.2">
      <c r="A182" s="223" t="str">
        <f>Абакан_юр!A171</f>
        <v>По соглашению сторон в качестве валюты платежа могут выступать украинские гривны, в этом случае курс следующий: 1 руб. = 0,5104 гривен</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дирхамы ОАЭ, в этом случае курс следующий: 1 руб. = 0,0436 дирхам</v>
      </c>
      <c r="B183" s="223"/>
      <c r="C183" s="223"/>
      <c r="D183" s="224"/>
      <c r="E183" s="224"/>
      <c r="F183" s="225"/>
      <c r="G183" s="228"/>
      <c r="H183" s="228"/>
    </row>
    <row r="184" spans="1:8" ht="26.25" customHeight="1" x14ac:dyDescent="0.2">
      <c r="A184" s="223" t="str">
        <f>Абакан_юр!A173</f>
        <v>По соглашению сторон в качестве валюты платежа могут выступать доллары США, в этом случае курс следующий: 1 руб. = 0,0118 доллара</v>
      </c>
      <c r="B184" s="223"/>
      <c r="C184" s="223"/>
      <c r="D184" s="224"/>
      <c r="E184" s="224"/>
      <c r="F184" s="225"/>
      <c r="G184" s="228"/>
      <c r="H184" s="228"/>
    </row>
    <row r="185" spans="1:8" ht="26.25" customHeight="1" x14ac:dyDescent="0.2">
      <c r="A185" s="223" t="str">
        <f>Абакан_юр!A174</f>
        <v>По соглашению сторон в качестве валюты платежа могут выступать евро, в этом случае курс следующий: 1 руб. = 0,0108 евро</v>
      </c>
      <c r="B185" s="223"/>
      <c r="C185" s="223"/>
      <c r="D185" s="224"/>
      <c r="E185" s="225"/>
      <c r="F185" s="225"/>
      <c r="G185" s="228"/>
      <c r="H185" s="228"/>
    </row>
    <row r="186" spans="1:8" ht="26.25" customHeight="1" x14ac:dyDescent="0.2">
      <c r="A186" s="223" t="str">
        <f>Абакан_юр!A175</f>
        <v>По соглашению сторон в качестве валюты платежа могут выступать чешские кроны, в этом случае курс следующий: 1 руб. = 0,2741 крона</v>
      </c>
      <c r="B186" s="223"/>
      <c r="C186" s="223"/>
      <c r="D186" s="224"/>
      <c r="E186" s="225"/>
      <c r="F186" s="225"/>
      <c r="G186" s="228"/>
      <c r="H186" s="228"/>
    </row>
    <row r="187" spans="1:8" ht="26.25" customHeight="1" x14ac:dyDescent="0.2">
      <c r="A187" s="223" t="str">
        <f>Абакан_юр!A176</f>
        <v>По соглашению сторон в качестве валюты платежа могут выступать киргизские сомы, в этом случае курс следующий: 1 руб. = 1,0001 сом</v>
      </c>
      <c r="B187" s="223"/>
      <c r="C187" s="223"/>
      <c r="D187" s="224"/>
      <c r="E187" s="224"/>
      <c r="F187" s="225"/>
      <c r="G187" s="228"/>
      <c r="H187" s="228"/>
    </row>
    <row r="188" spans="1:8" ht="26.25" customHeight="1" x14ac:dyDescent="0.2">
      <c r="A18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8" s="223"/>
      <c r="C188" s="223"/>
      <c r="D188" s="224"/>
      <c r="E188" s="224"/>
      <c r="F188" s="225"/>
      <c r="G188" s="228"/>
      <c r="H188" s="228"/>
    </row>
    <row r="189" spans="1:8" ht="26.25" x14ac:dyDescent="0.2">
      <c r="A189" s="229"/>
      <c r="B189" s="229"/>
      <c r="C189" s="230"/>
      <c r="D189" s="231"/>
      <c r="E189" s="231"/>
      <c r="F189" s="232"/>
      <c r="G189" s="233"/>
      <c r="H189" s="233"/>
    </row>
    <row r="190" spans="1:8" ht="21" x14ac:dyDescent="0.2">
      <c r="A190" s="235" t="s">
        <v>141</v>
      </c>
      <c r="B190" s="235"/>
      <c r="C190" s="235"/>
      <c r="D190" s="235"/>
      <c r="E190" s="235"/>
      <c r="F190" s="235"/>
      <c r="G190" s="235"/>
      <c r="H190" s="235"/>
    </row>
    <row r="191" spans="1:8" ht="21" x14ac:dyDescent="0.2">
      <c r="A191" s="235" t="s">
        <v>142</v>
      </c>
      <c r="B191" s="235"/>
      <c r="C191" s="235"/>
      <c r="D191" s="235"/>
      <c r="E191" s="235"/>
      <c r="F191" s="235"/>
      <c r="G191" s="235"/>
      <c r="H191" s="235"/>
    </row>
    <row r="192" spans="1:8" ht="26.25" x14ac:dyDescent="0.2">
      <c r="A192" s="229"/>
      <c r="B192" s="229"/>
      <c r="C192" s="230"/>
      <c r="D192" s="231"/>
      <c r="E192" s="231"/>
      <c r="F192" s="232"/>
      <c r="G192" s="233"/>
      <c r="H192" s="233"/>
    </row>
    <row r="193" spans="1:8" ht="48.75" customHeight="1" thickBot="1" x14ac:dyDescent="0.25">
      <c r="A193" s="236" t="s">
        <v>143</v>
      </c>
      <c r="B193" s="236"/>
      <c r="C193" s="236"/>
      <c r="D193" s="236"/>
      <c r="E193" s="236"/>
      <c r="F193" s="237"/>
      <c r="G193" s="227"/>
      <c r="H193" s="238"/>
    </row>
    <row r="194" spans="1:8" ht="50.1" customHeight="1" thickBot="1" x14ac:dyDescent="0.25">
      <c r="A194" s="239" t="s">
        <v>144</v>
      </c>
      <c r="B194" s="240"/>
      <c r="C194" s="240"/>
      <c r="D194" s="240"/>
      <c r="E194" s="241"/>
      <c r="F194" s="242"/>
      <c r="H194" s="243"/>
    </row>
    <row r="195" spans="1:8" ht="96" customHeight="1" thickBot="1" x14ac:dyDescent="0.25">
      <c r="A195" s="244" t="s">
        <v>145</v>
      </c>
      <c r="B195" s="245"/>
      <c r="C195" s="246" t="s">
        <v>146</v>
      </c>
      <c r="D195" s="245" t="s">
        <v>147</v>
      </c>
      <c r="E195" s="247"/>
      <c r="F195" s="248"/>
      <c r="G195" s="248"/>
      <c r="H195" s="248"/>
    </row>
    <row r="196" spans="1:8" ht="50.1" customHeight="1" x14ac:dyDescent="0.2">
      <c r="A196" s="249" t="s">
        <v>203</v>
      </c>
      <c r="B196" s="250"/>
      <c r="C196" s="252" t="s">
        <v>204</v>
      </c>
      <c r="D196" s="472">
        <v>2190</v>
      </c>
      <c r="E196" s="253"/>
      <c r="F196" s="248"/>
      <c r="G196" s="248"/>
      <c r="H196" s="248"/>
    </row>
    <row r="197" spans="1:8" ht="50.1" customHeight="1" x14ac:dyDescent="0.2">
      <c r="A197" s="254" t="s">
        <v>205</v>
      </c>
      <c r="B197" s="255"/>
      <c r="C197" s="257"/>
      <c r="D197" s="473">
        <v>1590</v>
      </c>
      <c r="E197" s="258"/>
      <c r="F197" s="248"/>
      <c r="G197" s="248"/>
      <c r="H197" s="248"/>
    </row>
    <row r="198" spans="1:8" ht="50.1" customHeight="1" x14ac:dyDescent="0.2">
      <c r="A198" s="254" t="s">
        <v>206</v>
      </c>
      <c r="B198" s="255"/>
      <c r="C198" s="257"/>
      <c r="D198" s="473">
        <v>1440</v>
      </c>
      <c r="E198" s="258"/>
      <c r="F198" s="248"/>
      <c r="G198" s="248"/>
      <c r="H198" s="248"/>
    </row>
    <row r="199" spans="1:8" ht="50.1" customHeight="1" thickBot="1" x14ac:dyDescent="0.25">
      <c r="A199" s="254" t="s">
        <v>207</v>
      </c>
      <c r="B199" s="255"/>
      <c r="C199" s="257"/>
      <c r="D199" s="473">
        <v>1290</v>
      </c>
      <c r="E199" s="258"/>
      <c r="F199" s="248"/>
      <c r="G199" s="248"/>
      <c r="H199" s="248"/>
    </row>
    <row r="200" spans="1:8" ht="84" x14ac:dyDescent="0.2">
      <c r="A200" s="249" t="s">
        <v>148</v>
      </c>
      <c r="B200" s="250"/>
      <c r="C200" s="251" t="s">
        <v>149</v>
      </c>
      <c r="D200" s="252" t="s">
        <v>150</v>
      </c>
      <c r="E200" s="253"/>
      <c r="F200" s="248"/>
      <c r="G200" s="248"/>
      <c r="H200" s="248"/>
    </row>
    <row r="201" spans="1:8" ht="75.75" customHeight="1" x14ac:dyDescent="0.2">
      <c r="A201" s="254" t="s">
        <v>151</v>
      </c>
      <c r="B201" s="255"/>
      <c r="C201" s="256" t="s">
        <v>152</v>
      </c>
      <c r="D201" s="257" t="s">
        <v>153</v>
      </c>
      <c r="E201" s="258"/>
      <c r="F201" s="248"/>
      <c r="G201" s="248"/>
      <c r="H201" s="248"/>
    </row>
    <row r="202" spans="1:8" ht="155.25" customHeight="1" thickBot="1" x14ac:dyDescent="0.25">
      <c r="A202" s="316" t="s">
        <v>154</v>
      </c>
      <c r="B202" s="317"/>
      <c r="C202" s="318" t="s">
        <v>155</v>
      </c>
      <c r="D202" s="319" t="s">
        <v>153</v>
      </c>
      <c r="E202" s="320"/>
      <c r="F202" s="248"/>
      <c r="G202" s="248"/>
      <c r="H202" s="248"/>
    </row>
    <row r="203" spans="1:8" s="213" customFormat="1" ht="125.25" customHeight="1" x14ac:dyDescent="0.2">
      <c r="A203" s="254" t="s">
        <v>157</v>
      </c>
      <c r="B203" s="255"/>
      <c r="C203" s="314" t="s">
        <v>158</v>
      </c>
      <c r="D203" s="255" t="s">
        <v>153</v>
      </c>
      <c r="E203" s="315"/>
      <c r="F203" s="242"/>
      <c r="G203" s="242"/>
      <c r="H203" s="242"/>
    </row>
    <row r="204" spans="1:8" s="234" customFormat="1" ht="222.75" customHeight="1" thickBot="1" x14ac:dyDescent="0.25">
      <c r="A204" s="437" t="s">
        <v>159</v>
      </c>
      <c r="B204" s="438"/>
      <c r="C204" s="318" t="s">
        <v>160</v>
      </c>
      <c r="D204" s="439" t="s">
        <v>153</v>
      </c>
      <c r="E204" s="440"/>
      <c r="F204" s="232"/>
      <c r="G204" s="233"/>
      <c r="H204" s="233"/>
    </row>
    <row r="205" spans="1:8" ht="24.95" customHeight="1" x14ac:dyDescent="0.2">
      <c r="A205" s="260" t="s">
        <v>161</v>
      </c>
      <c r="B205" s="260"/>
      <c r="C205" s="260"/>
      <c r="D205" s="260"/>
      <c r="E205" s="260"/>
      <c r="F205" s="260"/>
      <c r="G205" s="260"/>
      <c r="H205" s="260"/>
    </row>
    <row r="206" spans="1:8" ht="24.95" customHeight="1" x14ac:dyDescent="0.2">
      <c r="A206" s="260" t="s">
        <v>162</v>
      </c>
      <c r="B206" s="260"/>
      <c r="C206" s="260"/>
      <c r="D206" s="260"/>
      <c r="E206" s="260"/>
      <c r="F206" s="260"/>
      <c r="G206" s="260"/>
      <c r="H206" s="260"/>
    </row>
    <row r="207" spans="1:8" ht="184.5" customHeight="1" x14ac:dyDescent="0.2">
      <c r="A207"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5"/>
      <c r="C207" s="235"/>
      <c r="D207" s="235"/>
      <c r="E207" s="235"/>
      <c r="F207" s="235"/>
      <c r="G207" s="235"/>
      <c r="H207" s="235"/>
    </row>
    <row r="208" spans="1:8" ht="72" customHeight="1" x14ac:dyDescent="0.2">
      <c r="A208" s="235" t="s">
        <v>164</v>
      </c>
      <c r="B208" s="235"/>
      <c r="C208" s="235"/>
      <c r="D208" s="235"/>
      <c r="E208" s="235"/>
      <c r="F208" s="235"/>
      <c r="G208" s="235"/>
      <c r="H208" s="235"/>
    </row>
    <row r="209" spans="1:8" ht="23.25" x14ac:dyDescent="0.2">
      <c r="A209" s="260" t="s">
        <v>165</v>
      </c>
      <c r="B209" s="260"/>
      <c r="C209" s="260"/>
      <c r="D209" s="260"/>
      <c r="E209" s="260"/>
      <c r="F209" s="260"/>
      <c r="G209" s="260"/>
      <c r="H209" s="260"/>
    </row>
    <row r="210" spans="1:8" s="262" customFormat="1" ht="128.25" customHeight="1" x14ac:dyDescent="0.2">
      <c r="A210" s="235" t="s">
        <v>166</v>
      </c>
      <c r="B210" s="235"/>
      <c r="C210" s="235"/>
      <c r="D210" s="235"/>
      <c r="E210" s="235"/>
      <c r="F210" s="235"/>
      <c r="G210" s="235"/>
      <c r="H210" s="235"/>
    </row>
  </sheetData>
  <sheetProtection selectLockedCells="1" selectUnlockedCells="1"/>
  <mergeCells count="345">
    <mergeCell ref="A207:H207"/>
    <mergeCell ref="A208:H208"/>
    <mergeCell ref="A209:H209"/>
    <mergeCell ref="A210:E210"/>
    <mergeCell ref="F210:H210"/>
    <mergeCell ref="A203:B203"/>
    <mergeCell ref="D203:E203"/>
    <mergeCell ref="A204:B204"/>
    <mergeCell ref="D204:E204"/>
    <mergeCell ref="A205:H205"/>
    <mergeCell ref="A206:H20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4"/>
  <sheetViews>
    <sheetView view="pageBreakPreview" zoomScale="40" zoomScaleNormal="60" zoomScaleSheetLayoutView="40" workbookViewId="0">
      <pane ySplit="3" topLeftCell="A239"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492</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344"/>
      <c r="B6" s="345"/>
      <c r="C6" s="130"/>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267">
        <v>180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287"/>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1">
        <f>F49*1.2</f>
        <v>6955.2</v>
      </c>
      <c r="E49" s="32">
        <f>F49*1.1</f>
        <v>6375.6</v>
      </c>
      <c r="F49" s="32">
        <v>5796</v>
      </c>
      <c r="G49" s="32">
        <f>F49*0.75</f>
        <v>4347</v>
      </c>
      <c r="H49" s="33">
        <f>F49*0.5</f>
        <v>2898</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54">
        <f>F55*1.2</f>
        <v>8042.4</v>
      </c>
      <c r="E55" s="32">
        <f>F55*1.1</f>
        <v>7372.2000000000007</v>
      </c>
      <c r="F55" s="32">
        <v>6702</v>
      </c>
      <c r="G55" s="32">
        <f>F55*0.75</f>
        <v>5026.5</v>
      </c>
      <c r="H55" s="33">
        <f>F55*0.5</f>
        <v>3351</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267">
        <v>180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271"/>
      <c r="E63" s="272"/>
      <c r="F63" s="272"/>
      <c r="G63" s="272"/>
      <c r="H63" s="273"/>
    </row>
    <row r="64" spans="1:8" ht="21.75" thickBot="1" x14ac:dyDescent="0.25">
      <c r="A64" s="81"/>
      <c r="B64" s="129"/>
      <c r="C64" s="130"/>
      <c r="D64" s="113"/>
      <c r="E64" s="114"/>
      <c r="F64" s="114"/>
      <c r="G64" s="114"/>
      <c r="H64" s="115"/>
    </row>
    <row r="65" spans="1:8" s="16" customFormat="1" ht="48" customHeight="1" x14ac:dyDescent="0.2">
      <c r="A65" s="29" t="s">
        <v>493</v>
      </c>
      <c r="B65" s="30" t="s">
        <v>27</v>
      </c>
      <c r="C6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5" s="31">
        <f>F65*1.2</f>
        <v>14616</v>
      </c>
      <c r="E65" s="32">
        <f>F65*1.1</f>
        <v>13398.000000000002</v>
      </c>
      <c r="F65" s="32">
        <v>12180</v>
      </c>
      <c r="G65" s="32">
        <f>F65*0.75</f>
        <v>9135</v>
      </c>
      <c r="H65" s="33">
        <f>F65*0.5</f>
        <v>6090</v>
      </c>
    </row>
    <row r="66" spans="1:8" s="16" customFormat="1" ht="132" customHeight="1" x14ac:dyDescent="0.2">
      <c r="A66" s="34"/>
      <c r="B66" s="35"/>
      <c r="C66" s="35"/>
      <c r="D66" s="36"/>
      <c r="E66" s="37"/>
      <c r="F66" s="37"/>
      <c r="G66" s="37"/>
      <c r="H66" s="38"/>
    </row>
    <row r="67" spans="1:8" s="16" customFormat="1" ht="127.5" customHeight="1" x14ac:dyDescent="0.2">
      <c r="A67" s="34"/>
      <c r="B67" s="39" t="s">
        <v>12</v>
      </c>
      <c r="C6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7" s="36"/>
      <c r="E67" s="37"/>
      <c r="F67" s="37"/>
      <c r="G67" s="37"/>
      <c r="H67" s="38"/>
    </row>
    <row r="68" spans="1:8" s="16" customFormat="1" ht="127.5" customHeight="1" thickBot="1" x14ac:dyDescent="0.25">
      <c r="A68" s="119"/>
      <c r="B68" s="120" t="s">
        <v>33</v>
      </c>
      <c r="C6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8" s="121"/>
      <c r="E68" s="122"/>
      <c r="F68" s="122"/>
      <c r="G68" s="122"/>
      <c r="H68" s="123"/>
    </row>
    <row r="69" spans="1:8" s="16" customFormat="1" ht="166.5" customHeight="1" thickBot="1" x14ac:dyDescent="0.25">
      <c r="A69" s="41"/>
      <c r="B69" s="42" t="s">
        <v>13</v>
      </c>
      <c r="C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9" s="44"/>
      <c r="E69" s="45"/>
      <c r="F69" s="45"/>
      <c r="G69" s="45"/>
      <c r="H69" s="46"/>
    </row>
    <row r="70" spans="1:8" s="16" customFormat="1" ht="24.95" customHeight="1" thickBot="1" x14ac:dyDescent="0.25">
      <c r="A70" s="47"/>
      <c r="B70" s="48"/>
      <c r="C70" s="49"/>
      <c r="D70" s="50"/>
      <c r="E70" s="51"/>
      <c r="F70" s="51"/>
      <c r="G70" s="51"/>
      <c r="H70" s="52"/>
    </row>
    <row r="71" spans="1:8" s="16" customFormat="1" ht="48" customHeight="1" x14ac:dyDescent="0.2">
      <c r="A71" s="53" t="s">
        <v>494</v>
      </c>
      <c r="B71" s="30" t="s">
        <v>27</v>
      </c>
      <c r="C7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1" s="54">
        <f>F71*1.2</f>
        <v>16891.2</v>
      </c>
      <c r="E71" s="32">
        <f>F71*1.1</f>
        <v>15483.6</v>
      </c>
      <c r="F71" s="32">
        <v>14076</v>
      </c>
      <c r="G71" s="32">
        <f>F71*0.75</f>
        <v>10557</v>
      </c>
      <c r="H71" s="33">
        <f>F71*0.5</f>
        <v>7038</v>
      </c>
    </row>
    <row r="72" spans="1:8" s="16" customFormat="1" ht="132" customHeight="1" x14ac:dyDescent="0.2">
      <c r="A72" s="55"/>
      <c r="B72" s="35"/>
      <c r="C72" s="35"/>
      <c r="D72" s="56"/>
      <c r="E72" s="37"/>
      <c r="F72" s="37"/>
      <c r="G72" s="37"/>
      <c r="H72" s="38"/>
    </row>
    <row r="73" spans="1:8" s="16" customFormat="1" ht="138.94999999999999" customHeight="1" x14ac:dyDescent="0.2">
      <c r="A73" s="55"/>
      <c r="B73" s="39" t="s">
        <v>12</v>
      </c>
      <c r="C7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3" s="56"/>
      <c r="E73" s="37"/>
      <c r="F73" s="37"/>
      <c r="G73" s="37"/>
      <c r="H73" s="38"/>
    </row>
    <row r="74" spans="1:8" s="16" customFormat="1" ht="166.5" customHeight="1" x14ac:dyDescent="0.2">
      <c r="A74" s="55"/>
      <c r="B74" s="57" t="s">
        <v>13</v>
      </c>
      <c r="C7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4" s="56"/>
      <c r="E74" s="37"/>
      <c r="F74" s="37"/>
      <c r="G74" s="37"/>
      <c r="H74" s="38"/>
    </row>
    <row r="75" spans="1:8" s="16" customFormat="1" ht="92.25" customHeight="1" thickBot="1" x14ac:dyDescent="0.25">
      <c r="A75" s="59"/>
      <c r="B75" s="42" t="s">
        <v>36</v>
      </c>
      <c r="C7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61"/>
      <c r="E75" s="45"/>
      <c r="F75" s="45"/>
      <c r="G75" s="45"/>
      <c r="H75" s="46"/>
    </row>
    <row r="76" spans="1:8" s="16" customFormat="1" ht="24.95" customHeight="1" thickBot="1" x14ac:dyDescent="0.25">
      <c r="A76" s="81"/>
      <c r="B76" s="82"/>
      <c r="C76" s="83"/>
      <c r="D76" s="84"/>
      <c r="E76" s="85"/>
      <c r="F76" s="85"/>
      <c r="G76" s="85"/>
      <c r="H76" s="86"/>
    </row>
    <row r="77" spans="1:8" s="16" customFormat="1" ht="50.1" customHeight="1" x14ac:dyDescent="0.2">
      <c r="A77" s="65" t="s">
        <v>495</v>
      </c>
      <c r="B77" s="87" t="s">
        <v>23</v>
      </c>
      <c r="C7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267">
        <v>384</v>
      </c>
      <c r="E77" s="268"/>
      <c r="F77" s="268"/>
      <c r="G77" s="268"/>
      <c r="H77" s="269"/>
    </row>
    <row r="78" spans="1:8" s="16" customFormat="1" ht="94.5" customHeight="1" x14ac:dyDescent="0.2">
      <c r="A78" s="71"/>
      <c r="B78" s="92"/>
      <c r="C78" s="93"/>
      <c r="D78" s="94"/>
      <c r="E78" s="95"/>
      <c r="F78" s="95"/>
      <c r="G78" s="95"/>
      <c r="H78" s="270"/>
    </row>
    <row r="79" spans="1:8" s="16" customFormat="1" ht="163.5" customHeight="1" thickBot="1" x14ac:dyDescent="0.25">
      <c r="A79" s="77"/>
      <c r="B79" s="97" t="s">
        <v>13</v>
      </c>
      <c r="C7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9" s="271"/>
      <c r="E79" s="272"/>
      <c r="F79" s="272"/>
      <c r="G79" s="272"/>
      <c r="H79" s="273"/>
    </row>
    <row r="80" spans="1:8" s="16" customFormat="1" ht="24.95" customHeight="1" thickBot="1" x14ac:dyDescent="0.25">
      <c r="A80" s="81"/>
      <c r="B80" s="129"/>
      <c r="C80" s="130"/>
      <c r="D80" s="287" t="s">
        <v>228</v>
      </c>
      <c r="E80" s="287"/>
      <c r="F80" s="287"/>
      <c r="G80" s="287"/>
      <c r="H80" s="459"/>
    </row>
    <row r="81" spans="1:8" s="16" customFormat="1" ht="50.1" customHeight="1" thickBot="1" x14ac:dyDescent="0.25">
      <c r="A81" s="136" t="s">
        <v>38</v>
      </c>
      <c r="B81" s="137"/>
      <c r="C81" s="137"/>
      <c r="D81" s="138" t="str">
        <f>"от "&amp;MIN(D82:D101)&amp;" до "&amp;MAX(D82:D101)</f>
        <v>от 1092 до 21840</v>
      </c>
      <c r="E81" s="139"/>
      <c r="F81" s="139"/>
      <c r="G81" s="139"/>
      <c r="H81" s="140"/>
    </row>
    <row r="82" spans="1:8" s="16" customFormat="1" ht="37.5" customHeight="1" outlineLevel="1" x14ac:dyDescent="0.2">
      <c r="A82" s="141" t="s">
        <v>39</v>
      </c>
      <c r="B82" s="364"/>
      <c r="C82" s="3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82" s="144">
        <v>1092</v>
      </c>
      <c r="E82" s="145"/>
      <c r="F82" s="145"/>
      <c r="G82" s="145"/>
      <c r="H82" s="146"/>
    </row>
    <row r="83" spans="1:8" s="16" customFormat="1" ht="37.5" customHeight="1" outlineLevel="1" x14ac:dyDescent="0.2">
      <c r="A83" s="147" t="s">
        <v>40</v>
      </c>
      <c r="B83" s="366"/>
      <c r="C83" s="350"/>
      <c r="D83" s="36">
        <v>2184</v>
      </c>
      <c r="E83" s="37"/>
      <c r="F83" s="37"/>
      <c r="G83" s="37"/>
      <c r="H83" s="38"/>
    </row>
    <row r="84" spans="1:8" s="16" customFormat="1" ht="37.5" customHeight="1" outlineLevel="1" x14ac:dyDescent="0.2">
      <c r="A84" s="147" t="s">
        <v>41</v>
      </c>
      <c r="B84" s="366"/>
      <c r="C84" s="350"/>
      <c r="D84" s="36">
        <v>3276</v>
      </c>
      <c r="E84" s="37"/>
      <c r="F84" s="37"/>
      <c r="G84" s="37"/>
      <c r="H84" s="38"/>
    </row>
    <row r="85" spans="1:8" s="16" customFormat="1" ht="37.5" customHeight="1" outlineLevel="1" x14ac:dyDescent="0.2">
      <c r="A85" s="147" t="s">
        <v>42</v>
      </c>
      <c r="B85" s="366"/>
      <c r="C85" s="350"/>
      <c r="D85" s="36">
        <v>4368</v>
      </c>
      <c r="E85" s="37"/>
      <c r="F85" s="37"/>
      <c r="G85" s="37"/>
      <c r="H85" s="38"/>
    </row>
    <row r="86" spans="1:8" s="16" customFormat="1" ht="37.5" customHeight="1" outlineLevel="1" x14ac:dyDescent="0.2">
      <c r="A86" s="147" t="s">
        <v>43</v>
      </c>
      <c r="B86" s="366"/>
      <c r="C86" s="350"/>
      <c r="D86" s="36">
        <v>5460</v>
      </c>
      <c r="E86" s="37"/>
      <c r="F86" s="37"/>
      <c r="G86" s="37"/>
      <c r="H86" s="38"/>
    </row>
    <row r="87" spans="1:8" s="16" customFormat="1" ht="37.5" customHeight="1" outlineLevel="1" x14ac:dyDescent="0.2">
      <c r="A87" s="147" t="s">
        <v>44</v>
      </c>
      <c r="B87" s="366"/>
      <c r="C87" s="350"/>
      <c r="D87" s="36">
        <v>6552</v>
      </c>
      <c r="E87" s="37"/>
      <c r="F87" s="37"/>
      <c r="G87" s="37"/>
      <c r="H87" s="38"/>
    </row>
    <row r="88" spans="1:8" s="16" customFormat="1" ht="37.5" customHeight="1" outlineLevel="1" x14ac:dyDescent="0.2">
      <c r="A88" s="147" t="s">
        <v>45</v>
      </c>
      <c r="B88" s="366"/>
      <c r="C88" s="350"/>
      <c r="D88" s="36">
        <v>7644</v>
      </c>
      <c r="E88" s="37"/>
      <c r="F88" s="37"/>
      <c r="G88" s="37"/>
      <c r="H88" s="38"/>
    </row>
    <row r="89" spans="1:8" s="16" customFormat="1" ht="37.5" customHeight="1" outlineLevel="1" x14ac:dyDescent="0.2">
      <c r="A89" s="147" t="s">
        <v>46</v>
      </c>
      <c r="B89" s="366"/>
      <c r="C89" s="350"/>
      <c r="D89" s="36">
        <v>8736</v>
      </c>
      <c r="E89" s="37"/>
      <c r="F89" s="37"/>
      <c r="G89" s="37"/>
      <c r="H89" s="38"/>
    </row>
    <row r="90" spans="1:8" s="16" customFormat="1" ht="37.5" customHeight="1" outlineLevel="1" x14ac:dyDescent="0.2">
      <c r="A90" s="147" t="s">
        <v>47</v>
      </c>
      <c r="B90" s="366"/>
      <c r="C90" s="350"/>
      <c r="D90" s="36">
        <v>9828</v>
      </c>
      <c r="E90" s="37"/>
      <c r="F90" s="37"/>
      <c r="G90" s="37"/>
      <c r="H90" s="38"/>
    </row>
    <row r="91" spans="1:8" s="16" customFormat="1" ht="37.5" customHeight="1" outlineLevel="1" x14ac:dyDescent="0.2">
      <c r="A91" s="147" t="s">
        <v>48</v>
      </c>
      <c r="B91" s="366"/>
      <c r="C91" s="350"/>
      <c r="D91" s="36">
        <v>10920</v>
      </c>
      <c r="E91" s="37"/>
      <c r="F91" s="37"/>
      <c r="G91" s="37"/>
      <c r="H91" s="38"/>
    </row>
    <row r="92" spans="1:8" s="16" customFormat="1" ht="37.5" customHeight="1" outlineLevel="1" x14ac:dyDescent="0.2">
      <c r="A92" s="147" t="s">
        <v>49</v>
      </c>
      <c r="B92" s="366"/>
      <c r="C92" s="350"/>
      <c r="D92" s="36">
        <v>12012</v>
      </c>
      <c r="E92" s="37"/>
      <c r="F92" s="37"/>
      <c r="G92" s="37"/>
      <c r="H92" s="38"/>
    </row>
    <row r="93" spans="1:8" s="16" customFormat="1" ht="37.5" customHeight="1" outlineLevel="1" x14ac:dyDescent="0.2">
      <c r="A93" s="147" t="s">
        <v>50</v>
      </c>
      <c r="B93" s="366"/>
      <c r="C93" s="350"/>
      <c r="D93" s="36">
        <v>13104</v>
      </c>
      <c r="E93" s="37"/>
      <c r="F93" s="37"/>
      <c r="G93" s="37"/>
      <c r="H93" s="38"/>
    </row>
    <row r="94" spans="1:8" s="16" customFormat="1" ht="37.5" customHeight="1" outlineLevel="1" x14ac:dyDescent="0.2">
      <c r="A94" s="147" t="s">
        <v>51</v>
      </c>
      <c r="B94" s="366"/>
      <c r="C94" s="350"/>
      <c r="D94" s="36">
        <v>14196</v>
      </c>
      <c r="E94" s="37"/>
      <c r="F94" s="37"/>
      <c r="G94" s="37"/>
      <c r="H94" s="38"/>
    </row>
    <row r="95" spans="1:8" s="16" customFormat="1" ht="37.5" customHeight="1" outlineLevel="1" x14ac:dyDescent="0.2">
      <c r="A95" s="147" t="s">
        <v>52</v>
      </c>
      <c r="B95" s="366"/>
      <c r="C95" s="350"/>
      <c r="D95" s="36">
        <v>15288</v>
      </c>
      <c r="E95" s="37"/>
      <c r="F95" s="37"/>
      <c r="G95" s="37"/>
      <c r="H95" s="38"/>
    </row>
    <row r="96" spans="1:8" s="16" customFormat="1" ht="37.5" customHeight="1" outlineLevel="1" x14ac:dyDescent="0.2">
      <c r="A96" s="147" t="s">
        <v>53</v>
      </c>
      <c r="B96" s="366"/>
      <c r="C96" s="350"/>
      <c r="D96" s="36">
        <v>16380</v>
      </c>
      <c r="E96" s="37"/>
      <c r="F96" s="37"/>
      <c r="G96" s="37"/>
      <c r="H96" s="38"/>
    </row>
    <row r="97" spans="1:8" s="16" customFormat="1" ht="37.5" customHeight="1" outlineLevel="1" x14ac:dyDescent="0.2">
      <c r="A97" s="147" t="s">
        <v>54</v>
      </c>
      <c r="B97" s="366"/>
      <c r="C97" s="350"/>
      <c r="D97" s="36">
        <v>17472</v>
      </c>
      <c r="E97" s="37"/>
      <c r="F97" s="37"/>
      <c r="G97" s="37"/>
      <c r="H97" s="38"/>
    </row>
    <row r="98" spans="1:8" s="16" customFormat="1" ht="37.5" customHeight="1" outlineLevel="1" x14ac:dyDescent="0.2">
      <c r="A98" s="147" t="s">
        <v>55</v>
      </c>
      <c r="B98" s="366"/>
      <c r="C98" s="350"/>
      <c r="D98" s="36">
        <v>18564</v>
      </c>
      <c r="E98" s="37"/>
      <c r="F98" s="37"/>
      <c r="G98" s="37"/>
      <c r="H98" s="38"/>
    </row>
    <row r="99" spans="1:8" s="16" customFormat="1" ht="37.5" customHeight="1" outlineLevel="1" x14ac:dyDescent="0.2">
      <c r="A99" s="147" t="s">
        <v>56</v>
      </c>
      <c r="B99" s="366"/>
      <c r="C99" s="350"/>
      <c r="D99" s="36">
        <v>19656</v>
      </c>
      <c r="E99" s="37"/>
      <c r="F99" s="37"/>
      <c r="G99" s="37"/>
      <c r="H99" s="38"/>
    </row>
    <row r="100" spans="1:8" s="16" customFormat="1" ht="37.5" customHeight="1" outlineLevel="1" x14ac:dyDescent="0.2">
      <c r="A100" s="147" t="s">
        <v>57</v>
      </c>
      <c r="B100" s="366"/>
      <c r="C100" s="350"/>
      <c r="D100" s="36">
        <v>20748</v>
      </c>
      <c r="E100" s="37"/>
      <c r="F100" s="37"/>
      <c r="G100" s="37"/>
      <c r="H100" s="38"/>
    </row>
    <row r="101" spans="1:8" s="16" customFormat="1" ht="37.5" customHeight="1" outlineLevel="1" x14ac:dyDescent="0.2">
      <c r="A101" s="147" t="s">
        <v>58</v>
      </c>
      <c r="B101" s="366"/>
      <c r="C101" s="350"/>
      <c r="D101" s="36">
        <v>21840</v>
      </c>
      <c r="E101" s="37"/>
      <c r="F101" s="37"/>
      <c r="G101" s="37"/>
      <c r="H101" s="38"/>
    </row>
    <row r="102" spans="1:8" s="16" customFormat="1" ht="37.5" customHeight="1" outlineLevel="1" x14ac:dyDescent="0.2">
      <c r="A102" s="147" t="s">
        <v>178</v>
      </c>
      <c r="B102" s="366"/>
      <c r="C102" s="350"/>
      <c r="D102" s="36">
        <v>22932</v>
      </c>
      <c r="E102" s="37"/>
      <c r="F102" s="37"/>
      <c r="G102" s="37"/>
      <c r="H102" s="38"/>
    </row>
    <row r="103" spans="1:8" s="16" customFormat="1" ht="37.5" customHeight="1" outlineLevel="1" x14ac:dyDescent="0.2">
      <c r="A103" s="147" t="s">
        <v>179</v>
      </c>
      <c r="B103" s="366"/>
      <c r="C103" s="350"/>
      <c r="D103" s="36">
        <v>24024</v>
      </c>
      <c r="E103" s="37"/>
      <c r="F103" s="37"/>
      <c r="G103" s="37"/>
      <c r="H103" s="38"/>
    </row>
    <row r="104" spans="1:8" s="16" customFormat="1" ht="37.5" customHeight="1" outlineLevel="1" x14ac:dyDescent="0.2">
      <c r="A104" s="147" t="s">
        <v>180</v>
      </c>
      <c r="B104" s="366"/>
      <c r="C104" s="350"/>
      <c r="D104" s="36">
        <v>25116</v>
      </c>
      <c r="E104" s="37"/>
      <c r="F104" s="37"/>
      <c r="G104" s="37"/>
      <c r="H104" s="38"/>
    </row>
    <row r="105" spans="1:8" s="16" customFormat="1" ht="37.5" customHeight="1" outlineLevel="1" x14ac:dyDescent="0.2">
      <c r="A105" s="147" t="s">
        <v>181</v>
      </c>
      <c r="B105" s="366"/>
      <c r="C105" s="350"/>
      <c r="D105" s="36">
        <v>26208</v>
      </c>
      <c r="E105" s="37"/>
      <c r="F105" s="37"/>
      <c r="G105" s="37"/>
      <c r="H105" s="38"/>
    </row>
    <row r="106" spans="1:8" s="16" customFormat="1" ht="37.5" customHeight="1" outlineLevel="1" x14ac:dyDescent="0.2">
      <c r="A106" s="147" t="s">
        <v>182</v>
      </c>
      <c r="B106" s="366"/>
      <c r="C106" s="350"/>
      <c r="D106" s="36">
        <v>27300</v>
      </c>
      <c r="E106" s="37"/>
      <c r="F106" s="37"/>
      <c r="G106" s="37"/>
      <c r="H106" s="38"/>
    </row>
    <row r="107" spans="1:8" s="16" customFormat="1" ht="37.5" customHeight="1" outlineLevel="1" x14ac:dyDescent="0.2">
      <c r="A107" s="147" t="s">
        <v>183</v>
      </c>
      <c r="B107" s="366"/>
      <c r="C107" s="350"/>
      <c r="D107" s="36">
        <v>28392</v>
      </c>
      <c r="E107" s="37"/>
      <c r="F107" s="37"/>
      <c r="G107" s="37"/>
      <c r="H107" s="38"/>
    </row>
    <row r="108" spans="1:8" s="16" customFormat="1" ht="37.5" customHeight="1" outlineLevel="1" x14ac:dyDescent="0.2">
      <c r="A108" s="147" t="s">
        <v>184</v>
      </c>
      <c r="B108" s="366"/>
      <c r="C108" s="350"/>
      <c r="D108" s="36">
        <v>29484</v>
      </c>
      <c r="E108" s="37"/>
      <c r="F108" s="37"/>
      <c r="G108" s="37"/>
      <c r="H108" s="38"/>
    </row>
    <row r="109" spans="1:8" s="16" customFormat="1" ht="37.5" customHeight="1" outlineLevel="1" x14ac:dyDescent="0.2">
      <c r="A109" s="147" t="s">
        <v>185</v>
      </c>
      <c r="B109" s="366"/>
      <c r="C109" s="350"/>
      <c r="D109" s="36">
        <v>30576</v>
      </c>
      <c r="E109" s="37"/>
      <c r="F109" s="37"/>
      <c r="G109" s="37"/>
      <c r="H109" s="38"/>
    </row>
    <row r="110" spans="1:8" s="16" customFormat="1" ht="37.5" customHeight="1" outlineLevel="1" x14ac:dyDescent="0.2">
      <c r="A110" s="147" t="s">
        <v>186</v>
      </c>
      <c r="B110" s="366"/>
      <c r="C110" s="350"/>
      <c r="D110" s="36">
        <v>31668</v>
      </c>
      <c r="E110" s="37"/>
      <c r="F110" s="37"/>
      <c r="G110" s="37"/>
      <c r="H110" s="38"/>
    </row>
    <row r="111" spans="1:8" s="16" customFormat="1" ht="37.5" customHeight="1" outlineLevel="1" x14ac:dyDescent="0.2">
      <c r="A111" s="147" t="s">
        <v>187</v>
      </c>
      <c r="B111" s="366"/>
      <c r="C111" s="350"/>
      <c r="D111" s="36">
        <v>32760</v>
      </c>
      <c r="E111" s="37"/>
      <c r="F111" s="37"/>
      <c r="G111" s="37"/>
      <c r="H111" s="38"/>
    </row>
    <row r="112" spans="1:8" s="16" customFormat="1" ht="37.5" customHeight="1" outlineLevel="1" x14ac:dyDescent="0.2">
      <c r="A112" s="147" t="s">
        <v>188</v>
      </c>
      <c r="B112" s="366"/>
      <c r="C112" s="350"/>
      <c r="D112" s="36">
        <v>33852</v>
      </c>
      <c r="E112" s="37"/>
      <c r="F112" s="37"/>
      <c r="G112" s="37"/>
      <c r="H112" s="38"/>
    </row>
    <row r="113" spans="1:8" s="16" customFormat="1" ht="37.5" customHeight="1" outlineLevel="1" x14ac:dyDescent="0.2">
      <c r="A113" s="147" t="s">
        <v>189</v>
      </c>
      <c r="B113" s="366"/>
      <c r="C113" s="350"/>
      <c r="D113" s="36">
        <v>34944</v>
      </c>
      <c r="E113" s="37"/>
      <c r="F113" s="37"/>
      <c r="G113" s="37"/>
      <c r="H113" s="38"/>
    </row>
    <row r="114" spans="1:8" s="16" customFormat="1" ht="37.5" customHeight="1" outlineLevel="1" x14ac:dyDescent="0.2">
      <c r="A114" s="147" t="s">
        <v>190</v>
      </c>
      <c r="B114" s="366"/>
      <c r="C114" s="350"/>
      <c r="D114" s="36">
        <v>36036</v>
      </c>
      <c r="E114" s="37"/>
      <c r="F114" s="37"/>
      <c r="G114" s="37"/>
      <c r="H114" s="38"/>
    </row>
    <row r="115" spans="1:8" s="16" customFormat="1" ht="37.5" customHeight="1" outlineLevel="1" x14ac:dyDescent="0.2">
      <c r="A115" s="147" t="s">
        <v>191</v>
      </c>
      <c r="B115" s="366"/>
      <c r="C115" s="350"/>
      <c r="D115" s="36">
        <v>37128</v>
      </c>
      <c r="E115" s="37"/>
      <c r="F115" s="37"/>
      <c r="G115" s="37"/>
      <c r="H115" s="38"/>
    </row>
    <row r="116" spans="1:8" s="16" customFormat="1" ht="37.5" customHeight="1" outlineLevel="1" x14ac:dyDescent="0.2">
      <c r="A116" s="147" t="s">
        <v>192</v>
      </c>
      <c r="B116" s="366"/>
      <c r="C116" s="350"/>
      <c r="D116" s="36">
        <v>38220</v>
      </c>
      <c r="E116" s="37"/>
      <c r="F116" s="37"/>
      <c r="G116" s="37"/>
      <c r="H116" s="38"/>
    </row>
    <row r="117" spans="1:8" s="16" customFormat="1" ht="37.5" customHeight="1" outlineLevel="1" x14ac:dyDescent="0.2">
      <c r="A117" s="147" t="s">
        <v>229</v>
      </c>
      <c r="B117" s="366"/>
      <c r="C117" s="350"/>
      <c r="D117" s="36">
        <v>39312</v>
      </c>
      <c r="E117" s="37"/>
      <c r="F117" s="37"/>
      <c r="G117" s="37"/>
      <c r="H117" s="38"/>
    </row>
    <row r="118" spans="1:8" s="16" customFormat="1" ht="37.5" customHeight="1" outlineLevel="1" x14ac:dyDescent="0.2">
      <c r="A118" s="147" t="s">
        <v>230</v>
      </c>
      <c r="B118" s="366"/>
      <c r="C118" s="350"/>
      <c r="D118" s="36">
        <v>40404</v>
      </c>
      <c r="E118" s="37"/>
      <c r="F118" s="37"/>
      <c r="G118" s="37"/>
      <c r="H118" s="38"/>
    </row>
    <row r="119" spans="1:8" s="16" customFormat="1" ht="37.5" customHeight="1" outlineLevel="1" x14ac:dyDescent="0.2">
      <c r="A119" s="147" t="s">
        <v>231</v>
      </c>
      <c r="B119" s="366"/>
      <c r="C119" s="350"/>
      <c r="D119" s="36">
        <v>41496</v>
      </c>
      <c r="E119" s="37"/>
      <c r="F119" s="37"/>
      <c r="G119" s="37"/>
      <c r="H119" s="38"/>
    </row>
    <row r="120" spans="1:8" s="16" customFormat="1" ht="37.5" customHeight="1" outlineLevel="1" x14ac:dyDescent="0.2">
      <c r="A120" s="147" t="s">
        <v>232</v>
      </c>
      <c r="B120" s="366"/>
      <c r="C120" s="350"/>
      <c r="D120" s="36">
        <v>42588</v>
      </c>
      <c r="E120" s="37"/>
      <c r="F120" s="37"/>
      <c r="G120" s="37"/>
      <c r="H120" s="38"/>
    </row>
    <row r="121" spans="1:8" s="16" customFormat="1" ht="37.5" customHeight="1" outlineLevel="1" x14ac:dyDescent="0.2">
      <c r="A121" s="147" t="s">
        <v>233</v>
      </c>
      <c r="B121" s="366"/>
      <c r="C121" s="350"/>
      <c r="D121" s="36">
        <v>43680</v>
      </c>
      <c r="E121" s="37"/>
      <c r="F121" s="37"/>
      <c r="G121" s="37"/>
      <c r="H121" s="38"/>
    </row>
    <row r="122" spans="1:8" s="16" customFormat="1" ht="37.5" customHeight="1" outlineLevel="1" x14ac:dyDescent="0.2">
      <c r="A122" s="147" t="s">
        <v>356</v>
      </c>
      <c r="B122" s="366"/>
      <c r="C122" s="350"/>
      <c r="D122" s="36">
        <v>44772</v>
      </c>
      <c r="E122" s="37"/>
      <c r="F122" s="37"/>
      <c r="G122" s="37"/>
      <c r="H122" s="38"/>
    </row>
    <row r="123" spans="1:8" s="16" customFormat="1" ht="37.5" customHeight="1" outlineLevel="1" x14ac:dyDescent="0.2">
      <c r="A123" s="147" t="s">
        <v>357</v>
      </c>
      <c r="B123" s="366"/>
      <c r="C123" s="350"/>
      <c r="D123" s="36">
        <v>45864</v>
      </c>
      <c r="E123" s="37"/>
      <c r="F123" s="37"/>
      <c r="G123" s="37"/>
      <c r="H123" s="38"/>
    </row>
    <row r="124" spans="1:8" s="16" customFormat="1" ht="37.5" customHeight="1" outlineLevel="1" x14ac:dyDescent="0.2">
      <c r="A124" s="147" t="s">
        <v>358</v>
      </c>
      <c r="B124" s="366"/>
      <c r="C124" s="350"/>
      <c r="D124" s="36">
        <v>46956</v>
      </c>
      <c r="E124" s="37"/>
      <c r="F124" s="37"/>
      <c r="G124" s="37"/>
      <c r="H124" s="38"/>
    </row>
    <row r="125" spans="1:8" s="16" customFormat="1" ht="37.5" customHeight="1" outlineLevel="1" x14ac:dyDescent="0.2">
      <c r="A125" s="147" t="s">
        <v>359</v>
      </c>
      <c r="B125" s="366"/>
      <c r="C125" s="350"/>
      <c r="D125" s="36">
        <v>48048</v>
      </c>
      <c r="E125" s="37"/>
      <c r="F125" s="37"/>
      <c r="G125" s="37"/>
      <c r="H125" s="38"/>
    </row>
    <row r="126" spans="1:8" s="16" customFormat="1" ht="37.5" customHeight="1" outlineLevel="1" x14ac:dyDescent="0.2">
      <c r="A126" s="147" t="s">
        <v>360</v>
      </c>
      <c r="B126" s="366"/>
      <c r="C126" s="350"/>
      <c r="D126" s="36">
        <v>49140</v>
      </c>
      <c r="E126" s="37"/>
      <c r="F126" s="37"/>
      <c r="G126" s="37"/>
      <c r="H126" s="38"/>
    </row>
    <row r="127" spans="1:8" s="16" customFormat="1" ht="37.5" customHeight="1" outlineLevel="1" x14ac:dyDescent="0.2">
      <c r="A127" s="147" t="s">
        <v>361</v>
      </c>
      <c r="B127" s="366"/>
      <c r="C127" s="350"/>
      <c r="D127" s="36">
        <v>50232</v>
      </c>
      <c r="E127" s="37"/>
      <c r="F127" s="37"/>
      <c r="G127" s="37"/>
      <c r="H127" s="38"/>
    </row>
    <row r="128" spans="1:8" s="16" customFormat="1" ht="37.5" customHeight="1" outlineLevel="1" x14ac:dyDescent="0.2">
      <c r="A128" s="147" t="s">
        <v>362</v>
      </c>
      <c r="B128" s="366"/>
      <c r="C128" s="350"/>
      <c r="D128" s="36">
        <v>51324</v>
      </c>
      <c r="E128" s="37"/>
      <c r="F128" s="37"/>
      <c r="G128" s="37"/>
      <c r="H128" s="38"/>
    </row>
    <row r="129" spans="1:8" s="16" customFormat="1" ht="37.5" customHeight="1" outlineLevel="1" x14ac:dyDescent="0.2">
      <c r="A129" s="147" t="s">
        <v>363</v>
      </c>
      <c r="B129" s="366"/>
      <c r="C129" s="350"/>
      <c r="D129" s="36">
        <v>52416</v>
      </c>
      <c r="E129" s="37"/>
      <c r="F129" s="37"/>
      <c r="G129" s="37"/>
      <c r="H129" s="38"/>
    </row>
    <row r="130" spans="1:8" s="16" customFormat="1" ht="37.5" customHeight="1" outlineLevel="1" x14ac:dyDescent="0.2">
      <c r="A130" s="147" t="s">
        <v>364</v>
      </c>
      <c r="B130" s="366"/>
      <c r="C130" s="350"/>
      <c r="D130" s="36">
        <v>53508</v>
      </c>
      <c r="E130" s="37"/>
      <c r="F130" s="37"/>
      <c r="G130" s="37"/>
      <c r="H130" s="38"/>
    </row>
    <row r="131" spans="1:8" s="16" customFormat="1" ht="37.5" customHeight="1" outlineLevel="1" thickBot="1" x14ac:dyDescent="0.25">
      <c r="A131" s="147" t="s">
        <v>365</v>
      </c>
      <c r="B131" s="366"/>
      <c r="C131" s="367"/>
      <c r="D131" s="36">
        <v>54600</v>
      </c>
      <c r="E131" s="37"/>
      <c r="F131" s="37"/>
      <c r="G131" s="37"/>
      <c r="H131" s="38"/>
    </row>
    <row r="132" spans="1:8" s="16" customFormat="1" ht="24.95" customHeight="1" thickBot="1" x14ac:dyDescent="0.25">
      <c r="A132" s="81"/>
      <c r="B132" s="460"/>
      <c r="C132" s="130"/>
      <c r="D132" s="345" t="s">
        <v>234</v>
      </c>
      <c r="E132" s="345"/>
      <c r="F132" s="345"/>
      <c r="G132" s="345"/>
      <c r="H132" s="346"/>
    </row>
    <row r="133" spans="1:8" s="16" customFormat="1" ht="24.95" customHeight="1" thickBot="1" x14ac:dyDescent="0.25">
      <c r="A133" s="461"/>
      <c r="B133" s="124"/>
      <c r="C133" s="125"/>
      <c r="D133" s="462" t="s">
        <v>168</v>
      </c>
      <c r="E133" s="463" t="s">
        <v>169</v>
      </c>
      <c r="F133" s="464" t="s">
        <v>170</v>
      </c>
      <c r="G133" s="463" t="s">
        <v>171</v>
      </c>
      <c r="H133" s="465" t="s">
        <v>172</v>
      </c>
    </row>
    <row r="134" spans="1:8" s="16" customFormat="1" ht="48" customHeight="1" x14ac:dyDescent="0.2">
      <c r="A134" s="29" t="s">
        <v>235</v>
      </c>
      <c r="B134" s="30" t="s">
        <v>27</v>
      </c>
      <c r="C13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4" s="31">
        <f>F134*1.2</f>
        <v>5792.4</v>
      </c>
      <c r="E134" s="32">
        <f>F134*1.1</f>
        <v>5309.7000000000007</v>
      </c>
      <c r="F134" s="32">
        <v>4827</v>
      </c>
      <c r="G134" s="32">
        <f>F134*0.75</f>
        <v>3620.25</v>
      </c>
      <c r="H134" s="33">
        <f>F134*0.5</f>
        <v>2413.5</v>
      </c>
    </row>
    <row r="135" spans="1:8" s="16" customFormat="1" ht="132" customHeight="1" x14ac:dyDescent="0.2">
      <c r="A135" s="34"/>
      <c r="B135" s="35"/>
      <c r="C135" s="35"/>
      <c r="D135" s="36"/>
      <c r="E135" s="37"/>
      <c r="F135" s="37"/>
      <c r="G135" s="37"/>
      <c r="H135" s="38"/>
    </row>
    <row r="136" spans="1:8" s="16" customFormat="1" ht="97.5" customHeight="1" x14ac:dyDescent="0.2">
      <c r="A136" s="34"/>
      <c r="B136" s="39" t="s">
        <v>12</v>
      </c>
      <c r="C1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6" s="36"/>
      <c r="E136" s="37"/>
      <c r="F136" s="37"/>
      <c r="G136" s="37"/>
      <c r="H136" s="38"/>
    </row>
    <row r="137" spans="1:8" s="16" customFormat="1" ht="166.5" customHeight="1" thickBot="1" x14ac:dyDescent="0.25">
      <c r="A137" s="41"/>
      <c r="B137" s="42" t="s">
        <v>13</v>
      </c>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7" s="44"/>
      <c r="E137" s="45"/>
      <c r="F137" s="45"/>
      <c r="G137" s="45"/>
      <c r="H137" s="46"/>
    </row>
    <row r="138" spans="1:8" s="16" customFormat="1" ht="24.95" customHeight="1" thickBot="1" x14ac:dyDescent="0.25">
      <c r="A138" s="47"/>
      <c r="B138" s="48"/>
      <c r="C138" s="49"/>
      <c r="D138" s="287"/>
      <c r="E138" s="287"/>
      <c r="F138" s="287"/>
      <c r="G138" s="287"/>
      <c r="H138" s="459"/>
    </row>
    <row r="139" spans="1:8" s="16" customFormat="1" ht="48" customHeight="1" x14ac:dyDescent="0.2">
      <c r="A139" s="53" t="s">
        <v>236</v>
      </c>
      <c r="B139" s="30" t="s">
        <v>27</v>
      </c>
      <c r="C13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9" s="54">
        <f>F139*1.2</f>
        <v>6699.5999999999995</v>
      </c>
      <c r="E139" s="32">
        <f>F139*1.1</f>
        <v>6141.3</v>
      </c>
      <c r="F139" s="32">
        <v>5583</v>
      </c>
      <c r="G139" s="32">
        <f>F139*0.75</f>
        <v>4187.25</v>
      </c>
      <c r="H139" s="33">
        <f>F139*0.5</f>
        <v>2791.5</v>
      </c>
    </row>
    <row r="140" spans="1:8" s="16" customFormat="1" ht="132" customHeight="1" x14ac:dyDescent="0.2">
      <c r="A140" s="55"/>
      <c r="B140" s="35"/>
      <c r="C140" s="35"/>
      <c r="D140" s="56"/>
      <c r="E140" s="37"/>
      <c r="F140" s="37"/>
      <c r="G140" s="37"/>
      <c r="H140" s="38"/>
    </row>
    <row r="141" spans="1:8" s="16" customFormat="1" ht="97.5" customHeight="1" x14ac:dyDescent="0.2">
      <c r="A141" s="55"/>
      <c r="B141" s="39" t="s">
        <v>12</v>
      </c>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1" s="56"/>
      <c r="E141" s="37"/>
      <c r="F141" s="37"/>
      <c r="G141" s="37"/>
      <c r="H141" s="38"/>
    </row>
    <row r="142" spans="1:8" s="16" customFormat="1" ht="166.5" customHeight="1" x14ac:dyDescent="0.2">
      <c r="A142" s="55"/>
      <c r="B142" s="57" t="s">
        <v>13</v>
      </c>
      <c r="C142"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2" s="56"/>
      <c r="E142" s="37"/>
      <c r="F142" s="37"/>
      <c r="G142" s="37"/>
      <c r="H142" s="38"/>
    </row>
    <row r="143" spans="1:8" s="16" customFormat="1" ht="92.25" customHeight="1" thickBot="1" x14ac:dyDescent="0.25">
      <c r="A143" s="59"/>
      <c r="B143" s="42" t="s">
        <v>16</v>
      </c>
      <c r="C143"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3" s="61"/>
      <c r="E143" s="45"/>
      <c r="F143" s="45"/>
      <c r="G143" s="45"/>
      <c r="H143" s="46"/>
    </row>
    <row r="144" spans="1:8" s="16" customFormat="1" ht="24.95" customHeight="1" thickBot="1" x14ac:dyDescent="0.25">
      <c r="A144" s="81"/>
      <c r="B144" s="82"/>
      <c r="C144" s="83"/>
      <c r="D144" s="287"/>
      <c r="E144" s="287"/>
      <c r="F144" s="287"/>
      <c r="G144" s="287"/>
      <c r="H144" s="459"/>
    </row>
    <row r="145" spans="1:8" s="16" customFormat="1" ht="50.1" customHeight="1" x14ac:dyDescent="0.2">
      <c r="A145" s="65" t="s">
        <v>237</v>
      </c>
      <c r="B145" s="87" t="s">
        <v>23</v>
      </c>
      <c r="C145"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5" s="267">
        <v>180</v>
      </c>
      <c r="E145" s="268"/>
      <c r="F145" s="268"/>
      <c r="G145" s="268"/>
      <c r="H145" s="269"/>
    </row>
    <row r="146" spans="1:8" s="16" customFormat="1" ht="94.5" customHeight="1" x14ac:dyDescent="0.2">
      <c r="A146" s="71"/>
      <c r="B146" s="92"/>
      <c r="C146" s="93"/>
      <c r="D146" s="94"/>
      <c r="E146" s="95"/>
      <c r="F146" s="95"/>
      <c r="G146" s="95"/>
      <c r="H146" s="270"/>
    </row>
    <row r="147" spans="1:8" s="16" customFormat="1" ht="163.5" customHeight="1" thickBot="1" x14ac:dyDescent="0.25">
      <c r="A147" s="77"/>
      <c r="B147" s="97" t="s">
        <v>13</v>
      </c>
      <c r="C1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7" s="271"/>
      <c r="E147" s="272"/>
      <c r="F147" s="272"/>
      <c r="G147" s="272"/>
      <c r="H147" s="273"/>
    </row>
    <row r="148" spans="1:8" s="16" customFormat="1" ht="24.95" customHeight="1" thickBot="1" x14ac:dyDescent="0.25">
      <c r="A148" s="81"/>
      <c r="B148" s="129"/>
      <c r="C148" s="130"/>
      <c r="D148" s="345" t="s">
        <v>234</v>
      </c>
      <c r="E148" s="345"/>
      <c r="F148" s="345"/>
      <c r="G148" s="345"/>
      <c r="H148" s="346"/>
    </row>
    <row r="149" spans="1:8" s="16" customFormat="1" ht="50.1" customHeight="1" thickBot="1" x14ac:dyDescent="0.25">
      <c r="A149" s="136" t="s">
        <v>38</v>
      </c>
      <c r="B149" s="137"/>
      <c r="C149" s="137"/>
      <c r="D149" s="466" t="str">
        <f>"от "&amp;MIN(D150:D169)&amp;" до "&amp;MAX(D150:D169)</f>
        <v>от 1092 до 21840</v>
      </c>
      <c r="E149" s="467"/>
      <c r="F149" s="467"/>
      <c r="G149" s="467"/>
      <c r="H149" s="468"/>
    </row>
    <row r="150" spans="1:8" s="16" customFormat="1" ht="37.5" customHeight="1" outlineLevel="1" x14ac:dyDescent="0.2">
      <c r="A150" s="141" t="s">
        <v>238</v>
      </c>
      <c r="B150" s="142"/>
      <c r="C150" s="557"/>
      <c r="D150" s="144">
        <v>1092</v>
      </c>
      <c r="E150" s="145"/>
      <c r="F150" s="145"/>
      <c r="G150" s="145"/>
      <c r="H150" s="146"/>
    </row>
    <row r="151" spans="1:8" s="16" customFormat="1" ht="37.5" customHeight="1" outlineLevel="1" x14ac:dyDescent="0.2">
      <c r="A151" s="558" t="s">
        <v>239</v>
      </c>
      <c r="B151" s="559"/>
      <c r="C151" s="557"/>
      <c r="D151" s="144">
        <v>2184</v>
      </c>
      <c r="E151" s="145"/>
      <c r="F151" s="145"/>
      <c r="G151" s="145"/>
      <c r="H151" s="146"/>
    </row>
    <row r="152" spans="1:8" s="16" customFormat="1" ht="37.5" customHeight="1" outlineLevel="1" x14ac:dyDescent="0.2">
      <c r="A152" s="558" t="s">
        <v>240</v>
      </c>
      <c r="B152" s="559"/>
      <c r="C152" s="557"/>
      <c r="D152" s="144">
        <v>3276</v>
      </c>
      <c r="E152" s="145"/>
      <c r="F152" s="145"/>
      <c r="G152" s="145"/>
      <c r="H152" s="146"/>
    </row>
    <row r="153" spans="1:8" s="16" customFormat="1" ht="37.5" customHeight="1" outlineLevel="1" x14ac:dyDescent="0.2">
      <c r="A153" s="558" t="s">
        <v>241</v>
      </c>
      <c r="B153" s="559"/>
      <c r="C153" s="557"/>
      <c r="D153" s="144">
        <v>4368</v>
      </c>
      <c r="E153" s="145"/>
      <c r="F153" s="145"/>
      <c r="G153" s="145"/>
      <c r="H153" s="146"/>
    </row>
    <row r="154" spans="1:8" s="16" customFormat="1" ht="37.5" customHeight="1" outlineLevel="1" x14ac:dyDescent="0.2">
      <c r="A154" s="558" t="s">
        <v>242</v>
      </c>
      <c r="B154" s="559"/>
      <c r="C154" s="557"/>
      <c r="D154" s="144">
        <v>5460</v>
      </c>
      <c r="E154" s="145"/>
      <c r="F154" s="145"/>
      <c r="G154" s="145"/>
      <c r="H154" s="146"/>
    </row>
    <row r="155" spans="1:8" s="16" customFormat="1" ht="37.5" customHeight="1" outlineLevel="1" x14ac:dyDescent="0.2">
      <c r="A155" s="558" t="s">
        <v>243</v>
      </c>
      <c r="B155" s="559"/>
      <c r="C155" s="557"/>
      <c r="D155" s="144">
        <v>6552</v>
      </c>
      <c r="E155" s="145"/>
      <c r="F155" s="145"/>
      <c r="G155" s="145"/>
      <c r="H155" s="146"/>
    </row>
    <row r="156" spans="1:8" s="16" customFormat="1" ht="37.5" customHeight="1" outlineLevel="1" x14ac:dyDescent="0.2">
      <c r="A156" s="558" t="s">
        <v>244</v>
      </c>
      <c r="B156" s="559"/>
      <c r="C156" s="557"/>
      <c r="D156" s="144">
        <v>7644</v>
      </c>
      <c r="E156" s="145"/>
      <c r="F156" s="145"/>
      <c r="G156" s="145"/>
      <c r="H156" s="146"/>
    </row>
    <row r="157" spans="1:8" s="16" customFormat="1" ht="37.5" customHeight="1" outlineLevel="1" x14ac:dyDescent="0.2">
      <c r="A157" s="558" t="s">
        <v>245</v>
      </c>
      <c r="B157" s="559"/>
      <c r="C157" s="557"/>
      <c r="D157" s="144">
        <v>8736</v>
      </c>
      <c r="E157" s="145"/>
      <c r="F157" s="145"/>
      <c r="G157" s="145"/>
      <c r="H157" s="146"/>
    </row>
    <row r="158" spans="1:8" s="16" customFormat="1" ht="37.5" customHeight="1" outlineLevel="1" x14ac:dyDescent="0.2">
      <c r="A158" s="558" t="s">
        <v>246</v>
      </c>
      <c r="B158" s="559"/>
      <c r="C158" s="557"/>
      <c r="D158" s="144">
        <v>9828</v>
      </c>
      <c r="E158" s="145"/>
      <c r="F158" s="145"/>
      <c r="G158" s="145"/>
      <c r="H158" s="146"/>
    </row>
    <row r="159" spans="1:8" s="16" customFormat="1" ht="37.5" customHeight="1" outlineLevel="1" x14ac:dyDescent="0.2">
      <c r="A159" s="558" t="s">
        <v>247</v>
      </c>
      <c r="B159" s="559"/>
      <c r="C159" s="557"/>
      <c r="D159" s="144">
        <v>10920</v>
      </c>
      <c r="E159" s="145"/>
      <c r="F159" s="145"/>
      <c r="G159" s="145"/>
      <c r="H159" s="146"/>
    </row>
    <row r="160" spans="1:8" s="16" customFormat="1" ht="37.5" customHeight="1" outlineLevel="1" x14ac:dyDescent="0.2">
      <c r="A160" s="558" t="s">
        <v>248</v>
      </c>
      <c r="B160" s="559"/>
      <c r="C160" s="557"/>
      <c r="D160" s="144">
        <v>12012</v>
      </c>
      <c r="E160" s="145"/>
      <c r="F160" s="145"/>
      <c r="G160" s="145"/>
      <c r="H160" s="146"/>
    </row>
    <row r="161" spans="1:8" s="16" customFormat="1" ht="37.5" customHeight="1" outlineLevel="1" x14ac:dyDescent="0.2">
      <c r="A161" s="558" t="s">
        <v>249</v>
      </c>
      <c r="B161" s="559"/>
      <c r="C161" s="557"/>
      <c r="D161" s="144">
        <v>13104</v>
      </c>
      <c r="E161" s="145"/>
      <c r="F161" s="145"/>
      <c r="G161" s="145"/>
      <c r="H161" s="146"/>
    </row>
    <row r="162" spans="1:8" s="16" customFormat="1" ht="37.5" customHeight="1" outlineLevel="1" x14ac:dyDescent="0.2">
      <c r="A162" s="558" t="s">
        <v>250</v>
      </c>
      <c r="B162" s="559"/>
      <c r="C162" s="557"/>
      <c r="D162" s="144">
        <v>14196</v>
      </c>
      <c r="E162" s="145"/>
      <c r="F162" s="145"/>
      <c r="G162" s="145"/>
      <c r="H162" s="146"/>
    </row>
    <row r="163" spans="1:8" s="16" customFormat="1" ht="37.5" customHeight="1" outlineLevel="1" x14ac:dyDescent="0.2">
      <c r="A163" s="558" t="s">
        <v>251</v>
      </c>
      <c r="B163" s="559"/>
      <c r="C163" s="557"/>
      <c r="D163" s="144">
        <v>15288</v>
      </c>
      <c r="E163" s="145"/>
      <c r="F163" s="145"/>
      <c r="G163" s="145"/>
      <c r="H163" s="146"/>
    </row>
    <row r="164" spans="1:8" s="16" customFormat="1" ht="37.5" customHeight="1" outlineLevel="1" x14ac:dyDescent="0.2">
      <c r="A164" s="558" t="s">
        <v>252</v>
      </c>
      <c r="B164" s="559"/>
      <c r="C164" s="557"/>
      <c r="D164" s="144">
        <v>16380</v>
      </c>
      <c r="E164" s="145"/>
      <c r="F164" s="145"/>
      <c r="G164" s="145"/>
      <c r="H164" s="146"/>
    </row>
    <row r="165" spans="1:8" s="16" customFormat="1" ht="37.5" customHeight="1" outlineLevel="1" x14ac:dyDescent="0.2">
      <c r="A165" s="558" t="s">
        <v>253</v>
      </c>
      <c r="B165" s="559"/>
      <c r="C165" s="557"/>
      <c r="D165" s="144">
        <v>17472</v>
      </c>
      <c r="E165" s="145"/>
      <c r="F165" s="145"/>
      <c r="G165" s="145"/>
      <c r="H165" s="146"/>
    </row>
    <row r="166" spans="1:8" s="16" customFormat="1" ht="37.5" customHeight="1" outlineLevel="1" x14ac:dyDescent="0.2">
      <c r="A166" s="558" t="s">
        <v>254</v>
      </c>
      <c r="B166" s="559"/>
      <c r="C166" s="557"/>
      <c r="D166" s="144">
        <v>18564</v>
      </c>
      <c r="E166" s="145"/>
      <c r="F166" s="145"/>
      <c r="G166" s="145"/>
      <c r="H166" s="146"/>
    </row>
    <row r="167" spans="1:8" s="16" customFormat="1" ht="37.5" customHeight="1" outlineLevel="1" x14ac:dyDescent="0.2">
      <c r="A167" s="558" t="s">
        <v>255</v>
      </c>
      <c r="B167" s="559"/>
      <c r="C167" s="557"/>
      <c r="D167" s="144">
        <v>19656</v>
      </c>
      <c r="E167" s="145"/>
      <c r="F167" s="145"/>
      <c r="G167" s="145"/>
      <c r="H167" s="146"/>
    </row>
    <row r="168" spans="1:8" s="16" customFormat="1" ht="37.5" customHeight="1" outlineLevel="1" x14ac:dyDescent="0.2">
      <c r="A168" s="558" t="s">
        <v>256</v>
      </c>
      <c r="B168" s="559"/>
      <c r="C168" s="557"/>
      <c r="D168" s="144">
        <v>20748</v>
      </c>
      <c r="E168" s="145"/>
      <c r="F168" s="145"/>
      <c r="G168" s="145"/>
      <c r="H168" s="146"/>
    </row>
    <row r="169" spans="1:8" s="16" customFormat="1" ht="37.5" customHeight="1" outlineLevel="1" thickBot="1" x14ac:dyDescent="0.25">
      <c r="A169" s="560" t="s">
        <v>257</v>
      </c>
      <c r="B169" s="561"/>
      <c r="C169" s="557"/>
      <c r="D169" s="144">
        <v>21840</v>
      </c>
      <c r="E169" s="145"/>
      <c r="F169" s="145"/>
      <c r="G169" s="145"/>
      <c r="H169" s="146"/>
    </row>
    <row r="170" spans="1:8" s="16" customFormat="1" ht="50.1" customHeight="1" thickBot="1" x14ac:dyDescent="0.25">
      <c r="A170" s="441" t="s">
        <v>59</v>
      </c>
      <c r="B170" s="442"/>
      <c r="C170" s="442"/>
      <c r="D170" s="443" t="str">
        <f>"от "&amp;MIN(D171:D180)&amp;" до "&amp;MAX(D171:D180)</f>
        <v>от 285 до 6930</v>
      </c>
      <c r="E170" s="444"/>
      <c r="F170" s="444"/>
      <c r="G170" s="444"/>
      <c r="H170" s="445"/>
    </row>
    <row r="171" spans="1:8" s="16" customFormat="1" ht="150.75" customHeight="1" x14ac:dyDescent="0.2">
      <c r="A171" s="562" t="s">
        <v>339</v>
      </c>
      <c r="B171" s="563" t="s">
        <v>194</v>
      </c>
      <c r="C171" s="45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1" s="54">
        <v>759</v>
      </c>
      <c r="E171" s="32"/>
      <c r="F171" s="32"/>
      <c r="G171" s="32"/>
      <c r="H171" s="33"/>
    </row>
    <row r="172" spans="1:8" s="16" customFormat="1" ht="37.5" customHeight="1" x14ac:dyDescent="0.2">
      <c r="A172" s="160" t="s">
        <v>61</v>
      </c>
      <c r="B172" s="281"/>
      <c r="C172" s="15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2" s="36">
        <v>408</v>
      </c>
      <c r="E172" s="37"/>
      <c r="F172" s="37"/>
      <c r="G172" s="37"/>
      <c r="H172" s="38"/>
    </row>
    <row r="173" spans="1:8" s="16" customFormat="1" ht="37.5" customHeight="1" x14ac:dyDescent="0.2">
      <c r="A173" s="160" t="s">
        <v>62</v>
      </c>
      <c r="B173" s="281"/>
      <c r="C173" s="159"/>
      <c r="D173" s="36">
        <v>6930</v>
      </c>
      <c r="E173" s="37"/>
      <c r="F173" s="37"/>
      <c r="G173" s="37"/>
      <c r="H173" s="38"/>
    </row>
    <row r="174" spans="1:8" s="16" customFormat="1" ht="37.5" customHeight="1" x14ac:dyDescent="0.2">
      <c r="A174" s="160" t="s">
        <v>63</v>
      </c>
      <c r="B174" s="281"/>
      <c r="C174" s="159"/>
      <c r="D174" s="293">
        <v>1353</v>
      </c>
      <c r="E174" s="157"/>
      <c r="F174" s="157"/>
      <c r="G174" s="157"/>
      <c r="H174" s="158"/>
    </row>
    <row r="175" spans="1:8" s="16" customFormat="1" ht="37.5" customHeight="1" x14ac:dyDescent="0.2">
      <c r="A175" s="160" t="s">
        <v>64</v>
      </c>
      <c r="B175" s="161"/>
      <c r="C175" s="159"/>
      <c r="D175" s="293">
        <v>4188</v>
      </c>
      <c r="E175" s="157"/>
      <c r="F175" s="157"/>
      <c r="G175" s="157"/>
      <c r="H175" s="158"/>
    </row>
    <row r="176" spans="1:8" s="16" customFormat="1" ht="37.5" customHeight="1" x14ac:dyDescent="0.2">
      <c r="A176" s="160" t="s">
        <v>65</v>
      </c>
      <c r="B176" s="281"/>
      <c r="C176" s="159"/>
      <c r="D176" s="36">
        <v>285</v>
      </c>
      <c r="E176" s="37"/>
      <c r="F176" s="37"/>
      <c r="G176" s="37"/>
      <c r="H176" s="38"/>
    </row>
    <row r="177" spans="1:8" s="16" customFormat="1" ht="37.5" customHeight="1" x14ac:dyDescent="0.2">
      <c r="A177" s="160" t="s">
        <v>66</v>
      </c>
      <c r="B177" s="281"/>
      <c r="C177" s="159"/>
      <c r="D177" s="36">
        <v>285</v>
      </c>
      <c r="E177" s="37"/>
      <c r="F177" s="37"/>
      <c r="G177" s="37"/>
      <c r="H177" s="38"/>
    </row>
    <row r="178" spans="1:8" s="16" customFormat="1" ht="37.5" customHeight="1" x14ac:dyDescent="0.2">
      <c r="A178" s="160" t="s">
        <v>67</v>
      </c>
      <c r="B178" s="281"/>
      <c r="C178" s="159"/>
      <c r="D178" s="36">
        <v>570</v>
      </c>
      <c r="E178" s="37"/>
      <c r="F178" s="37"/>
      <c r="G178" s="37"/>
      <c r="H178" s="38"/>
    </row>
    <row r="179" spans="1:8" s="16" customFormat="1" ht="37.5" customHeight="1" x14ac:dyDescent="0.2">
      <c r="A179" s="160" t="s">
        <v>68</v>
      </c>
      <c r="B179" s="281"/>
      <c r="C179" s="159"/>
      <c r="D179" s="36">
        <v>855</v>
      </c>
      <c r="E179" s="37"/>
      <c r="F179" s="37"/>
      <c r="G179" s="37"/>
      <c r="H179" s="38"/>
    </row>
    <row r="180" spans="1:8" s="16" customFormat="1" ht="37.5" customHeight="1" thickBot="1" x14ac:dyDescent="0.25">
      <c r="A180" s="302" t="s">
        <v>69</v>
      </c>
      <c r="B180" s="564"/>
      <c r="C180" s="164"/>
      <c r="D180" s="44">
        <v>4800</v>
      </c>
      <c r="E180" s="45"/>
      <c r="F180" s="45"/>
      <c r="G180" s="45"/>
      <c r="H180" s="46"/>
    </row>
    <row r="181" spans="1:8" s="16" customFormat="1" ht="117.75" customHeight="1" thickBot="1" x14ac:dyDescent="0.25">
      <c r="A181" s="283" t="s">
        <v>71</v>
      </c>
      <c r="B181" s="284"/>
      <c r="C181"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81" s="45">
        <v>30</v>
      </c>
      <c r="E181" s="45"/>
      <c r="F181" s="45"/>
      <c r="G181" s="45"/>
      <c r="H181" s="46"/>
    </row>
    <row r="182" spans="1:8" s="28" customFormat="1" ht="50.1" customHeight="1" thickBot="1" x14ac:dyDescent="0.25">
      <c r="A182" s="24" t="s">
        <v>72</v>
      </c>
      <c r="B182" s="25"/>
      <c r="C182" s="26"/>
      <c r="D182" s="173" t="str">
        <f>"от "&amp;MIN(D184,D204:D218)&amp;" до "&amp;MAX(D184,D204:D218)</f>
        <v>от 567 до 13950</v>
      </c>
      <c r="E182" s="173"/>
      <c r="F182" s="173"/>
      <c r="G182" s="173"/>
      <c r="H182" s="174"/>
    </row>
    <row r="183" spans="1:8" s="16" customFormat="1" ht="24.95" customHeight="1" thickBot="1" x14ac:dyDescent="0.25">
      <c r="A183" s="286"/>
      <c r="B183" s="287"/>
      <c r="C183" s="130"/>
      <c r="D183" s="288"/>
      <c r="E183" s="288"/>
      <c r="F183" s="288"/>
      <c r="G183" s="288"/>
      <c r="H183" s="289"/>
    </row>
    <row r="184" spans="1:8" s="16" customFormat="1" ht="62.25" customHeight="1" thickBot="1" x14ac:dyDescent="0.25">
      <c r="A184" s="179" t="s">
        <v>73</v>
      </c>
      <c r="B184" s="180"/>
      <c r="C184"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84" s="182">
        <v>7140</v>
      </c>
      <c r="E184" s="182"/>
      <c r="F184" s="182"/>
      <c r="G184" s="182"/>
      <c r="H184" s="183"/>
    </row>
    <row r="185" spans="1:8" s="16" customFormat="1" ht="62.25" customHeight="1" thickBot="1" x14ac:dyDescent="0.25">
      <c r="A185" s="184" t="s">
        <v>74</v>
      </c>
      <c r="B185" s="185"/>
      <c r="C185" s="186"/>
      <c r="D185" s="187" t="s">
        <v>75</v>
      </c>
      <c r="E185" s="188"/>
      <c r="F185" s="188"/>
      <c r="G185" s="188"/>
      <c r="H185" s="189"/>
    </row>
    <row r="186" spans="1:8" s="16" customFormat="1" ht="62.25" customHeight="1" x14ac:dyDescent="0.2">
      <c r="A186" s="190" t="s">
        <v>76</v>
      </c>
      <c r="B186" s="191"/>
      <c r="C186" s="186"/>
      <c r="D186" s="157">
        <f>D184/4</f>
        <v>1785</v>
      </c>
      <c r="E186" s="157"/>
      <c r="F186" s="157"/>
      <c r="G186" s="157"/>
      <c r="H186" s="158"/>
    </row>
    <row r="187" spans="1:8" s="16" customFormat="1" ht="62.25" customHeight="1" x14ac:dyDescent="0.2">
      <c r="A187" s="190" t="s">
        <v>77</v>
      </c>
      <c r="B187" s="191"/>
      <c r="C187" s="186"/>
      <c r="D187" s="157">
        <f>D184/5</f>
        <v>1428</v>
      </c>
      <c r="E187" s="157"/>
      <c r="F187" s="157"/>
      <c r="G187" s="157"/>
      <c r="H187" s="158"/>
    </row>
    <row r="188" spans="1:8" s="16" customFormat="1" ht="62.25" customHeight="1" x14ac:dyDescent="0.2">
      <c r="A188" s="190" t="s">
        <v>78</v>
      </c>
      <c r="B188" s="191"/>
      <c r="C188" s="186"/>
      <c r="D188" s="157">
        <f>D184/6</f>
        <v>1190</v>
      </c>
      <c r="E188" s="157"/>
      <c r="F188" s="157"/>
      <c r="G188" s="157"/>
      <c r="H188" s="158"/>
    </row>
    <row r="189" spans="1:8" s="16" customFormat="1" ht="62.25" customHeight="1" x14ac:dyDescent="0.2">
      <c r="A189" s="190" t="s">
        <v>79</v>
      </c>
      <c r="B189" s="191"/>
      <c r="C189" s="186"/>
      <c r="D189" s="157">
        <f>D184/7</f>
        <v>1020</v>
      </c>
      <c r="E189" s="157"/>
      <c r="F189" s="157"/>
      <c r="G189" s="157"/>
      <c r="H189" s="158"/>
    </row>
    <row r="190" spans="1:8" s="16" customFormat="1" ht="62.25" customHeight="1" x14ac:dyDescent="0.2">
      <c r="A190" s="190" t="s">
        <v>80</v>
      </c>
      <c r="B190" s="191"/>
      <c r="C190" s="186"/>
      <c r="D190" s="157">
        <f>D184/8</f>
        <v>892.5</v>
      </c>
      <c r="E190" s="157"/>
      <c r="F190" s="157"/>
      <c r="G190" s="157"/>
      <c r="H190" s="158"/>
    </row>
    <row r="191" spans="1:8" s="16" customFormat="1" ht="62.25" customHeight="1" x14ac:dyDescent="0.2">
      <c r="A191" s="190" t="s">
        <v>81</v>
      </c>
      <c r="B191" s="191"/>
      <c r="C191" s="186"/>
      <c r="D191" s="157">
        <f>D184/9</f>
        <v>793.33333333333337</v>
      </c>
      <c r="E191" s="157"/>
      <c r="F191" s="157"/>
      <c r="G191" s="157"/>
      <c r="H191" s="158"/>
    </row>
    <row r="192" spans="1:8" s="16" customFormat="1" ht="62.25" customHeight="1" x14ac:dyDescent="0.2">
      <c r="A192" s="190" t="s">
        <v>82</v>
      </c>
      <c r="B192" s="191"/>
      <c r="C192" s="186"/>
      <c r="D192" s="157">
        <f>D184/10</f>
        <v>714</v>
      </c>
      <c r="E192" s="157"/>
      <c r="F192" s="157"/>
      <c r="G192" s="157"/>
      <c r="H192" s="158"/>
    </row>
    <row r="193" spans="1:8" s="16" customFormat="1" ht="62.25" customHeight="1" thickBot="1" x14ac:dyDescent="0.25">
      <c r="A193" s="179" t="s">
        <v>83</v>
      </c>
      <c r="B193" s="180"/>
      <c r="C193" s="186"/>
      <c r="D193" s="182">
        <v>14688</v>
      </c>
      <c r="E193" s="182"/>
      <c r="F193" s="182"/>
      <c r="G193" s="182"/>
      <c r="H193" s="183"/>
    </row>
    <row r="194" spans="1:8" s="16" customFormat="1" ht="62.25" customHeight="1" thickBot="1" x14ac:dyDescent="0.25">
      <c r="A194" s="184" t="s">
        <v>74</v>
      </c>
      <c r="B194" s="185"/>
      <c r="C194" s="186"/>
      <c r="D194" s="187" t="s">
        <v>75</v>
      </c>
      <c r="E194" s="188"/>
      <c r="F194" s="188"/>
      <c r="G194" s="188"/>
      <c r="H194" s="189"/>
    </row>
    <row r="195" spans="1:8" s="16" customFormat="1" ht="62.25" customHeight="1" x14ac:dyDescent="0.2">
      <c r="A195" s="190" t="s">
        <v>76</v>
      </c>
      <c r="B195" s="191"/>
      <c r="C195" s="186"/>
      <c r="D195" s="157">
        <v>3672</v>
      </c>
      <c r="E195" s="157"/>
      <c r="F195" s="157"/>
      <c r="G195" s="157"/>
      <c r="H195" s="158"/>
    </row>
    <row r="196" spans="1:8" s="16" customFormat="1" ht="62.25" customHeight="1" x14ac:dyDescent="0.2">
      <c r="A196" s="190" t="s">
        <v>77</v>
      </c>
      <c r="B196" s="191"/>
      <c r="C196" s="186"/>
      <c r="D196" s="157">
        <v>2937.6</v>
      </c>
      <c r="E196" s="157"/>
      <c r="F196" s="157"/>
      <c r="G196" s="157"/>
      <c r="H196" s="158"/>
    </row>
    <row r="197" spans="1:8" s="16" customFormat="1" ht="62.25" customHeight="1" x14ac:dyDescent="0.2">
      <c r="A197" s="190" t="s">
        <v>78</v>
      </c>
      <c r="B197" s="191"/>
      <c r="C197" s="186"/>
      <c r="D197" s="157">
        <v>2448</v>
      </c>
      <c r="E197" s="157"/>
      <c r="F197" s="157"/>
      <c r="G197" s="157"/>
      <c r="H197" s="158"/>
    </row>
    <row r="198" spans="1:8" s="16" customFormat="1" ht="62.25" customHeight="1" x14ac:dyDescent="0.2">
      <c r="A198" s="190" t="s">
        <v>79</v>
      </c>
      <c r="B198" s="191"/>
      <c r="C198" s="186"/>
      <c r="D198" s="157">
        <v>2098.2857142857142</v>
      </c>
      <c r="E198" s="157"/>
      <c r="F198" s="157"/>
      <c r="G198" s="157"/>
      <c r="H198" s="158"/>
    </row>
    <row r="199" spans="1:8" s="16" customFormat="1" ht="62.25" customHeight="1" x14ac:dyDescent="0.2">
      <c r="A199" s="190" t="s">
        <v>80</v>
      </c>
      <c r="B199" s="191"/>
      <c r="C199" s="186"/>
      <c r="D199" s="157">
        <v>1836</v>
      </c>
      <c r="E199" s="157"/>
      <c r="F199" s="157"/>
      <c r="G199" s="157"/>
      <c r="H199" s="158"/>
    </row>
    <row r="200" spans="1:8" s="16" customFormat="1" ht="62.25" customHeight="1" x14ac:dyDescent="0.2">
      <c r="A200" s="190" t="s">
        <v>81</v>
      </c>
      <c r="B200" s="191"/>
      <c r="C200" s="186"/>
      <c r="D200" s="157">
        <v>1632</v>
      </c>
      <c r="E200" s="157"/>
      <c r="F200" s="157"/>
      <c r="G200" s="157"/>
      <c r="H200" s="158"/>
    </row>
    <row r="201" spans="1:8" s="16" customFormat="1" ht="62.25" customHeight="1" thickBot="1" x14ac:dyDescent="0.25">
      <c r="A201" s="190" t="s">
        <v>82</v>
      </c>
      <c r="B201" s="191"/>
      <c r="C201" s="194"/>
      <c r="D201" s="157">
        <v>1468.8</v>
      </c>
      <c r="E201" s="157"/>
      <c r="F201" s="157"/>
      <c r="G201" s="157"/>
      <c r="H201" s="158"/>
    </row>
    <row r="202" spans="1:8" s="16" customFormat="1" ht="62.45" customHeight="1" thickBot="1" x14ac:dyDescent="0.25">
      <c r="A202" s="195" t="s">
        <v>84</v>
      </c>
      <c r="B202" s="196"/>
      <c r="C2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2" s="44">
        <v>10008</v>
      </c>
      <c r="E202" s="45"/>
      <c r="F202" s="45"/>
      <c r="G202" s="45"/>
      <c r="H202" s="46"/>
    </row>
    <row r="203" spans="1:8" s="16" customFormat="1" ht="24.95" customHeight="1" thickBot="1" x14ac:dyDescent="0.25">
      <c r="A203" s="286"/>
      <c r="B203" s="287"/>
      <c r="C203" s="125"/>
      <c r="D203" s="288"/>
      <c r="E203" s="288"/>
      <c r="F203" s="288"/>
      <c r="G203" s="288"/>
      <c r="H203" s="289"/>
    </row>
    <row r="204" spans="1:8" s="16" customFormat="1" ht="50.1" customHeight="1" x14ac:dyDescent="0.2">
      <c r="A204" s="565" t="s">
        <v>85</v>
      </c>
      <c r="B204" s="566"/>
      <c r="C204" s="294" t="str">
        <f>"Интернет-площадка 2gis.ru на основе Cправочника организаций "&amp;$C$2&amp;""</f>
        <v>Интернет-площадка 2gis.ru на основе Cправочника организаций "2ГИС.ЙОШКАР-ОЛА"</v>
      </c>
      <c r="D204" s="291">
        <v>4503</v>
      </c>
      <c r="E204" s="291"/>
      <c r="F204" s="291"/>
      <c r="G204" s="291"/>
      <c r="H204" s="292"/>
    </row>
    <row r="205" spans="1:8" s="16" customFormat="1" ht="50.1" customHeight="1" x14ac:dyDescent="0.2">
      <c r="A205" s="160" t="s">
        <v>86</v>
      </c>
      <c r="B205" s="161"/>
      <c r="C205" s="54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5" s="56">
        <v>3558</v>
      </c>
      <c r="E205" s="37"/>
      <c r="F205" s="37"/>
      <c r="G205" s="37"/>
      <c r="H205" s="38"/>
    </row>
    <row r="206" spans="1:8" s="16" customFormat="1" ht="50.1" customHeight="1" x14ac:dyDescent="0.2">
      <c r="A206" s="160" t="s">
        <v>87</v>
      </c>
      <c r="B206" s="161"/>
      <c r="C206"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6" s="56">
        <v>7968</v>
      </c>
      <c r="E206" s="37"/>
      <c r="F206" s="37"/>
      <c r="G206" s="37"/>
      <c r="H206" s="38"/>
    </row>
    <row r="207" spans="1:8" s="16" customFormat="1" ht="50.1" customHeight="1" x14ac:dyDescent="0.2">
      <c r="A207" s="160" t="s">
        <v>88</v>
      </c>
      <c r="B207" s="161"/>
      <c r="C207" s="203" t="str">
        <f>"Интернет-площадка 2gis.ru на основе Cправочника организаций "&amp;$C$2&amp;""</f>
        <v>Интернет-площадка 2gis.ru на основе Cправочника организаций "2ГИС.ЙОШКАР-ОЛА"</v>
      </c>
      <c r="D207" s="56">
        <v>4500</v>
      </c>
      <c r="E207" s="37"/>
      <c r="F207" s="37"/>
      <c r="G207" s="37"/>
      <c r="H207" s="38"/>
    </row>
    <row r="208" spans="1:8" s="16" customFormat="1" ht="50.1" customHeight="1" x14ac:dyDescent="0.2">
      <c r="A208" s="160" t="s">
        <v>89</v>
      </c>
      <c r="B208" s="161"/>
      <c r="C208" s="203" t="str">
        <f>"Интернет-площадка 2gis.ru на основе Cправочника организаций "&amp;$C$2&amp;""</f>
        <v>Интернет-площадка 2gis.ru на основе Cправочника организаций "2ГИС.ЙОШКАР-ОЛА"</v>
      </c>
      <c r="D208" s="56">
        <v>5400</v>
      </c>
      <c r="E208" s="37"/>
      <c r="F208" s="37"/>
      <c r="G208" s="37"/>
      <c r="H208" s="38"/>
    </row>
    <row r="209" spans="1:8" s="16" customFormat="1" ht="50.1" customHeight="1" x14ac:dyDescent="0.2">
      <c r="A209" s="160" t="s">
        <v>90</v>
      </c>
      <c r="B209" s="161"/>
      <c r="C209"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9" s="56">
        <v>3243</v>
      </c>
      <c r="E209" s="37"/>
      <c r="F209" s="37"/>
      <c r="G209" s="37"/>
      <c r="H209" s="38"/>
    </row>
    <row r="210" spans="1:8" s="16" customFormat="1" ht="50.1" customHeight="1" x14ac:dyDescent="0.2">
      <c r="A210" s="160" t="s">
        <v>91</v>
      </c>
      <c r="B210" s="161"/>
      <c r="C210"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0" s="56">
        <v>3870</v>
      </c>
      <c r="E210" s="37"/>
      <c r="F210" s="37"/>
      <c r="G210" s="37"/>
      <c r="H210" s="38"/>
    </row>
    <row r="211" spans="1:8" s="16" customFormat="1" ht="50.1" customHeight="1" x14ac:dyDescent="0.2">
      <c r="A211" s="160" t="s">
        <v>92</v>
      </c>
      <c r="B211" s="161"/>
      <c r="C211"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1" s="56">
        <v>13950</v>
      </c>
      <c r="E211" s="37"/>
      <c r="F211" s="37"/>
      <c r="G211" s="37"/>
      <c r="H211" s="38"/>
    </row>
    <row r="212" spans="1:8" ht="50.1" customHeight="1" x14ac:dyDescent="0.2">
      <c r="A212" s="160" t="s">
        <v>93</v>
      </c>
      <c r="B212" s="161"/>
      <c r="C212" s="203" t="str">
        <f>C243</f>
        <v>Интернет-площадка 2gis.ru на основе Cправочника организаций "2ГИС.ЙОШКАР-ОЛА"</v>
      </c>
      <c r="D212" s="56">
        <v>7968</v>
      </c>
      <c r="E212" s="37"/>
      <c r="F212" s="37"/>
      <c r="G212" s="37"/>
      <c r="H212" s="38"/>
    </row>
    <row r="213" spans="1:8" s="16" customFormat="1" ht="50.1" customHeight="1" x14ac:dyDescent="0.2">
      <c r="A213" s="160" t="s">
        <v>94</v>
      </c>
      <c r="B213" s="161"/>
      <c r="C213" s="203" t="s">
        <v>95</v>
      </c>
      <c r="D213" s="56">
        <v>567</v>
      </c>
      <c r="E213" s="37"/>
      <c r="F213" s="37"/>
      <c r="G213" s="37"/>
      <c r="H213" s="38"/>
    </row>
    <row r="214" spans="1:8" s="16" customFormat="1" ht="69.75" customHeight="1" x14ac:dyDescent="0.2">
      <c r="A214" s="160" t="s">
        <v>96</v>
      </c>
      <c r="B214" s="161"/>
      <c r="C21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4" s="56">
        <v>2928</v>
      </c>
      <c r="E214" s="37"/>
      <c r="F214" s="37"/>
      <c r="G214" s="37"/>
      <c r="H214" s="38"/>
    </row>
    <row r="215" spans="1:8" s="16" customFormat="1" ht="69.75" customHeight="1" x14ac:dyDescent="0.2">
      <c r="A215" s="160" t="s">
        <v>97</v>
      </c>
      <c r="B215" s="161"/>
      <c r="C215" s="203" t="str">
        <f t="shared" ref="C215:C21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5" s="56">
        <v>2352</v>
      </c>
      <c r="E215" s="37"/>
      <c r="F215" s="37"/>
      <c r="G215" s="37"/>
      <c r="H215" s="38"/>
    </row>
    <row r="216" spans="1:8" s="16" customFormat="1" ht="69.75" customHeight="1" x14ac:dyDescent="0.2">
      <c r="A216" s="160" t="s">
        <v>98</v>
      </c>
      <c r="B216" s="161"/>
      <c r="C216"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6" s="56">
        <v>2304</v>
      </c>
      <c r="E216" s="37"/>
      <c r="F216" s="37"/>
      <c r="G216" s="37"/>
      <c r="H216" s="38"/>
    </row>
    <row r="217" spans="1:8" s="16" customFormat="1" ht="69.75" customHeight="1" x14ac:dyDescent="0.2">
      <c r="A217" s="160" t="s">
        <v>99</v>
      </c>
      <c r="B217" s="161"/>
      <c r="C217"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7" s="56">
        <v>1170</v>
      </c>
      <c r="E217" s="37"/>
      <c r="F217" s="37"/>
      <c r="G217" s="37"/>
      <c r="H217" s="38"/>
    </row>
    <row r="218" spans="1:8" s="16" customFormat="1" ht="50.1" customHeight="1" x14ac:dyDescent="0.2">
      <c r="A218" s="160" t="s">
        <v>102</v>
      </c>
      <c r="B218" s="161"/>
      <c r="C218"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8" s="56">
        <v>1350</v>
      </c>
      <c r="E218" s="37"/>
      <c r="F218" s="37"/>
      <c r="G218" s="37"/>
      <c r="H218" s="38"/>
    </row>
    <row r="219" spans="1:8" s="16" customFormat="1" ht="102" customHeight="1" x14ac:dyDescent="0.2">
      <c r="A219" s="160" t="s">
        <v>16</v>
      </c>
      <c r="B219" s="161"/>
      <c r="C219"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19" s="56">
        <v>756</v>
      </c>
      <c r="E219" s="37"/>
      <c r="F219" s="37"/>
      <c r="G219" s="37"/>
      <c r="H219" s="38"/>
    </row>
    <row r="220" spans="1:8" s="16" customFormat="1" ht="102" customHeight="1" x14ac:dyDescent="0.2">
      <c r="A220" s="160" t="s">
        <v>103</v>
      </c>
      <c r="B220" s="161"/>
      <c r="C220"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20" s="56">
        <v>100002</v>
      </c>
      <c r="E220" s="37"/>
      <c r="F220" s="37"/>
      <c r="G220" s="37"/>
      <c r="H220" s="38"/>
    </row>
    <row r="221" spans="1:8" s="16" customFormat="1" ht="126" customHeight="1" x14ac:dyDescent="0.2">
      <c r="A221" s="160" t="s">
        <v>104</v>
      </c>
      <c r="B221" s="161"/>
      <c r="C2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21" s="56">
        <v>6810</v>
      </c>
      <c r="E221" s="37"/>
      <c r="F221" s="37"/>
      <c r="G221" s="37"/>
      <c r="H221" s="38"/>
    </row>
    <row r="222" spans="1:8" s="16" customFormat="1" ht="96" customHeight="1" x14ac:dyDescent="0.2">
      <c r="A222" s="160" t="s">
        <v>105</v>
      </c>
      <c r="B222" s="161"/>
      <c r="C2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22" s="56">
        <v>5010</v>
      </c>
      <c r="E222" s="37"/>
      <c r="F222" s="37"/>
      <c r="G222" s="37"/>
      <c r="H222" s="38"/>
    </row>
    <row r="223" spans="1:8" s="16" customFormat="1" ht="96" customHeight="1" x14ac:dyDescent="0.2">
      <c r="A223" s="154" t="s">
        <v>106</v>
      </c>
      <c r="B223" s="204"/>
      <c r="C223"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3" s="56">
        <v>3000</v>
      </c>
      <c r="E223" s="37"/>
      <c r="F223" s="37"/>
      <c r="G223" s="37"/>
      <c r="H223" s="38"/>
    </row>
    <row r="224" spans="1:8" s="16" customFormat="1" ht="78" customHeight="1" x14ac:dyDescent="0.2">
      <c r="A224" s="160" t="s">
        <v>100</v>
      </c>
      <c r="B224" s="161" t="s">
        <v>100</v>
      </c>
      <c r="C22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4" s="56">
        <v>6000</v>
      </c>
      <c r="E224" s="37"/>
      <c r="F224" s="37"/>
      <c r="G224" s="37"/>
      <c r="H224" s="38"/>
    </row>
    <row r="225" spans="1:8" s="16" customFormat="1" ht="78" customHeight="1" x14ac:dyDescent="0.2">
      <c r="A225" s="160" t="s">
        <v>101</v>
      </c>
      <c r="B225" s="161" t="s">
        <v>101</v>
      </c>
      <c r="C22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5" s="56">
        <v>3504</v>
      </c>
      <c r="E225" s="37"/>
      <c r="F225" s="37"/>
      <c r="G225" s="37"/>
      <c r="H225" s="38"/>
    </row>
    <row r="226" spans="1:8" s="16" customFormat="1" ht="50.1" customHeight="1" x14ac:dyDescent="0.2">
      <c r="A226" s="160" t="s">
        <v>107</v>
      </c>
      <c r="B226" s="161"/>
      <c r="C226" s="203" t="str">
        <f>"Интернет-площадка 2gis.ru на основе Cправочника организаций "&amp;$C$2&amp;""</f>
        <v>Интернет-площадка 2gis.ru на основе Cправочника организаций "2ГИС.ЙОШКАР-ОЛА"</v>
      </c>
      <c r="D226" s="56">
        <v>9480</v>
      </c>
      <c r="E226" s="37"/>
      <c r="F226" s="37"/>
      <c r="G226" s="37"/>
      <c r="H226" s="38"/>
    </row>
    <row r="227" spans="1:8" s="16" customFormat="1" ht="50.1" customHeight="1" x14ac:dyDescent="0.2">
      <c r="A227" s="160" t="s">
        <v>108</v>
      </c>
      <c r="B227" s="161"/>
      <c r="C227" s="203" t="str">
        <f t="shared" ref="C227:C235"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27" s="56">
        <v>7560</v>
      </c>
      <c r="E227" s="37"/>
      <c r="F227" s="37"/>
      <c r="G227" s="37"/>
      <c r="H227" s="38"/>
    </row>
    <row r="228" spans="1:8" s="16" customFormat="1" ht="50.1" customHeight="1" x14ac:dyDescent="0.2">
      <c r="A228" s="160" t="s">
        <v>109</v>
      </c>
      <c r="B228" s="161"/>
      <c r="C228" s="203" t="str">
        <f t="shared" si="1"/>
        <v>электронный справочник на основе Справочника организаций "2ГИС.ЙОШКАР-ОЛА" (версия для ПК)</v>
      </c>
      <c r="D228" s="56">
        <v>16800</v>
      </c>
      <c r="E228" s="37"/>
      <c r="F228" s="37"/>
      <c r="G228" s="37"/>
      <c r="H228" s="38"/>
    </row>
    <row r="229" spans="1:8" s="16" customFormat="1" ht="50.1" customHeight="1" x14ac:dyDescent="0.2">
      <c r="A229" s="160" t="s">
        <v>110</v>
      </c>
      <c r="B229" s="161"/>
      <c r="C229" s="203" t="str">
        <f>"Интернет-площадка 2gis.ru на основе Cправочника организаций "&amp;$C$2&amp;""</f>
        <v>Интернет-площадка 2gis.ru на основе Cправочника организаций "2ГИС.ЙОШКАР-ОЛА"</v>
      </c>
      <c r="D229" s="56">
        <v>9480</v>
      </c>
      <c r="E229" s="37"/>
      <c r="F229" s="37"/>
      <c r="G229" s="37"/>
      <c r="H229" s="38"/>
    </row>
    <row r="230" spans="1:8" s="16" customFormat="1" ht="50.1" customHeight="1" thickBot="1" x14ac:dyDescent="0.25">
      <c r="A230" s="160" t="s">
        <v>111</v>
      </c>
      <c r="B230" s="161"/>
      <c r="C230" s="60" t="str">
        <f>"Интернет-площадка 2gis.ru на основе Cправочника организаций "&amp;$C$2&amp;""</f>
        <v>Интернет-площадка 2gis.ru на основе Cправочника организаций "2ГИС.ЙОШКАР-ОЛА"</v>
      </c>
      <c r="D230" s="56">
        <v>11376</v>
      </c>
      <c r="E230" s="37"/>
      <c r="F230" s="37"/>
      <c r="G230" s="37"/>
      <c r="H230" s="38"/>
    </row>
    <row r="231" spans="1:8" s="16" customFormat="1" ht="50.1" customHeight="1" x14ac:dyDescent="0.2">
      <c r="A231" s="160" t="s">
        <v>112</v>
      </c>
      <c r="B231" s="161"/>
      <c r="C231" s="203" t="str">
        <f t="shared" si="1"/>
        <v>электронный справочник на основе Справочника организаций "2ГИС.ЙОШКАР-ОЛА" (версия для ПК)</v>
      </c>
      <c r="D231" s="56">
        <v>6840</v>
      </c>
      <c r="E231" s="37"/>
      <c r="F231" s="37"/>
      <c r="G231" s="37"/>
      <c r="H231" s="38"/>
    </row>
    <row r="232" spans="1:8" s="16" customFormat="1" ht="50.1" customHeight="1" x14ac:dyDescent="0.2">
      <c r="A232" s="160" t="s">
        <v>113</v>
      </c>
      <c r="B232" s="161"/>
      <c r="C232" s="203" t="str">
        <f t="shared" si="1"/>
        <v>электронный справочник на основе Справочника организаций "2ГИС.ЙОШКАР-ОЛА" (версия для ПК)</v>
      </c>
      <c r="D232" s="56">
        <v>8160</v>
      </c>
      <c r="E232" s="37"/>
      <c r="F232" s="37"/>
      <c r="G232" s="37"/>
      <c r="H232" s="38"/>
    </row>
    <row r="233" spans="1:8" s="16" customFormat="1" ht="50.1" customHeight="1" x14ac:dyDescent="0.2">
      <c r="A233" s="160" t="s">
        <v>114</v>
      </c>
      <c r="B233" s="161"/>
      <c r="C233" s="203" t="str">
        <f t="shared" si="1"/>
        <v>электронный справочник на основе Справочника организаций "2ГИС.ЙОШКАР-ОЛА" (версия для ПК)</v>
      </c>
      <c r="D233" s="56">
        <v>29400</v>
      </c>
      <c r="E233" s="37"/>
      <c r="F233" s="37"/>
      <c r="G233" s="37"/>
      <c r="H233" s="38"/>
    </row>
    <row r="234" spans="1:8" s="16" customFormat="1" ht="50.1" customHeight="1" x14ac:dyDescent="0.2">
      <c r="A234" s="160" t="s">
        <v>340</v>
      </c>
      <c r="B234" s="161"/>
      <c r="C234" s="203" t="s">
        <v>95</v>
      </c>
      <c r="D234" s="56">
        <v>1200</v>
      </c>
      <c r="E234" s="37"/>
      <c r="F234" s="37"/>
      <c r="G234" s="37"/>
      <c r="H234" s="38"/>
    </row>
    <row r="235" spans="1:8" s="16" customFormat="1" ht="50.1" customHeight="1" thickBot="1" x14ac:dyDescent="0.25">
      <c r="A235" s="160" t="s">
        <v>117</v>
      </c>
      <c r="B235" s="161"/>
      <c r="C235" s="60" t="str">
        <f t="shared" si="1"/>
        <v>электронный справочник на основе Справочника организаций "2ГИС.ЙОШКАР-ОЛА" (версия для ПК)</v>
      </c>
      <c r="D235" s="56">
        <v>2880</v>
      </c>
      <c r="E235" s="37"/>
      <c r="F235" s="37"/>
      <c r="G235" s="37"/>
      <c r="H235" s="38"/>
    </row>
    <row r="236" spans="1:8" s="28" customFormat="1" ht="50.1" customHeight="1" thickBot="1" x14ac:dyDescent="0.25">
      <c r="A236" s="24" t="s">
        <v>118</v>
      </c>
      <c r="B236" s="25"/>
      <c r="C236" s="26"/>
      <c r="D236" s="173"/>
      <c r="E236" s="173"/>
      <c r="F236" s="173"/>
      <c r="G236" s="173"/>
      <c r="H236" s="174"/>
    </row>
    <row r="237" spans="1:8" s="16" customFormat="1" ht="50.1" customHeight="1" x14ac:dyDescent="0.2">
      <c r="A237" s="160" t="s">
        <v>119</v>
      </c>
      <c r="B237" s="161"/>
      <c r="C23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237" s="56">
        <v>3000</v>
      </c>
      <c r="E237" s="37"/>
      <c r="F237" s="37"/>
      <c r="G237" s="37"/>
      <c r="H237" s="38"/>
    </row>
    <row r="238" spans="1:8" s="16" customFormat="1" ht="50.1" customHeight="1" x14ac:dyDescent="0.2">
      <c r="A238" s="160" t="s">
        <v>120</v>
      </c>
      <c r="B238" s="161"/>
      <c r="C238" s="209"/>
      <c r="D238" s="56">
        <v>3000</v>
      </c>
      <c r="E238" s="37"/>
      <c r="F238" s="37"/>
      <c r="G238" s="37"/>
      <c r="H238" s="38"/>
    </row>
    <row r="239" spans="1:8" s="16" customFormat="1" ht="50.1" customHeight="1" x14ac:dyDescent="0.2">
      <c r="A239" s="207" t="s">
        <v>121</v>
      </c>
      <c r="B239" s="208"/>
      <c r="C239" s="209"/>
      <c r="D239" s="293">
        <v>3000</v>
      </c>
      <c r="E239" s="157"/>
      <c r="F239" s="157"/>
      <c r="G239" s="157"/>
      <c r="H239" s="157"/>
    </row>
    <row r="240" spans="1:8" s="16" customFormat="1" ht="50.1" customHeight="1" x14ac:dyDescent="0.2">
      <c r="A240" s="207" t="s">
        <v>122</v>
      </c>
      <c r="B240" s="208"/>
      <c r="C240" s="209"/>
      <c r="D240" s="293">
        <v>300</v>
      </c>
      <c r="E240" s="157"/>
      <c r="F240" s="157"/>
      <c r="G240" s="157"/>
      <c r="H240" s="157"/>
    </row>
    <row r="241" spans="1:8" s="16" customFormat="1" ht="50.1" customHeight="1" thickBot="1" x14ac:dyDescent="0.25">
      <c r="A241" s="207" t="s">
        <v>123</v>
      </c>
      <c r="B241" s="208"/>
      <c r="C241" s="210"/>
      <c r="D241" s="78">
        <v>1050</v>
      </c>
      <c r="E241" s="79"/>
      <c r="F241" s="79"/>
      <c r="G241" s="79"/>
      <c r="H241" s="79"/>
    </row>
    <row r="242" spans="1:8" s="16" customFormat="1" ht="50.1" customHeight="1" thickBot="1" x14ac:dyDescent="0.25">
      <c r="A242" s="24" t="s">
        <v>124</v>
      </c>
      <c r="B242" s="25"/>
      <c r="C242" s="26"/>
      <c r="D242" s="173"/>
      <c r="E242" s="173"/>
      <c r="F242" s="173"/>
      <c r="G242" s="173"/>
      <c r="H242" s="174"/>
    </row>
    <row r="243" spans="1:8" s="16" customFormat="1" ht="50.1" customHeight="1" x14ac:dyDescent="0.2">
      <c r="A243" s="160" t="s">
        <v>125</v>
      </c>
      <c r="B243" s="161"/>
      <c r="C243" s="203" t="str">
        <f>"Интернет-площадка 2gis.ru на основе Cправочника организаций "&amp;$C$2&amp;""</f>
        <v>Интернет-площадка 2gis.ru на основе Cправочника организаций "2ГИС.ЙОШКАР-ОЛА"</v>
      </c>
      <c r="D243" s="293">
        <v>3660</v>
      </c>
      <c r="E243" s="157"/>
      <c r="F243" s="157"/>
      <c r="G243" s="157"/>
      <c r="H243" s="158"/>
    </row>
    <row r="244" spans="1:8" s="16" customFormat="1" ht="50.1" customHeight="1" x14ac:dyDescent="0.2">
      <c r="A244" s="160" t="s">
        <v>126</v>
      </c>
      <c r="B244" s="161"/>
      <c r="C244" s="54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44" s="56">
        <v>2610</v>
      </c>
      <c r="E244" s="37"/>
      <c r="F244" s="37"/>
      <c r="G244" s="37"/>
      <c r="H244" s="38"/>
    </row>
    <row r="245" spans="1:8" s="16" customFormat="1" ht="50.1" customHeight="1" x14ac:dyDescent="0.2">
      <c r="A245" s="160" t="s">
        <v>195</v>
      </c>
      <c r="B245" s="161"/>
      <c r="C245" s="203" t="str">
        <f>"Интернет-площадка 2gis.ru на основе Cправочника организаций "&amp;$C$2&amp;""</f>
        <v>Интернет-площадка 2gis.ru на основе Cправочника организаций "2ГИС.ЙОШКАР-ОЛА"</v>
      </c>
      <c r="D245" s="36">
        <v>7800</v>
      </c>
      <c r="E245" s="37"/>
      <c r="F245" s="37"/>
      <c r="G245" s="37"/>
      <c r="H245" s="38"/>
    </row>
    <row r="246" spans="1:8" s="16" customFormat="1" ht="50.1" customHeight="1" x14ac:dyDescent="0.2">
      <c r="A246" s="160" t="s">
        <v>128</v>
      </c>
      <c r="B246" s="161"/>
      <c r="C246" s="54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46" s="36">
        <v>5520</v>
      </c>
      <c r="E246" s="37"/>
      <c r="F246" s="37"/>
      <c r="G246" s="37"/>
      <c r="H246" s="38"/>
    </row>
    <row r="247" spans="1:8" s="16" customFormat="1" ht="126" customHeight="1" thickBot="1" x14ac:dyDescent="0.25">
      <c r="A247" s="160" t="s">
        <v>129</v>
      </c>
      <c r="B247" s="161"/>
      <c r="C24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47" s="56">
        <v>3828</v>
      </c>
      <c r="E247" s="37"/>
      <c r="F247" s="37"/>
      <c r="G247" s="37"/>
      <c r="H247" s="38"/>
    </row>
    <row r="248" spans="1:8" s="16" customFormat="1" ht="126" customHeight="1" thickBot="1" x14ac:dyDescent="0.25">
      <c r="A248" s="160" t="s">
        <v>477</v>
      </c>
      <c r="B248" s="161"/>
      <c r="C24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48" s="56">
        <v>7320</v>
      </c>
      <c r="E248" s="37"/>
      <c r="F248" s="37"/>
      <c r="G248" s="37"/>
      <c r="H248" s="38"/>
    </row>
    <row r="249" spans="1:8" s="28" customFormat="1" ht="50.1" customHeight="1" thickBot="1" x14ac:dyDescent="0.25">
      <c r="A249" s="286"/>
      <c r="B249" s="287"/>
      <c r="C249" s="125"/>
      <c r="D249" s="288"/>
      <c r="E249" s="288"/>
      <c r="F249" s="288"/>
      <c r="G249" s="288"/>
      <c r="H249" s="289"/>
    </row>
    <row r="250" spans="1:8" s="23" customFormat="1" ht="26.25" x14ac:dyDescent="0.2">
      <c r="A250" s="212"/>
      <c r="B250" s="213"/>
      <c r="C250" s="214"/>
      <c r="D250" s="213"/>
      <c r="E250" s="213"/>
      <c r="F250" s="213"/>
      <c r="G250" s="213"/>
      <c r="H250" s="215"/>
    </row>
    <row r="251" spans="1:8" s="16" customFormat="1" ht="21" x14ac:dyDescent="0.2">
      <c r="A251" s="216"/>
      <c r="B251" s="217" t="s">
        <v>130</v>
      </c>
      <c r="C251" s="218" t="s">
        <v>214</v>
      </c>
      <c r="D251" s="218"/>
      <c r="E251" s="219"/>
      <c r="F251" s="219"/>
      <c r="G251" s="219"/>
      <c r="H251" s="219"/>
    </row>
    <row r="252" spans="1:8" s="16" customFormat="1" ht="21" x14ac:dyDescent="0.2">
      <c r="A252" s="216"/>
      <c r="B252" s="219"/>
      <c r="C252" s="220" t="s">
        <v>215</v>
      </c>
      <c r="D252" s="220"/>
      <c r="E252" s="219"/>
      <c r="F252" s="219"/>
      <c r="G252" s="219"/>
      <c r="H252" s="219"/>
    </row>
    <row r="253" spans="1:8" s="16" customFormat="1" ht="21" x14ac:dyDescent="0.2">
      <c r="A253" s="216"/>
      <c r="B253" s="219"/>
      <c r="C253" s="218" t="s">
        <v>216</v>
      </c>
      <c r="D253" s="220"/>
      <c r="E253" s="219"/>
      <c r="F253" s="219"/>
      <c r="G253" s="219"/>
      <c r="H253" s="219"/>
    </row>
    <row r="254" spans="1:8" s="16" customFormat="1" ht="21" x14ac:dyDescent="0.2">
      <c r="A254" s="212"/>
      <c r="B254" s="213"/>
      <c r="C254" s="220"/>
      <c r="D254" s="220"/>
      <c r="E254" s="219"/>
      <c r="F254" s="219"/>
      <c r="G254" s="219"/>
      <c r="H254" s="213"/>
    </row>
    <row r="255" spans="1:8" s="16" customFormat="1" ht="26.25" x14ac:dyDescent="0.2">
      <c r="A255" s="223" t="str">
        <f>Абакан_юр!A171</f>
        <v>По соглашению сторон в качестве валюты платежа могут выступать украинские гривны, в этом случае курс следующий: 1 руб. = 0,5104 гривен</v>
      </c>
      <c r="B255" s="223"/>
      <c r="C255" s="223"/>
      <c r="D255" s="224"/>
      <c r="E255" s="224"/>
      <c r="F255" s="225"/>
      <c r="G255" s="226"/>
      <c r="H255" s="226"/>
    </row>
    <row r="256" spans="1:8" s="16" customFormat="1" ht="26.25" x14ac:dyDescent="0.2">
      <c r="A256" s="223" t="str">
        <f>Абакан_юр!A172</f>
        <v>По соглашению сторон в качестве валюты платежа могут выступать дирхамы ОАЭ, в этом случае курс следующий: 1 руб. = 0,0436 дирхам</v>
      </c>
      <c r="B256" s="223"/>
      <c r="C256" s="223"/>
      <c r="D256" s="224"/>
      <c r="E256" s="224"/>
      <c r="F256" s="225"/>
      <c r="G256" s="228"/>
      <c r="H256" s="228"/>
    </row>
    <row r="257" spans="1:8" ht="12" customHeight="1" x14ac:dyDescent="0.2">
      <c r="A257" s="223" t="str">
        <f>Абакан_юр!A173</f>
        <v>По соглашению сторон в качестве валюты платежа могут выступать доллары США, в этом случае курс следующий: 1 руб. = 0,0118 доллара</v>
      </c>
      <c r="B257" s="223"/>
      <c r="C257" s="223"/>
      <c r="D257" s="224"/>
      <c r="E257" s="224"/>
      <c r="F257" s="225"/>
      <c r="G257" s="228"/>
      <c r="H257" s="228"/>
    </row>
    <row r="258" spans="1:8" s="219" customFormat="1" ht="24.95" customHeight="1" x14ac:dyDescent="0.2">
      <c r="A258" s="223" t="str">
        <f>Абакан_юр!A174</f>
        <v>По соглашению сторон в качестве валюты платежа могут выступать евро, в этом случае курс следующий: 1 руб. = 0,0108 евро</v>
      </c>
      <c r="B258" s="223"/>
      <c r="C258" s="223"/>
      <c r="D258" s="224"/>
      <c r="E258" s="225"/>
      <c r="F258" s="225"/>
      <c r="G258" s="228"/>
      <c r="H258" s="228"/>
    </row>
    <row r="259" spans="1:8" s="219" customFormat="1" ht="24.95" customHeight="1" x14ac:dyDescent="0.2">
      <c r="A259" s="223" t="str">
        <f>Абакан_юр!A175</f>
        <v>По соглашению сторон в качестве валюты платежа могут выступать чешские кроны, в этом случае курс следующий: 1 руб. = 0,2741 крона</v>
      </c>
      <c r="B259" s="223"/>
      <c r="C259" s="223"/>
      <c r="D259" s="224"/>
      <c r="E259" s="225"/>
      <c r="F259" s="225"/>
      <c r="G259" s="228"/>
      <c r="H259" s="228"/>
    </row>
    <row r="260" spans="1:8" s="219" customFormat="1" ht="24.95" customHeight="1" x14ac:dyDescent="0.2">
      <c r="A260" s="223" t="str">
        <f>Абакан_юр!A176</f>
        <v>По соглашению сторон в качестве валюты платежа могут выступать киргизские сомы, в этом случае курс следующий: 1 руб. = 1,0001 сом</v>
      </c>
      <c r="B260" s="223"/>
      <c r="C260" s="223"/>
      <c r="D260" s="224"/>
      <c r="E260" s="224"/>
      <c r="F260" s="225"/>
      <c r="G260" s="228"/>
      <c r="H260" s="228"/>
    </row>
    <row r="261" spans="1:8" s="213" customFormat="1" ht="38.25" customHeight="1" x14ac:dyDescent="0.2">
      <c r="A261" s="223" t="str">
        <f>Абакан_юр!A177</f>
        <v>По соглашению сторон в качестве валюты платежа могут выступать казахстанские тенге, в этом случае курс следующий: 1 руб. = 5,6363 тенге</v>
      </c>
      <c r="B261" s="223"/>
      <c r="C261" s="223"/>
      <c r="D261" s="224"/>
      <c r="E261" s="224"/>
      <c r="F261" s="225"/>
      <c r="G261" s="228"/>
      <c r="H261" s="228"/>
    </row>
    <row r="262" spans="1:8" s="227" customFormat="1" ht="24.95" customHeight="1" x14ac:dyDescent="0.2">
      <c r="A262" s="229"/>
      <c r="B262" s="229"/>
      <c r="C262" s="230"/>
      <c r="D262" s="231"/>
      <c r="E262" s="231"/>
      <c r="F262" s="232"/>
      <c r="G262" s="233"/>
      <c r="H262" s="233"/>
    </row>
    <row r="263" spans="1:8" s="227" customFormat="1" ht="24.95" customHeight="1" x14ac:dyDescent="0.2">
      <c r="A263" s="235" t="s">
        <v>141</v>
      </c>
      <c r="B263" s="235"/>
      <c r="C263" s="235"/>
      <c r="D263" s="235"/>
      <c r="E263" s="235"/>
      <c r="F263" s="235"/>
      <c r="G263" s="235"/>
      <c r="H263" s="235"/>
    </row>
    <row r="264" spans="1:8" s="227" customFormat="1" ht="24.95" customHeight="1" x14ac:dyDescent="0.2">
      <c r="A264" s="235" t="s">
        <v>142</v>
      </c>
      <c r="B264" s="235"/>
      <c r="C264" s="235"/>
      <c r="D264" s="235"/>
      <c r="E264" s="235"/>
      <c r="F264" s="235"/>
      <c r="G264" s="235"/>
      <c r="H264" s="235"/>
    </row>
    <row r="265" spans="1:8" s="227" customFormat="1" ht="24.95" customHeight="1" x14ac:dyDescent="0.2">
      <c r="A265" s="223" t="s">
        <v>480</v>
      </c>
      <c r="B265" s="223"/>
      <c r="C265" s="223"/>
      <c r="D265" s="223"/>
      <c r="E265" s="223"/>
      <c r="F265" s="223"/>
      <c r="G265" s="223"/>
      <c r="H265" s="223"/>
    </row>
    <row r="266" spans="1:8" s="227" customFormat="1" ht="24.95" customHeight="1" thickBot="1" x14ac:dyDescent="0.25">
      <c r="A266" s="236" t="s">
        <v>143</v>
      </c>
      <c r="B266" s="236"/>
      <c r="C266" s="236"/>
      <c r="D266" s="236"/>
      <c r="E266" s="236"/>
      <c r="F266" s="237"/>
      <c r="H266" s="238"/>
    </row>
    <row r="267" spans="1:8" s="227" customFormat="1" ht="24.95" customHeight="1" thickBot="1" x14ac:dyDescent="0.25">
      <c r="A267" s="239" t="s">
        <v>144</v>
      </c>
      <c r="B267" s="240"/>
      <c r="C267" s="240"/>
      <c r="D267" s="240"/>
      <c r="E267" s="241"/>
      <c r="F267" s="242"/>
      <c r="G267" s="213"/>
      <c r="H267" s="243"/>
    </row>
    <row r="268" spans="1:8" s="227" customFormat="1" ht="24.95" customHeight="1" thickBot="1" x14ac:dyDescent="0.25">
      <c r="A268" s="244" t="s">
        <v>145</v>
      </c>
      <c r="B268" s="245"/>
      <c r="C268" s="246" t="s">
        <v>146</v>
      </c>
      <c r="D268" s="245" t="s">
        <v>147</v>
      </c>
      <c r="E268" s="247"/>
      <c r="F268" s="248"/>
      <c r="G268" s="248"/>
      <c r="H268" s="248"/>
    </row>
    <row r="269" spans="1:8" s="234" customFormat="1" ht="12" customHeight="1" x14ac:dyDescent="0.2">
      <c r="A269" s="249" t="s">
        <v>203</v>
      </c>
      <c r="B269" s="250"/>
      <c r="C269" s="252" t="s">
        <v>204</v>
      </c>
      <c r="D269" s="472">
        <v>2190</v>
      </c>
      <c r="E269" s="253"/>
      <c r="F269" s="248"/>
      <c r="G269" s="248"/>
      <c r="H269" s="248"/>
    </row>
    <row r="270" spans="1:8" ht="24.95" customHeight="1" x14ac:dyDescent="0.2">
      <c r="A270" s="254" t="s">
        <v>205</v>
      </c>
      <c r="B270" s="255"/>
      <c r="C270" s="257"/>
      <c r="D270" s="473">
        <v>1590</v>
      </c>
      <c r="E270" s="258"/>
      <c r="F270" s="248"/>
      <c r="G270" s="248"/>
      <c r="H270" s="248"/>
    </row>
    <row r="271" spans="1:8" ht="24.95" customHeight="1" x14ac:dyDescent="0.2">
      <c r="A271" s="254" t="s">
        <v>206</v>
      </c>
      <c r="B271" s="255"/>
      <c r="C271" s="257"/>
      <c r="D271" s="473">
        <v>1440</v>
      </c>
      <c r="E271" s="258"/>
      <c r="F271" s="248"/>
      <c r="G271" s="248"/>
      <c r="H271" s="248"/>
    </row>
    <row r="272" spans="1:8" s="213" customFormat="1" ht="38.25" customHeight="1" x14ac:dyDescent="0.2">
      <c r="A272" s="254" t="s">
        <v>207</v>
      </c>
      <c r="B272" s="255"/>
      <c r="C272" s="257"/>
      <c r="D272" s="473">
        <v>1290</v>
      </c>
      <c r="E272" s="258"/>
      <c r="F272" s="248"/>
      <c r="G272" s="248"/>
      <c r="H272" s="248"/>
    </row>
    <row r="273" spans="1:8" s="238" customFormat="1" ht="50.1" customHeight="1" x14ac:dyDescent="0.2">
      <c r="A273" s="254" t="s">
        <v>148</v>
      </c>
      <c r="B273" s="255"/>
      <c r="C273" s="256" t="s">
        <v>149</v>
      </c>
      <c r="D273" s="257" t="s">
        <v>150</v>
      </c>
      <c r="E273" s="258"/>
      <c r="F273" s="248"/>
      <c r="G273" s="248"/>
      <c r="H273" s="248"/>
    </row>
    <row r="274" spans="1:8" s="243" customFormat="1" ht="50.1" customHeight="1" x14ac:dyDescent="0.2">
      <c r="A274" s="254" t="s">
        <v>151</v>
      </c>
      <c r="B274" s="255"/>
      <c r="C274" s="256" t="s">
        <v>152</v>
      </c>
      <c r="D274" s="257" t="s">
        <v>153</v>
      </c>
      <c r="E274" s="258"/>
      <c r="F274" s="248"/>
      <c r="G274" s="248"/>
      <c r="H274" s="248"/>
    </row>
    <row r="275" spans="1:8" ht="105" customHeight="1" thickBot="1" x14ac:dyDescent="0.25">
      <c r="A275" s="316" t="s">
        <v>154</v>
      </c>
      <c r="B275" s="317"/>
      <c r="C275" s="318" t="s">
        <v>155</v>
      </c>
      <c r="D275" s="319" t="s">
        <v>153</v>
      </c>
      <c r="E275" s="320"/>
      <c r="F275" s="248"/>
      <c r="G275" s="248"/>
      <c r="H275" s="248"/>
    </row>
    <row r="276" spans="1:8" ht="50.1" customHeight="1" x14ac:dyDescent="0.2">
      <c r="A276" s="254" t="s">
        <v>157</v>
      </c>
      <c r="B276" s="255"/>
      <c r="C276" s="314" t="s">
        <v>158</v>
      </c>
      <c r="D276" s="255" t="s">
        <v>153</v>
      </c>
      <c r="E276" s="315"/>
      <c r="F276" s="242"/>
      <c r="G276" s="242"/>
      <c r="H276" s="242"/>
    </row>
    <row r="277" spans="1:8" ht="50.1" customHeight="1" thickBot="1" x14ac:dyDescent="0.25">
      <c r="A277" s="437" t="s">
        <v>159</v>
      </c>
      <c r="B277" s="438"/>
      <c r="C277" s="318" t="s">
        <v>160</v>
      </c>
      <c r="D277" s="439" t="s">
        <v>153</v>
      </c>
      <c r="E277" s="440"/>
      <c r="F277" s="232"/>
      <c r="G277" s="233"/>
      <c r="H277" s="233"/>
    </row>
    <row r="278" spans="1:8" ht="50.1" customHeight="1" x14ac:dyDescent="0.2">
      <c r="A278" s="260" t="s">
        <v>161</v>
      </c>
      <c r="B278" s="260"/>
      <c r="C278" s="260"/>
      <c r="D278" s="260"/>
      <c r="E278" s="260"/>
      <c r="F278" s="260"/>
      <c r="G278" s="260"/>
      <c r="H278" s="260"/>
    </row>
    <row r="279" spans="1:8" ht="50.1" customHeight="1" x14ac:dyDescent="0.2">
      <c r="A279" s="260" t="s">
        <v>162</v>
      </c>
      <c r="B279" s="260"/>
      <c r="C279" s="260"/>
      <c r="D279" s="260"/>
      <c r="E279" s="260"/>
      <c r="F279" s="260"/>
      <c r="G279" s="260"/>
      <c r="H279" s="260"/>
    </row>
    <row r="280" spans="1:8" ht="177.75" customHeight="1" x14ac:dyDescent="0.2">
      <c r="A280"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80" s="321"/>
      <c r="C280" s="321"/>
      <c r="D280" s="321"/>
      <c r="E280" s="321"/>
      <c r="F280" s="321"/>
      <c r="G280" s="321"/>
      <c r="H280" s="321"/>
    </row>
    <row r="281" spans="1:8" ht="75" customHeight="1" x14ac:dyDescent="0.2">
      <c r="A281" s="235" t="s">
        <v>164</v>
      </c>
      <c r="B281" s="235"/>
      <c r="C281" s="235"/>
      <c r="D281" s="235"/>
      <c r="E281" s="235"/>
      <c r="F281" s="235"/>
      <c r="G281" s="235"/>
      <c r="H281" s="235"/>
    </row>
    <row r="282" spans="1:8" ht="137.25" customHeight="1" x14ac:dyDescent="0.2">
      <c r="A282" s="260" t="s">
        <v>165</v>
      </c>
      <c r="B282" s="260"/>
      <c r="C282" s="260"/>
      <c r="D282" s="260"/>
      <c r="E282" s="260"/>
      <c r="F282" s="260"/>
      <c r="G282" s="260"/>
      <c r="H282" s="260"/>
    </row>
    <row r="283" spans="1:8" s="213" customFormat="1" ht="125.25" customHeight="1" x14ac:dyDescent="0.2">
      <c r="A283" s="474" t="s">
        <v>281</v>
      </c>
      <c r="B283" s="474"/>
      <c r="C283" s="474"/>
      <c r="D283" s="474"/>
      <c r="E283" s="474"/>
      <c r="F283" s="474"/>
      <c r="G283" s="474"/>
      <c r="H283" s="474"/>
    </row>
    <row r="284" spans="1:8" ht="25.5" x14ac:dyDescent="0.35">
      <c r="A284" s="475" t="s">
        <v>282</v>
      </c>
      <c r="B284" s="476"/>
      <c r="C284" s="477" t="s">
        <v>283</v>
      </c>
    </row>
    <row r="285" spans="1:8" ht="25.5" x14ac:dyDescent="0.35">
      <c r="A285" s="478" t="s">
        <v>284</v>
      </c>
      <c r="B285" s="479"/>
      <c r="C285" s="480">
        <v>1</v>
      </c>
    </row>
    <row r="286" spans="1:8" ht="25.5" x14ac:dyDescent="0.35">
      <c r="A286" s="478">
        <v>2</v>
      </c>
      <c r="B286" s="479"/>
      <c r="C286" s="480">
        <v>1.1000000000000001</v>
      </c>
    </row>
    <row r="287" spans="1:8" ht="25.5" x14ac:dyDescent="0.35">
      <c r="A287" s="478">
        <v>3</v>
      </c>
      <c r="B287" s="479"/>
      <c r="C287" s="480">
        <v>1.2</v>
      </c>
    </row>
    <row r="288" spans="1:8" ht="25.5" x14ac:dyDescent="0.35">
      <c r="A288" s="478" t="s">
        <v>285</v>
      </c>
      <c r="B288" s="479"/>
      <c r="C288" s="480">
        <v>1.25</v>
      </c>
    </row>
    <row r="289" spans="1:8" ht="25.5" x14ac:dyDescent="0.35">
      <c r="A289" s="478" t="s">
        <v>286</v>
      </c>
      <c r="B289" s="479"/>
      <c r="C289" s="480">
        <v>1.3</v>
      </c>
    </row>
    <row r="290" spans="1:8" ht="25.5" x14ac:dyDescent="0.35">
      <c r="A290" s="478" t="s">
        <v>287</v>
      </c>
      <c r="B290" s="479"/>
      <c r="C290" s="480">
        <v>1.35</v>
      </c>
    </row>
    <row r="291" spans="1:8" ht="25.5" x14ac:dyDescent="0.35">
      <c r="A291" s="478" t="s">
        <v>288</v>
      </c>
      <c r="B291" s="479"/>
      <c r="C291" s="480">
        <v>1.4</v>
      </c>
    </row>
    <row r="292" spans="1:8" ht="25.5" x14ac:dyDescent="0.35">
      <c r="A292" s="478" t="s">
        <v>289</v>
      </c>
      <c r="B292" s="479"/>
      <c r="C292" s="480">
        <v>1.45</v>
      </c>
    </row>
    <row r="293" spans="1:8" ht="25.5" x14ac:dyDescent="0.35">
      <c r="A293" s="478" t="s">
        <v>290</v>
      </c>
      <c r="B293" s="479"/>
      <c r="C293" s="480">
        <v>1.5</v>
      </c>
    </row>
    <row r="294" spans="1:8" ht="25.5" x14ac:dyDescent="0.35">
      <c r="A294" s="478" t="s">
        <v>291</v>
      </c>
      <c r="B294" s="479"/>
      <c r="C294" s="480">
        <v>2</v>
      </c>
    </row>
    <row r="295" spans="1:8" ht="23.25" x14ac:dyDescent="0.2">
      <c r="A295" s="260" t="s">
        <v>292</v>
      </c>
      <c r="B295" s="260"/>
      <c r="C295" s="260"/>
      <c r="D295" s="260"/>
      <c r="E295" s="260"/>
      <c r="F295" s="260"/>
      <c r="G295" s="260"/>
      <c r="H295" s="260"/>
    </row>
    <row r="298" spans="1:8" s="262" customFormat="1" ht="114.75" customHeight="1" x14ac:dyDescent="0.2">
      <c r="A298" s="235" t="s">
        <v>481</v>
      </c>
      <c r="B298" s="235"/>
      <c r="C298" s="235"/>
      <c r="D298" s="235"/>
      <c r="E298" s="235"/>
      <c r="F298" s="235"/>
      <c r="G298" s="235"/>
      <c r="H298" s="235"/>
    </row>
    <row r="304" spans="1:8" s="262" customFormat="1" ht="114.75" customHeight="1" x14ac:dyDescent="0.2">
      <c r="A304" s="212"/>
      <c r="B304" s="213"/>
      <c r="C304" s="214"/>
      <c r="D304" s="213"/>
      <c r="E304" s="213"/>
      <c r="F304" s="213"/>
      <c r="G304" s="213"/>
      <c r="H304" s="215"/>
    </row>
  </sheetData>
  <sheetProtection selectLockedCells="1" selectUnlockedCells="1"/>
  <mergeCells count="493">
    <mergeCell ref="A294:B294"/>
    <mergeCell ref="A295:H295"/>
    <mergeCell ref="A298:E298"/>
    <mergeCell ref="F298:H298"/>
    <mergeCell ref="A288:B288"/>
    <mergeCell ref="A289:B289"/>
    <mergeCell ref="A290:B290"/>
    <mergeCell ref="A291:B291"/>
    <mergeCell ref="A292:B292"/>
    <mergeCell ref="A293:B293"/>
    <mergeCell ref="A282:H282"/>
    <mergeCell ref="A283:H283"/>
    <mergeCell ref="A284:B284"/>
    <mergeCell ref="A285:B285"/>
    <mergeCell ref="A286:B286"/>
    <mergeCell ref="A287:B287"/>
    <mergeCell ref="A277:B277"/>
    <mergeCell ref="D277:E277"/>
    <mergeCell ref="A278:H278"/>
    <mergeCell ref="A279:H279"/>
    <mergeCell ref="A280:H280"/>
    <mergeCell ref="A281:H281"/>
    <mergeCell ref="A274:B274"/>
    <mergeCell ref="D274:E274"/>
    <mergeCell ref="A275:B275"/>
    <mergeCell ref="D275:E275"/>
    <mergeCell ref="A276:B276"/>
    <mergeCell ref="D276:E276"/>
    <mergeCell ref="A271:B271"/>
    <mergeCell ref="D271:E271"/>
    <mergeCell ref="A272:B272"/>
    <mergeCell ref="D272:E272"/>
    <mergeCell ref="A273:B273"/>
    <mergeCell ref="D273:E273"/>
    <mergeCell ref="A265:H265"/>
    <mergeCell ref="A266:E266"/>
    <mergeCell ref="A267:E267"/>
    <mergeCell ref="A268:B268"/>
    <mergeCell ref="D268:E268"/>
    <mergeCell ref="A269:B269"/>
    <mergeCell ref="C269:C272"/>
    <mergeCell ref="D269:E269"/>
    <mergeCell ref="A270:B270"/>
    <mergeCell ref="D270:E270"/>
    <mergeCell ref="A258:C258"/>
    <mergeCell ref="A259:C259"/>
    <mergeCell ref="A260:C260"/>
    <mergeCell ref="A261:C261"/>
    <mergeCell ref="A263:H263"/>
    <mergeCell ref="A264:H264"/>
    <mergeCell ref="C253:D253"/>
    <mergeCell ref="C254:D254"/>
    <mergeCell ref="A255:C255"/>
    <mergeCell ref="G255:H255"/>
    <mergeCell ref="A256:C256"/>
    <mergeCell ref="A257:C257"/>
    <mergeCell ref="A248:B248"/>
    <mergeCell ref="D248:H248"/>
    <mergeCell ref="A249:B249"/>
    <mergeCell ref="D249:H249"/>
    <mergeCell ref="C251:D251"/>
    <mergeCell ref="C252:D252"/>
    <mergeCell ref="A245:B245"/>
    <mergeCell ref="D245:H245"/>
    <mergeCell ref="A246:B246"/>
    <mergeCell ref="D246:H246"/>
    <mergeCell ref="A247:B247"/>
    <mergeCell ref="D247:H247"/>
    <mergeCell ref="D241:H241"/>
    <mergeCell ref="A242:B242"/>
    <mergeCell ref="D242:H242"/>
    <mergeCell ref="A243:B243"/>
    <mergeCell ref="D243:H243"/>
    <mergeCell ref="A244:B244"/>
    <mergeCell ref="D244:H244"/>
    <mergeCell ref="A237:B237"/>
    <mergeCell ref="C237:C241"/>
    <mergeCell ref="D237:H237"/>
    <mergeCell ref="A238:B238"/>
    <mergeCell ref="D238:H238"/>
    <mergeCell ref="A239:B239"/>
    <mergeCell ref="D239:H239"/>
    <mergeCell ref="A240:B240"/>
    <mergeCell ref="D240:H240"/>
    <mergeCell ref="A241:B241"/>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D188:H188"/>
    <mergeCell ref="A189:B189"/>
    <mergeCell ref="D189:H189"/>
    <mergeCell ref="A190:B190"/>
    <mergeCell ref="D190:H190"/>
    <mergeCell ref="A191:B191"/>
    <mergeCell ref="D191:H191"/>
    <mergeCell ref="A184:B184"/>
    <mergeCell ref="C184:C201"/>
    <mergeCell ref="D184:H184"/>
    <mergeCell ref="A185:B185"/>
    <mergeCell ref="D185:H185"/>
    <mergeCell ref="A186:B186"/>
    <mergeCell ref="D186:H186"/>
    <mergeCell ref="A187:B187"/>
    <mergeCell ref="D187:H187"/>
    <mergeCell ref="A188:B188"/>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0:C170"/>
    <mergeCell ref="D170:H170"/>
    <mergeCell ref="D171:H171"/>
    <mergeCell ref="A172:B172"/>
    <mergeCell ref="C172:C180"/>
    <mergeCell ref="D172:H172"/>
    <mergeCell ref="A173:B173"/>
    <mergeCell ref="D173:H173"/>
    <mergeCell ref="A174:B174"/>
    <mergeCell ref="D174:H174"/>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D148:H148"/>
    <mergeCell ref="A149:C149"/>
    <mergeCell ref="D149:H149"/>
    <mergeCell ref="A150:B150"/>
    <mergeCell ref="D150:H150"/>
    <mergeCell ref="A151:B151"/>
    <mergeCell ref="D151:H151"/>
    <mergeCell ref="G139:G143"/>
    <mergeCell ref="H139:H143"/>
    <mergeCell ref="D144:H144"/>
    <mergeCell ref="A145:A147"/>
    <mergeCell ref="B145:B146"/>
    <mergeCell ref="C145:C146"/>
    <mergeCell ref="D145:H147"/>
    <mergeCell ref="F134:F137"/>
    <mergeCell ref="G134:G137"/>
    <mergeCell ref="H134:H137"/>
    <mergeCell ref="D138:H138"/>
    <mergeCell ref="A139:A143"/>
    <mergeCell ref="B139:B140"/>
    <mergeCell ref="C139:C140"/>
    <mergeCell ref="D139:D143"/>
    <mergeCell ref="E139:E143"/>
    <mergeCell ref="F139:F143"/>
    <mergeCell ref="A130:B130"/>
    <mergeCell ref="D130:H130"/>
    <mergeCell ref="A131:B131"/>
    <mergeCell ref="D131:H131"/>
    <mergeCell ref="D132:H132"/>
    <mergeCell ref="A134:A137"/>
    <mergeCell ref="B134:B135"/>
    <mergeCell ref="C134:C135"/>
    <mergeCell ref="D134:D137"/>
    <mergeCell ref="E134:E137"/>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0:H80"/>
    <mergeCell ref="A81:C81"/>
    <mergeCell ref="D81:H81"/>
    <mergeCell ref="A82:B82"/>
    <mergeCell ref="C82:C131"/>
    <mergeCell ref="D82:H82"/>
    <mergeCell ref="A83:B83"/>
    <mergeCell ref="D83:H83"/>
    <mergeCell ref="A84:B84"/>
    <mergeCell ref="D84:H84"/>
    <mergeCell ref="H71:H75"/>
    <mergeCell ref="D76:H76"/>
    <mergeCell ref="A77:A79"/>
    <mergeCell ref="B77:B78"/>
    <mergeCell ref="C77:C78"/>
    <mergeCell ref="D77:H79"/>
    <mergeCell ref="G65:G69"/>
    <mergeCell ref="H65:H69"/>
    <mergeCell ref="D70:H70"/>
    <mergeCell ref="A71:A75"/>
    <mergeCell ref="B71:B72"/>
    <mergeCell ref="C71:C72"/>
    <mergeCell ref="D71:D75"/>
    <mergeCell ref="E71:E75"/>
    <mergeCell ref="F71:F75"/>
    <mergeCell ref="G71:G75"/>
    <mergeCell ref="A65:A69"/>
    <mergeCell ref="B65:B66"/>
    <mergeCell ref="C65:C66"/>
    <mergeCell ref="D65:D69"/>
    <mergeCell ref="E65:E69"/>
    <mergeCell ref="F65:F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20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496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12189.6</v>
      </c>
      <c r="E7" s="32">
        <f>F7*1.1</f>
        <v>11173.800000000001</v>
      </c>
      <c r="F7" s="32">
        <v>10158</v>
      </c>
      <c r="G7" s="32">
        <f>F7*0.75</f>
        <v>7618.5</v>
      </c>
      <c r="H7" s="33">
        <f>F7*0.5</f>
        <v>5079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13903.199999999999</v>
      </c>
      <c r="E12" s="32">
        <f>F12*1.1</f>
        <v>12744.6</v>
      </c>
      <c r="F12" s="32">
        <v>11586</v>
      </c>
      <c r="G12" s="32">
        <f>F12*0.75</f>
        <v>8689.5</v>
      </c>
      <c r="H12" s="33">
        <f>F12*0.5</f>
        <v>5793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2460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267">
        <v>324</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17078.399999999998</v>
      </c>
      <c r="E27" s="32">
        <f>F27*1.1</f>
        <v>15655.2</v>
      </c>
      <c r="F27" s="32">
        <v>14232</v>
      </c>
      <c r="G27" s="32">
        <f>F27*0.75</f>
        <v>10674</v>
      </c>
      <c r="H27" s="33">
        <f>F27*0.5</f>
        <v>7116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19468.8</v>
      </c>
      <c r="E32" s="32">
        <f>F32*1.1</f>
        <v>17846.400000000001</v>
      </c>
      <c r="F32" s="32">
        <v>16224</v>
      </c>
      <c r="G32" s="32">
        <f>F32*0.75</f>
        <v>12168</v>
      </c>
      <c r="H32" s="33">
        <f>F32*0.5</f>
        <v>8112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275">
        <f>F48*1.2</f>
        <v>5904</v>
      </c>
      <c r="E48" s="275">
        <f>F48*1.1</f>
        <v>5412</v>
      </c>
      <c r="F48" s="275">
        <v>4920</v>
      </c>
      <c r="G48" s="275">
        <f>F48*0.75</f>
        <v>3690</v>
      </c>
      <c r="H48" s="275">
        <f>F48*0.5</f>
        <v>2460</v>
      </c>
    </row>
    <row r="49" spans="1:8" s="16" customFormat="1" ht="87.6"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276"/>
      <c r="E49" s="276"/>
      <c r="F49" s="276"/>
      <c r="G49" s="276"/>
      <c r="H49" s="276"/>
    </row>
    <row r="50" spans="1:8" s="16" customFormat="1" ht="7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1">
        <f>F55*1.2</f>
        <v>14630.4</v>
      </c>
      <c r="E55" s="32">
        <f>F55*1.1</f>
        <v>13411.2</v>
      </c>
      <c r="F55" s="32">
        <v>12192</v>
      </c>
      <c r="G55" s="32">
        <f>F55*0.75</f>
        <v>9144</v>
      </c>
      <c r="H55" s="33">
        <f>F55*0.5</f>
        <v>6096</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54">
        <f>F61*1.2</f>
        <v>16682.399999999998</v>
      </c>
      <c r="E61" s="32">
        <f>F61*1.1</f>
        <v>15292.2</v>
      </c>
      <c r="F61" s="32">
        <v>13902</v>
      </c>
      <c r="G61" s="32">
        <f>F61*0.75</f>
        <v>10426.5</v>
      </c>
      <c r="H61" s="33">
        <f>F61*0.5</f>
        <v>6951</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267">
        <v>324</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"&amp;MIN(D72:D101)&amp;" до "&amp;MAX(D72:D101)</f>
        <v>от 2856 до 165648</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1">
        <v>2856</v>
      </c>
      <c r="E72" s="32"/>
      <c r="F72" s="32"/>
      <c r="G72" s="32"/>
      <c r="H72" s="33"/>
    </row>
    <row r="73" spans="1:8" s="16" customFormat="1" ht="37.5" customHeight="1" outlineLevel="1" x14ac:dyDescent="0.2">
      <c r="A73" s="147" t="s">
        <v>40</v>
      </c>
      <c r="B73" s="366"/>
      <c r="C73" s="350"/>
      <c r="D73" s="36">
        <v>5712</v>
      </c>
      <c r="E73" s="37"/>
      <c r="F73" s="37"/>
      <c r="G73" s="37"/>
      <c r="H73" s="38"/>
    </row>
    <row r="74" spans="1:8" s="16" customFormat="1" ht="37.5" customHeight="1" outlineLevel="1" x14ac:dyDescent="0.2">
      <c r="A74" s="147" t="s">
        <v>41</v>
      </c>
      <c r="B74" s="366"/>
      <c r="C74" s="350"/>
      <c r="D74" s="36">
        <v>11424</v>
      </c>
      <c r="E74" s="37"/>
      <c r="F74" s="37"/>
      <c r="G74" s="37"/>
      <c r="H74" s="38"/>
    </row>
    <row r="75" spans="1:8" s="16" customFormat="1" ht="37.5" customHeight="1" outlineLevel="1" x14ac:dyDescent="0.2">
      <c r="A75" s="147" t="s">
        <v>42</v>
      </c>
      <c r="B75" s="366"/>
      <c r="C75" s="350"/>
      <c r="D75" s="36">
        <v>17136</v>
      </c>
      <c r="E75" s="37"/>
      <c r="F75" s="37"/>
      <c r="G75" s="37"/>
      <c r="H75" s="38"/>
    </row>
    <row r="76" spans="1:8" s="16" customFormat="1" ht="37.5" customHeight="1" outlineLevel="1" x14ac:dyDescent="0.2">
      <c r="A76" s="147" t="s">
        <v>43</v>
      </c>
      <c r="B76" s="366"/>
      <c r="C76" s="350"/>
      <c r="D76" s="36">
        <v>22848</v>
      </c>
      <c r="E76" s="37"/>
      <c r="F76" s="37"/>
      <c r="G76" s="37"/>
      <c r="H76" s="38"/>
    </row>
    <row r="77" spans="1:8" s="16" customFormat="1" ht="37.5" customHeight="1" outlineLevel="1" x14ac:dyDescent="0.2">
      <c r="A77" s="147" t="s">
        <v>44</v>
      </c>
      <c r="B77" s="366"/>
      <c r="C77" s="350"/>
      <c r="D77" s="36">
        <v>28560</v>
      </c>
      <c r="E77" s="37"/>
      <c r="F77" s="37"/>
      <c r="G77" s="37"/>
      <c r="H77" s="38"/>
    </row>
    <row r="78" spans="1:8" s="16" customFormat="1" ht="37.5" customHeight="1" outlineLevel="1" x14ac:dyDescent="0.2">
      <c r="A78" s="147" t="s">
        <v>45</v>
      </c>
      <c r="B78" s="366"/>
      <c r="C78" s="350"/>
      <c r="D78" s="36">
        <v>34272</v>
      </c>
      <c r="E78" s="37"/>
      <c r="F78" s="37"/>
      <c r="G78" s="37"/>
      <c r="H78" s="38"/>
    </row>
    <row r="79" spans="1:8" s="16" customFormat="1" ht="37.5" customHeight="1" outlineLevel="1" x14ac:dyDescent="0.2">
      <c r="A79" s="147" t="s">
        <v>46</v>
      </c>
      <c r="B79" s="366"/>
      <c r="C79" s="350"/>
      <c r="D79" s="36">
        <v>39984</v>
      </c>
      <c r="E79" s="37"/>
      <c r="F79" s="37"/>
      <c r="G79" s="37"/>
      <c r="H79" s="38"/>
    </row>
    <row r="80" spans="1:8" s="16" customFormat="1" ht="37.5" customHeight="1" outlineLevel="1" x14ac:dyDescent="0.2">
      <c r="A80" s="147" t="s">
        <v>47</v>
      </c>
      <c r="B80" s="366"/>
      <c r="C80" s="350"/>
      <c r="D80" s="36">
        <v>45696</v>
      </c>
      <c r="E80" s="37"/>
      <c r="F80" s="37"/>
      <c r="G80" s="37"/>
      <c r="H80" s="38"/>
    </row>
    <row r="81" spans="1:8" s="16" customFormat="1" ht="37.5" customHeight="1" outlineLevel="1" x14ac:dyDescent="0.2">
      <c r="A81" s="147" t="s">
        <v>48</v>
      </c>
      <c r="B81" s="366"/>
      <c r="C81" s="350"/>
      <c r="D81" s="36">
        <v>51408</v>
      </c>
      <c r="E81" s="37"/>
      <c r="F81" s="37"/>
      <c r="G81" s="37"/>
      <c r="H81" s="38"/>
    </row>
    <row r="82" spans="1:8" s="16" customFormat="1" ht="37.5" customHeight="1" outlineLevel="1" x14ac:dyDescent="0.2">
      <c r="A82" s="147" t="s">
        <v>49</v>
      </c>
      <c r="B82" s="366"/>
      <c r="C82" s="350"/>
      <c r="D82" s="36">
        <v>57120</v>
      </c>
      <c r="E82" s="37"/>
      <c r="F82" s="37"/>
      <c r="G82" s="37"/>
      <c r="H82" s="38"/>
    </row>
    <row r="83" spans="1:8" s="16" customFormat="1" ht="37.5" customHeight="1" outlineLevel="1" x14ac:dyDescent="0.2">
      <c r="A83" s="147" t="s">
        <v>50</v>
      </c>
      <c r="B83" s="366"/>
      <c r="C83" s="350"/>
      <c r="D83" s="36">
        <v>62832</v>
      </c>
      <c r="E83" s="37"/>
      <c r="F83" s="37"/>
      <c r="G83" s="37"/>
      <c r="H83" s="38"/>
    </row>
    <row r="84" spans="1:8" s="16" customFormat="1" ht="37.5" customHeight="1" outlineLevel="1" x14ac:dyDescent="0.2">
      <c r="A84" s="147" t="s">
        <v>51</v>
      </c>
      <c r="B84" s="366"/>
      <c r="C84" s="350"/>
      <c r="D84" s="36">
        <v>68544</v>
      </c>
      <c r="E84" s="37"/>
      <c r="F84" s="37"/>
      <c r="G84" s="37"/>
      <c r="H84" s="38"/>
    </row>
    <row r="85" spans="1:8" s="16" customFormat="1" ht="37.5" customHeight="1" outlineLevel="1" x14ac:dyDescent="0.2">
      <c r="A85" s="147" t="s">
        <v>52</v>
      </c>
      <c r="B85" s="366"/>
      <c r="C85" s="350"/>
      <c r="D85" s="36">
        <v>74256</v>
      </c>
      <c r="E85" s="37"/>
      <c r="F85" s="37"/>
      <c r="G85" s="37"/>
      <c r="H85" s="38"/>
    </row>
    <row r="86" spans="1:8" s="16" customFormat="1" ht="37.5" customHeight="1" outlineLevel="1" x14ac:dyDescent="0.2">
      <c r="A86" s="147" t="s">
        <v>53</v>
      </c>
      <c r="B86" s="366"/>
      <c r="C86" s="350"/>
      <c r="D86" s="36">
        <v>79968</v>
      </c>
      <c r="E86" s="37"/>
      <c r="F86" s="37"/>
      <c r="G86" s="37"/>
      <c r="H86" s="38"/>
    </row>
    <row r="87" spans="1:8" s="16" customFormat="1" ht="37.5" customHeight="1" outlineLevel="1" x14ac:dyDescent="0.2">
      <c r="A87" s="147" t="s">
        <v>54</v>
      </c>
      <c r="B87" s="366"/>
      <c r="C87" s="350"/>
      <c r="D87" s="36">
        <v>85680</v>
      </c>
      <c r="E87" s="37"/>
      <c r="F87" s="37"/>
      <c r="G87" s="37"/>
      <c r="H87" s="38"/>
    </row>
    <row r="88" spans="1:8" s="16" customFormat="1" ht="37.5" customHeight="1" outlineLevel="1" x14ac:dyDescent="0.2">
      <c r="A88" s="147" t="s">
        <v>55</v>
      </c>
      <c r="B88" s="366"/>
      <c r="C88" s="350"/>
      <c r="D88" s="36">
        <v>91392</v>
      </c>
      <c r="E88" s="37"/>
      <c r="F88" s="37"/>
      <c r="G88" s="37"/>
      <c r="H88" s="38"/>
    </row>
    <row r="89" spans="1:8" s="16" customFormat="1" ht="37.5" customHeight="1" outlineLevel="1" x14ac:dyDescent="0.2">
      <c r="A89" s="147" t="s">
        <v>56</v>
      </c>
      <c r="B89" s="366"/>
      <c r="C89" s="350"/>
      <c r="D89" s="36">
        <v>97104</v>
      </c>
      <c r="E89" s="37"/>
      <c r="F89" s="37"/>
      <c r="G89" s="37"/>
      <c r="H89" s="38"/>
    </row>
    <row r="90" spans="1:8" s="16" customFormat="1" ht="37.5" customHeight="1" outlineLevel="1" x14ac:dyDescent="0.2">
      <c r="A90" s="147" t="s">
        <v>57</v>
      </c>
      <c r="B90" s="366"/>
      <c r="C90" s="350"/>
      <c r="D90" s="36">
        <v>102816</v>
      </c>
      <c r="E90" s="37"/>
      <c r="F90" s="37"/>
      <c r="G90" s="37"/>
      <c r="H90" s="38"/>
    </row>
    <row r="91" spans="1:8" s="16" customFormat="1" ht="37.5" customHeight="1" outlineLevel="1" x14ac:dyDescent="0.2">
      <c r="A91" s="147" t="s">
        <v>58</v>
      </c>
      <c r="B91" s="366"/>
      <c r="C91" s="350"/>
      <c r="D91" s="36">
        <v>108528</v>
      </c>
      <c r="E91" s="37"/>
      <c r="F91" s="37"/>
      <c r="G91" s="37"/>
      <c r="H91" s="38"/>
    </row>
    <row r="92" spans="1:8" s="16" customFormat="1" ht="37.5" customHeight="1" outlineLevel="1" x14ac:dyDescent="0.2">
      <c r="A92" s="147" t="s">
        <v>178</v>
      </c>
      <c r="B92" s="366"/>
      <c r="C92" s="350"/>
      <c r="D92" s="36">
        <v>114240</v>
      </c>
      <c r="E92" s="37"/>
      <c r="F92" s="37"/>
      <c r="G92" s="37"/>
      <c r="H92" s="38"/>
    </row>
    <row r="93" spans="1:8" s="16" customFormat="1" ht="37.5" customHeight="1" outlineLevel="1" x14ac:dyDescent="0.2">
      <c r="A93" s="147" t="s">
        <v>179</v>
      </c>
      <c r="B93" s="366"/>
      <c r="C93" s="350"/>
      <c r="D93" s="36">
        <v>119952</v>
      </c>
      <c r="E93" s="37"/>
      <c r="F93" s="37"/>
      <c r="G93" s="37"/>
      <c r="H93" s="38"/>
    </row>
    <row r="94" spans="1:8" s="16" customFormat="1" ht="37.5" customHeight="1" outlineLevel="1" x14ac:dyDescent="0.2">
      <c r="A94" s="147" t="s">
        <v>180</v>
      </c>
      <c r="B94" s="366"/>
      <c r="C94" s="350"/>
      <c r="D94" s="36">
        <v>125664</v>
      </c>
      <c r="E94" s="37"/>
      <c r="F94" s="37"/>
      <c r="G94" s="37"/>
      <c r="H94" s="38"/>
    </row>
    <row r="95" spans="1:8" s="16" customFormat="1" ht="37.5" customHeight="1" outlineLevel="1" x14ac:dyDescent="0.2">
      <c r="A95" s="147" t="s">
        <v>181</v>
      </c>
      <c r="B95" s="366"/>
      <c r="C95" s="350"/>
      <c r="D95" s="36">
        <v>131376</v>
      </c>
      <c r="E95" s="37"/>
      <c r="F95" s="37"/>
      <c r="G95" s="37"/>
      <c r="H95" s="38"/>
    </row>
    <row r="96" spans="1:8" s="16" customFormat="1" ht="37.5" customHeight="1" outlineLevel="1" x14ac:dyDescent="0.2">
      <c r="A96" s="147" t="s">
        <v>182</v>
      </c>
      <c r="B96" s="366"/>
      <c r="C96" s="350"/>
      <c r="D96" s="36">
        <v>137088</v>
      </c>
      <c r="E96" s="37"/>
      <c r="F96" s="37"/>
      <c r="G96" s="37"/>
      <c r="H96" s="38"/>
    </row>
    <row r="97" spans="1:8" s="16" customFormat="1" ht="37.5" customHeight="1" outlineLevel="1" x14ac:dyDescent="0.2">
      <c r="A97" s="147" t="s">
        <v>183</v>
      </c>
      <c r="B97" s="366"/>
      <c r="C97" s="350"/>
      <c r="D97" s="36">
        <v>142800</v>
      </c>
      <c r="E97" s="37"/>
      <c r="F97" s="37"/>
      <c r="G97" s="37"/>
      <c r="H97" s="38"/>
    </row>
    <row r="98" spans="1:8" s="16" customFormat="1" ht="37.5" customHeight="1" outlineLevel="1" x14ac:dyDescent="0.2">
      <c r="A98" s="147" t="s">
        <v>184</v>
      </c>
      <c r="B98" s="366"/>
      <c r="C98" s="350"/>
      <c r="D98" s="36">
        <v>148512</v>
      </c>
      <c r="E98" s="37"/>
      <c r="F98" s="37"/>
      <c r="G98" s="37"/>
      <c r="H98" s="38"/>
    </row>
    <row r="99" spans="1:8" s="16" customFormat="1" ht="37.5" customHeight="1" outlineLevel="1" x14ac:dyDescent="0.2">
      <c r="A99" s="147" t="s">
        <v>185</v>
      </c>
      <c r="B99" s="366"/>
      <c r="C99" s="350"/>
      <c r="D99" s="36">
        <v>154224</v>
      </c>
      <c r="E99" s="37"/>
      <c r="F99" s="37"/>
      <c r="G99" s="37"/>
      <c r="H99" s="38"/>
    </row>
    <row r="100" spans="1:8" s="16" customFormat="1" ht="37.5" customHeight="1" outlineLevel="1" x14ac:dyDescent="0.2">
      <c r="A100" s="147" t="s">
        <v>186</v>
      </c>
      <c r="B100" s="366"/>
      <c r="C100" s="350"/>
      <c r="D100" s="36">
        <v>159936</v>
      </c>
      <c r="E100" s="37"/>
      <c r="F100" s="37"/>
      <c r="G100" s="37"/>
      <c r="H100" s="38"/>
    </row>
    <row r="101" spans="1:8" s="16" customFormat="1" ht="37.5" customHeight="1" outlineLevel="1" x14ac:dyDescent="0.2">
      <c r="A101" s="147" t="s">
        <v>187</v>
      </c>
      <c r="B101" s="366"/>
      <c r="C101" s="350"/>
      <c r="D101" s="36">
        <v>165648</v>
      </c>
      <c r="E101" s="37"/>
      <c r="F101" s="37"/>
      <c r="G101" s="37"/>
      <c r="H101" s="38"/>
    </row>
    <row r="102" spans="1:8" s="16" customFormat="1" ht="37.5" customHeight="1" outlineLevel="1" x14ac:dyDescent="0.2">
      <c r="A102" s="147" t="s">
        <v>188</v>
      </c>
      <c r="B102" s="366"/>
      <c r="C102" s="350"/>
      <c r="D102" s="36">
        <v>171360</v>
      </c>
      <c r="E102" s="37"/>
      <c r="F102" s="37"/>
      <c r="G102" s="37"/>
      <c r="H102" s="38"/>
    </row>
    <row r="103" spans="1:8" s="16" customFormat="1" ht="37.5" customHeight="1" outlineLevel="1" x14ac:dyDescent="0.2">
      <c r="A103" s="147" t="s">
        <v>189</v>
      </c>
      <c r="B103" s="366"/>
      <c r="C103" s="350"/>
      <c r="D103" s="36">
        <v>177072</v>
      </c>
      <c r="E103" s="37"/>
      <c r="F103" s="37"/>
      <c r="G103" s="37"/>
      <c r="H103" s="38"/>
    </row>
    <row r="104" spans="1:8" s="16" customFormat="1" ht="37.5" customHeight="1" outlineLevel="1" x14ac:dyDescent="0.2">
      <c r="A104" s="147" t="s">
        <v>190</v>
      </c>
      <c r="B104" s="366"/>
      <c r="C104" s="350"/>
      <c r="D104" s="36">
        <v>182784</v>
      </c>
      <c r="E104" s="37"/>
      <c r="F104" s="37"/>
      <c r="G104" s="37"/>
      <c r="H104" s="38"/>
    </row>
    <row r="105" spans="1:8" s="16" customFormat="1" ht="37.5" customHeight="1" outlineLevel="1" x14ac:dyDescent="0.2">
      <c r="A105" s="147" t="s">
        <v>191</v>
      </c>
      <c r="B105" s="366"/>
      <c r="C105" s="350"/>
      <c r="D105" s="36">
        <v>188496</v>
      </c>
      <c r="E105" s="37"/>
      <c r="F105" s="37"/>
      <c r="G105" s="37"/>
      <c r="H105" s="38"/>
    </row>
    <row r="106" spans="1:8" s="16" customFormat="1" ht="37.5" customHeight="1" outlineLevel="1" x14ac:dyDescent="0.2">
      <c r="A106" s="147" t="s">
        <v>192</v>
      </c>
      <c r="B106" s="366"/>
      <c r="C106" s="350"/>
      <c r="D106" s="36">
        <v>194208</v>
      </c>
      <c r="E106" s="37"/>
      <c r="F106" s="37"/>
      <c r="G106" s="37"/>
      <c r="H106" s="38"/>
    </row>
    <row r="107" spans="1:8" s="16" customFormat="1" ht="37.5" customHeight="1" outlineLevel="1" x14ac:dyDescent="0.2">
      <c r="A107" s="147" t="s">
        <v>229</v>
      </c>
      <c r="B107" s="366"/>
      <c r="C107" s="350"/>
      <c r="D107" s="36">
        <v>199920</v>
      </c>
      <c r="E107" s="37"/>
      <c r="F107" s="37"/>
      <c r="G107" s="37"/>
      <c r="H107" s="38"/>
    </row>
    <row r="108" spans="1:8" s="16" customFormat="1" ht="37.5" customHeight="1" outlineLevel="1" x14ac:dyDescent="0.2">
      <c r="A108" s="147" t="s">
        <v>230</v>
      </c>
      <c r="B108" s="366"/>
      <c r="C108" s="350"/>
      <c r="D108" s="36">
        <v>205632</v>
      </c>
      <c r="E108" s="37"/>
      <c r="F108" s="37"/>
      <c r="G108" s="37"/>
      <c r="H108" s="38"/>
    </row>
    <row r="109" spans="1:8" s="16" customFormat="1" ht="37.5" customHeight="1" outlineLevel="1" x14ac:dyDescent="0.2">
      <c r="A109" s="147" t="s">
        <v>231</v>
      </c>
      <c r="B109" s="366"/>
      <c r="C109" s="350"/>
      <c r="D109" s="36">
        <v>211344</v>
      </c>
      <c r="E109" s="37"/>
      <c r="F109" s="37"/>
      <c r="G109" s="37"/>
      <c r="H109" s="38"/>
    </row>
    <row r="110" spans="1:8" s="16" customFormat="1" ht="37.5" customHeight="1" outlineLevel="1" x14ac:dyDescent="0.2">
      <c r="A110" s="147" t="s">
        <v>232</v>
      </c>
      <c r="B110" s="366"/>
      <c r="C110" s="350"/>
      <c r="D110" s="36">
        <v>217056</v>
      </c>
      <c r="E110" s="37"/>
      <c r="F110" s="37"/>
      <c r="G110" s="37"/>
      <c r="H110" s="38"/>
    </row>
    <row r="111" spans="1:8" s="16" customFormat="1" ht="37.5" customHeight="1" outlineLevel="1" x14ac:dyDescent="0.2">
      <c r="A111" s="147" t="s">
        <v>233</v>
      </c>
      <c r="B111" s="366"/>
      <c r="C111" s="350"/>
      <c r="D111" s="36">
        <v>222768</v>
      </c>
      <c r="E111" s="37"/>
      <c r="F111" s="37"/>
      <c r="G111" s="37"/>
      <c r="H111" s="38"/>
    </row>
    <row r="112" spans="1:8" s="16" customFormat="1" ht="37.5" customHeight="1" outlineLevel="1" x14ac:dyDescent="0.2">
      <c r="A112" s="147" t="s">
        <v>356</v>
      </c>
      <c r="B112" s="366"/>
      <c r="C112" s="350"/>
      <c r="D112" s="36">
        <v>228480</v>
      </c>
      <c r="E112" s="37"/>
      <c r="F112" s="37"/>
      <c r="G112" s="37"/>
      <c r="H112" s="38"/>
    </row>
    <row r="113" spans="1:8" s="16" customFormat="1" ht="37.5" customHeight="1" outlineLevel="1" x14ac:dyDescent="0.2">
      <c r="A113" s="147" t="s">
        <v>357</v>
      </c>
      <c r="B113" s="366"/>
      <c r="C113" s="350"/>
      <c r="D113" s="36">
        <v>234192</v>
      </c>
      <c r="E113" s="37"/>
      <c r="F113" s="37"/>
      <c r="G113" s="37"/>
      <c r="H113" s="38"/>
    </row>
    <row r="114" spans="1:8" s="16" customFormat="1" ht="37.5" customHeight="1" outlineLevel="1" x14ac:dyDescent="0.2">
      <c r="A114" s="147" t="s">
        <v>358</v>
      </c>
      <c r="B114" s="366"/>
      <c r="C114" s="350"/>
      <c r="D114" s="36">
        <v>239904</v>
      </c>
      <c r="E114" s="37"/>
      <c r="F114" s="37"/>
      <c r="G114" s="37"/>
      <c r="H114" s="38"/>
    </row>
    <row r="115" spans="1:8" s="16" customFormat="1" ht="37.5" customHeight="1" outlineLevel="1" x14ac:dyDescent="0.2">
      <c r="A115" s="147" t="s">
        <v>359</v>
      </c>
      <c r="B115" s="366"/>
      <c r="C115" s="350"/>
      <c r="D115" s="36">
        <v>245616</v>
      </c>
      <c r="E115" s="37"/>
      <c r="F115" s="37"/>
      <c r="G115" s="37"/>
      <c r="H115" s="38"/>
    </row>
    <row r="116" spans="1:8" s="16" customFormat="1" ht="37.5" customHeight="1" outlineLevel="1" x14ac:dyDescent="0.2">
      <c r="A116" s="147" t="s">
        <v>360</v>
      </c>
      <c r="B116" s="366"/>
      <c r="C116" s="350"/>
      <c r="D116" s="36">
        <v>251328</v>
      </c>
      <c r="E116" s="37"/>
      <c r="F116" s="37"/>
      <c r="G116" s="37"/>
      <c r="H116" s="38"/>
    </row>
    <row r="117" spans="1:8" s="16" customFormat="1" ht="37.5" customHeight="1" outlineLevel="1" x14ac:dyDescent="0.2">
      <c r="A117" s="147" t="s">
        <v>361</v>
      </c>
      <c r="B117" s="366"/>
      <c r="C117" s="350"/>
      <c r="D117" s="36">
        <v>257040</v>
      </c>
      <c r="E117" s="37"/>
      <c r="F117" s="37"/>
      <c r="G117" s="37"/>
      <c r="H117" s="38"/>
    </row>
    <row r="118" spans="1:8" s="16" customFormat="1" ht="37.5" customHeight="1" outlineLevel="1" x14ac:dyDescent="0.2">
      <c r="A118" s="147" t="s">
        <v>362</v>
      </c>
      <c r="B118" s="366"/>
      <c r="C118" s="350"/>
      <c r="D118" s="36">
        <v>262752</v>
      </c>
      <c r="E118" s="37"/>
      <c r="F118" s="37"/>
      <c r="G118" s="37"/>
      <c r="H118" s="38"/>
    </row>
    <row r="119" spans="1:8" s="16" customFormat="1" ht="37.5" customHeight="1" outlineLevel="1" x14ac:dyDescent="0.2">
      <c r="A119" s="147" t="s">
        <v>363</v>
      </c>
      <c r="B119" s="366"/>
      <c r="C119" s="350"/>
      <c r="D119" s="36">
        <v>268464</v>
      </c>
      <c r="E119" s="37"/>
      <c r="F119" s="37"/>
      <c r="G119" s="37"/>
      <c r="H119" s="38"/>
    </row>
    <row r="120" spans="1:8" s="16" customFormat="1" ht="37.5" customHeight="1" outlineLevel="1" x14ac:dyDescent="0.2">
      <c r="A120" s="147" t="s">
        <v>364</v>
      </c>
      <c r="B120" s="366"/>
      <c r="C120" s="350"/>
      <c r="D120" s="36">
        <v>274176</v>
      </c>
      <c r="E120" s="37"/>
      <c r="F120" s="37"/>
      <c r="G120" s="37"/>
      <c r="H120" s="38"/>
    </row>
    <row r="121" spans="1:8" s="16" customFormat="1" ht="37.5" customHeight="1" outlineLevel="1" thickBot="1" x14ac:dyDescent="0.25">
      <c r="A121" s="147" t="s">
        <v>365</v>
      </c>
      <c r="B121" s="366"/>
      <c r="C121" s="367"/>
      <c r="D121" s="36">
        <v>279888</v>
      </c>
      <c r="E121" s="37"/>
      <c r="F121" s="37"/>
      <c r="G121" s="37"/>
      <c r="H121" s="38"/>
    </row>
    <row r="122" spans="1:8" s="16" customFormat="1" ht="50.1" customHeight="1" thickBot="1" x14ac:dyDescent="0.25">
      <c r="A122" s="136" t="s">
        <v>59</v>
      </c>
      <c r="B122" s="137"/>
      <c r="C122" s="137"/>
      <c r="D122" s="138" t="str">
        <f>"от "&amp;MIN(D123:D132)&amp;" до "&amp;MAX(D123:D132)</f>
        <v>от 66 до 6222</v>
      </c>
      <c r="E122" s="139"/>
      <c r="F122" s="139"/>
      <c r="G122" s="139"/>
      <c r="H122" s="140"/>
    </row>
    <row r="123" spans="1:8" s="16" customFormat="1" ht="156.75" customHeight="1" x14ac:dyDescent="0.2">
      <c r="A123" s="149" t="s">
        <v>60</v>
      </c>
      <c r="B123" s="150" t="s">
        <v>13</v>
      </c>
      <c r="C123" s="296"/>
      <c r="D123" s="152">
        <v>1758</v>
      </c>
      <c r="E123" s="152"/>
      <c r="F123" s="152"/>
      <c r="G123" s="152"/>
      <c r="H123" s="153"/>
    </row>
    <row r="124" spans="1:8" s="16" customFormat="1" ht="37.5" customHeight="1" x14ac:dyDescent="0.2">
      <c r="A124" s="160" t="s">
        <v>61</v>
      </c>
      <c r="B124" s="161"/>
      <c r="C124" s="156" t="str">
        <f>"Электронный справочник "&amp;$C$2&amp;" (версия для ПК)"</f>
        <v>Электронный справочник "2ГИС.ИРКУТСК" (версия для ПК)</v>
      </c>
      <c r="D124" s="36">
        <v>66</v>
      </c>
      <c r="E124" s="37"/>
      <c r="F124" s="37"/>
      <c r="G124" s="37"/>
      <c r="H124" s="38"/>
    </row>
    <row r="125" spans="1:8" s="16" customFormat="1" ht="37.5" customHeight="1" x14ac:dyDescent="0.2">
      <c r="A125" s="160" t="s">
        <v>62</v>
      </c>
      <c r="B125" s="161"/>
      <c r="C125" s="159"/>
      <c r="D125" s="36">
        <v>5832</v>
      </c>
      <c r="E125" s="37"/>
      <c r="F125" s="37"/>
      <c r="G125" s="37"/>
      <c r="H125" s="38"/>
    </row>
    <row r="126" spans="1:8" s="16" customFormat="1" ht="37.5" customHeight="1" x14ac:dyDescent="0.2">
      <c r="A126" s="160" t="s">
        <v>63</v>
      </c>
      <c r="B126" s="161"/>
      <c r="C126" s="159"/>
      <c r="D126" s="36">
        <v>1680</v>
      </c>
      <c r="E126" s="37"/>
      <c r="F126" s="37"/>
      <c r="G126" s="37"/>
      <c r="H126" s="38"/>
    </row>
    <row r="127" spans="1:8" s="16" customFormat="1" ht="37.5" customHeight="1" x14ac:dyDescent="0.2">
      <c r="A127" s="160" t="s">
        <v>64</v>
      </c>
      <c r="B127" s="161"/>
      <c r="C127" s="159"/>
      <c r="D127" s="36">
        <v>5448</v>
      </c>
      <c r="E127" s="37"/>
      <c r="F127" s="37"/>
      <c r="G127" s="37"/>
      <c r="H127" s="38"/>
    </row>
    <row r="128" spans="1:8" s="16" customFormat="1" ht="37.5" customHeight="1" x14ac:dyDescent="0.2">
      <c r="A128" s="160" t="s">
        <v>65</v>
      </c>
      <c r="B128" s="161"/>
      <c r="C128" s="159"/>
      <c r="D128" s="56">
        <v>324</v>
      </c>
      <c r="E128" s="37"/>
      <c r="F128" s="37"/>
      <c r="G128" s="37"/>
      <c r="H128" s="38"/>
    </row>
    <row r="129" spans="1:8" s="16" customFormat="1" ht="37.5" customHeight="1" x14ac:dyDescent="0.2">
      <c r="A129" s="160" t="s">
        <v>66</v>
      </c>
      <c r="B129" s="161"/>
      <c r="C129" s="159"/>
      <c r="D129" s="56">
        <v>324</v>
      </c>
      <c r="E129" s="37"/>
      <c r="F129" s="37"/>
      <c r="G129" s="37"/>
      <c r="H129" s="38"/>
    </row>
    <row r="130" spans="1:8" s="16" customFormat="1" ht="37.5" customHeight="1" x14ac:dyDescent="0.2">
      <c r="A130" s="160" t="s">
        <v>67</v>
      </c>
      <c r="B130" s="161"/>
      <c r="C130" s="159"/>
      <c r="D130" s="56">
        <v>648</v>
      </c>
      <c r="E130" s="37"/>
      <c r="F130" s="37"/>
      <c r="G130" s="37"/>
      <c r="H130" s="38"/>
    </row>
    <row r="131" spans="1:8" s="16" customFormat="1" ht="37.5" customHeight="1" x14ac:dyDescent="0.2">
      <c r="A131" s="160" t="s">
        <v>68</v>
      </c>
      <c r="B131" s="161"/>
      <c r="C131" s="159"/>
      <c r="D131" s="56">
        <v>972</v>
      </c>
      <c r="E131" s="37"/>
      <c r="F131" s="37"/>
      <c r="G131" s="37"/>
      <c r="H131" s="38"/>
    </row>
    <row r="132" spans="1:8" s="16" customFormat="1" ht="37.5" customHeight="1" x14ac:dyDescent="0.2">
      <c r="A132" s="207" t="s">
        <v>69</v>
      </c>
      <c r="B132" s="208"/>
      <c r="C132" s="567"/>
      <c r="D132" s="56">
        <v>6222</v>
      </c>
      <c r="E132" s="37"/>
      <c r="F132" s="37"/>
      <c r="G132" s="37"/>
      <c r="H132" s="38"/>
    </row>
    <row r="133" spans="1:8" s="16" customFormat="1" ht="117.75" customHeight="1" thickBot="1" x14ac:dyDescent="0.25">
      <c r="A133" s="283" t="s">
        <v>71</v>
      </c>
      <c r="B133" s="284"/>
      <c r="C13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45">
        <v>30</v>
      </c>
      <c r="E133" s="45"/>
      <c r="F133" s="45"/>
      <c r="G133" s="45"/>
      <c r="H133" s="46"/>
    </row>
    <row r="134" spans="1:8" s="28" customFormat="1" ht="50.1" customHeight="1" thickBot="1" x14ac:dyDescent="0.25">
      <c r="A134" s="24" t="s">
        <v>72</v>
      </c>
      <c r="B134" s="25"/>
      <c r="C134" s="26"/>
      <c r="D134" s="173" t="e">
        <f>"от "&amp;MIN(D136,D156:H157,#REF!,D158:H172)&amp;" до "&amp;MAX(D136,D156:H157,#REF!,D158:H172)</f>
        <v>#REF!</v>
      </c>
      <c r="E134" s="173"/>
      <c r="F134" s="173"/>
      <c r="G134" s="173"/>
      <c r="H134" s="174"/>
    </row>
    <row r="135" spans="1:8" s="16" customFormat="1" ht="24.95" customHeight="1" thickBot="1" x14ac:dyDescent="0.25">
      <c r="A135" s="286"/>
      <c r="B135" s="287"/>
      <c r="C135" s="130"/>
      <c r="D135" s="288"/>
      <c r="E135" s="288"/>
      <c r="F135" s="288"/>
      <c r="G135" s="288"/>
      <c r="H135" s="289"/>
    </row>
    <row r="136" spans="1:8" s="16" customFormat="1" ht="66"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182">
        <v>10584</v>
      </c>
      <c r="E136" s="182"/>
      <c r="F136" s="182"/>
      <c r="G136" s="182"/>
      <c r="H136" s="183"/>
    </row>
    <row r="137" spans="1:8" s="16" customFormat="1" ht="66" customHeight="1" thickBot="1" x14ac:dyDescent="0.25">
      <c r="A137" s="184" t="s">
        <v>74</v>
      </c>
      <c r="B137" s="185"/>
      <c r="C137" s="186"/>
      <c r="D137" s="187" t="s">
        <v>75</v>
      </c>
      <c r="E137" s="188"/>
      <c r="F137" s="188"/>
      <c r="G137" s="188"/>
      <c r="H137" s="189"/>
    </row>
    <row r="138" spans="1:8" s="16" customFormat="1" ht="66" customHeight="1" x14ac:dyDescent="0.2">
      <c r="A138" s="190" t="s">
        <v>76</v>
      </c>
      <c r="B138" s="191"/>
      <c r="C138" s="186"/>
      <c r="D138" s="157">
        <f>D136/4</f>
        <v>2646</v>
      </c>
      <c r="E138" s="157"/>
      <c r="F138" s="157"/>
      <c r="G138" s="157"/>
      <c r="H138" s="158"/>
    </row>
    <row r="139" spans="1:8" s="16" customFormat="1" ht="66" customHeight="1" x14ac:dyDescent="0.2">
      <c r="A139" s="190" t="s">
        <v>77</v>
      </c>
      <c r="B139" s="191"/>
      <c r="C139" s="186"/>
      <c r="D139" s="157">
        <f>D136/5</f>
        <v>2116.8000000000002</v>
      </c>
      <c r="E139" s="157"/>
      <c r="F139" s="157"/>
      <c r="G139" s="157"/>
      <c r="H139" s="158"/>
    </row>
    <row r="140" spans="1:8" s="16" customFormat="1" ht="66" customHeight="1" x14ac:dyDescent="0.2">
      <c r="A140" s="190" t="s">
        <v>78</v>
      </c>
      <c r="B140" s="191"/>
      <c r="C140" s="186"/>
      <c r="D140" s="157">
        <f>D136/6</f>
        <v>1764</v>
      </c>
      <c r="E140" s="157"/>
      <c r="F140" s="157"/>
      <c r="G140" s="157"/>
      <c r="H140" s="158"/>
    </row>
    <row r="141" spans="1:8" s="16" customFormat="1" ht="66" customHeight="1" x14ac:dyDescent="0.2">
      <c r="A141" s="190" t="s">
        <v>79</v>
      </c>
      <c r="B141" s="191"/>
      <c r="C141" s="186"/>
      <c r="D141" s="157">
        <f>D136/7</f>
        <v>1512</v>
      </c>
      <c r="E141" s="157"/>
      <c r="F141" s="157"/>
      <c r="G141" s="157"/>
      <c r="H141" s="158"/>
    </row>
    <row r="142" spans="1:8" s="16" customFormat="1" ht="66" customHeight="1" x14ac:dyDescent="0.2">
      <c r="A142" s="190" t="s">
        <v>80</v>
      </c>
      <c r="B142" s="191"/>
      <c r="C142" s="186"/>
      <c r="D142" s="157">
        <f>D136/8</f>
        <v>1323</v>
      </c>
      <c r="E142" s="157"/>
      <c r="F142" s="157"/>
      <c r="G142" s="157"/>
      <c r="H142" s="158"/>
    </row>
    <row r="143" spans="1:8" s="16" customFormat="1" ht="66" customHeight="1" x14ac:dyDescent="0.2">
      <c r="A143" s="190" t="s">
        <v>81</v>
      </c>
      <c r="B143" s="191"/>
      <c r="C143" s="186"/>
      <c r="D143" s="157">
        <f>D136/9</f>
        <v>1176</v>
      </c>
      <c r="E143" s="157"/>
      <c r="F143" s="157"/>
      <c r="G143" s="157"/>
      <c r="H143" s="158"/>
    </row>
    <row r="144" spans="1:8" s="16" customFormat="1" ht="66" customHeight="1" x14ac:dyDescent="0.2">
      <c r="A144" s="190" t="s">
        <v>82</v>
      </c>
      <c r="B144" s="191"/>
      <c r="C144" s="186"/>
      <c r="D144" s="157">
        <f>D136/10</f>
        <v>1058.4000000000001</v>
      </c>
      <c r="E144" s="157"/>
      <c r="F144" s="157"/>
      <c r="G144" s="157"/>
      <c r="H144" s="158"/>
    </row>
    <row r="145" spans="1:8" s="16" customFormat="1" ht="66" customHeight="1" thickBot="1" x14ac:dyDescent="0.25">
      <c r="A145" s="179" t="s">
        <v>83</v>
      </c>
      <c r="B145" s="180"/>
      <c r="C145" s="186"/>
      <c r="D145" s="182">
        <v>14736</v>
      </c>
      <c r="E145" s="182"/>
      <c r="F145" s="182"/>
      <c r="G145" s="182"/>
      <c r="H145" s="183"/>
    </row>
    <row r="146" spans="1:8" s="16" customFormat="1" ht="66" customHeight="1" thickBot="1" x14ac:dyDescent="0.25">
      <c r="A146" s="184" t="s">
        <v>74</v>
      </c>
      <c r="B146" s="185"/>
      <c r="C146" s="186"/>
      <c r="D146" s="187" t="s">
        <v>75</v>
      </c>
      <c r="E146" s="188"/>
      <c r="F146" s="188"/>
      <c r="G146" s="188"/>
      <c r="H146" s="189"/>
    </row>
    <row r="147" spans="1:8" s="16" customFormat="1" ht="66" customHeight="1" x14ac:dyDescent="0.2">
      <c r="A147" s="190" t="s">
        <v>76</v>
      </c>
      <c r="B147" s="191"/>
      <c r="C147" s="186"/>
      <c r="D147" s="157">
        <v>3684</v>
      </c>
      <c r="E147" s="157"/>
      <c r="F147" s="157"/>
      <c r="G147" s="157"/>
      <c r="H147" s="158"/>
    </row>
    <row r="148" spans="1:8" s="16" customFormat="1" ht="66" customHeight="1" x14ac:dyDescent="0.2">
      <c r="A148" s="190" t="s">
        <v>77</v>
      </c>
      <c r="B148" s="191"/>
      <c r="C148" s="186"/>
      <c r="D148" s="157">
        <v>2947.2</v>
      </c>
      <c r="E148" s="157"/>
      <c r="F148" s="157"/>
      <c r="G148" s="157"/>
      <c r="H148" s="158"/>
    </row>
    <row r="149" spans="1:8" s="16" customFormat="1" ht="66" customHeight="1" x14ac:dyDescent="0.2">
      <c r="A149" s="190" t="s">
        <v>78</v>
      </c>
      <c r="B149" s="191"/>
      <c r="C149" s="186"/>
      <c r="D149" s="157">
        <v>2456</v>
      </c>
      <c r="E149" s="157"/>
      <c r="F149" s="157"/>
      <c r="G149" s="157"/>
      <c r="H149" s="158"/>
    </row>
    <row r="150" spans="1:8" s="16" customFormat="1" ht="66" customHeight="1" x14ac:dyDescent="0.2">
      <c r="A150" s="190" t="s">
        <v>79</v>
      </c>
      <c r="B150" s="191"/>
      <c r="C150" s="186"/>
      <c r="D150" s="157">
        <v>2105.1428571428569</v>
      </c>
      <c r="E150" s="157"/>
      <c r="F150" s="157"/>
      <c r="G150" s="157"/>
      <c r="H150" s="158"/>
    </row>
    <row r="151" spans="1:8" s="16" customFormat="1" ht="66" customHeight="1" x14ac:dyDescent="0.2">
      <c r="A151" s="190" t="s">
        <v>80</v>
      </c>
      <c r="B151" s="191"/>
      <c r="C151" s="186"/>
      <c r="D151" s="157">
        <v>1842</v>
      </c>
      <c r="E151" s="157"/>
      <c r="F151" s="157"/>
      <c r="G151" s="157"/>
      <c r="H151" s="158"/>
    </row>
    <row r="152" spans="1:8" s="16" customFormat="1" ht="66" customHeight="1" x14ac:dyDescent="0.2">
      <c r="A152" s="190" t="s">
        <v>81</v>
      </c>
      <c r="B152" s="191"/>
      <c r="C152" s="186"/>
      <c r="D152" s="157">
        <v>1637.3333333333333</v>
      </c>
      <c r="E152" s="157"/>
      <c r="F152" s="157"/>
      <c r="G152" s="157"/>
      <c r="H152" s="158"/>
    </row>
    <row r="153" spans="1:8" s="16" customFormat="1" ht="66" customHeight="1" thickBot="1" x14ac:dyDescent="0.25">
      <c r="A153" s="190" t="s">
        <v>82</v>
      </c>
      <c r="B153" s="191"/>
      <c r="C153" s="194"/>
      <c r="D153" s="157">
        <v>1473.6</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44">
        <v>21606</v>
      </c>
      <c r="E154" s="45"/>
      <c r="F154" s="45"/>
      <c r="G154" s="45"/>
      <c r="H154" s="46"/>
    </row>
    <row r="155" spans="1:8" s="16" customFormat="1" ht="24.75" customHeight="1" thickBot="1" x14ac:dyDescent="0.25">
      <c r="A155" s="286"/>
      <c r="B155" s="287"/>
      <c r="C155" s="125"/>
      <c r="D155" s="288"/>
      <c r="E155" s="288"/>
      <c r="F155" s="288"/>
      <c r="G155" s="288"/>
      <c r="H155" s="289"/>
    </row>
    <row r="156" spans="1:8" s="16" customFormat="1" ht="50.1" customHeight="1" x14ac:dyDescent="0.2">
      <c r="A156" s="160" t="s">
        <v>85</v>
      </c>
      <c r="B156" s="161"/>
      <c r="C156" s="294" t="str">
        <f>"Интернет-площадка 2gis.ru на основе Cправочника организаций "&amp;$C$2&amp;""</f>
        <v>Интернет-площадка 2gis.ru на основе Cправочника организаций "2ГИС.ИРКУТСК"</v>
      </c>
      <c r="D156" s="56">
        <v>10200</v>
      </c>
      <c r="E156" s="37"/>
      <c r="F156" s="37"/>
      <c r="G156" s="37"/>
      <c r="H156" s="38"/>
    </row>
    <row r="157" spans="1:8" s="16" customFormat="1" ht="50.1" customHeight="1" x14ac:dyDescent="0.2">
      <c r="A157" s="160" t="s">
        <v>86</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56">
        <v>17760</v>
      </c>
      <c r="E157" s="37"/>
      <c r="F157" s="37"/>
      <c r="G157" s="37"/>
      <c r="H157" s="38"/>
    </row>
    <row r="158" spans="1:8" s="16" customFormat="1" ht="50.1" customHeight="1" x14ac:dyDescent="0.2">
      <c r="A158" s="160" t="s">
        <v>87</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56">
        <v>12000</v>
      </c>
      <c r="E158" s="37"/>
      <c r="F158" s="37"/>
      <c r="G158" s="37"/>
      <c r="H158" s="38"/>
    </row>
    <row r="159" spans="1:8" s="16" customFormat="1"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"2ГИС.ИРКУТСК"</v>
      </c>
      <c r="D159" s="56">
        <v>15240</v>
      </c>
      <c r="E159" s="37"/>
      <c r="F159" s="37"/>
      <c r="G159" s="37"/>
      <c r="H159" s="38"/>
    </row>
    <row r="160" spans="1:8" s="16" customFormat="1"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"2ГИС.ИРКУТСК"</v>
      </c>
      <c r="D160" s="56">
        <v>18288</v>
      </c>
      <c r="E160" s="37"/>
      <c r="F160" s="37"/>
      <c r="G160" s="37"/>
      <c r="H160" s="38"/>
    </row>
    <row r="161" spans="1:8" s="16" customFormat="1" ht="50.1" customHeight="1" x14ac:dyDescent="0.2">
      <c r="A161" s="160" t="s">
        <v>90</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56">
        <v>10560</v>
      </c>
      <c r="E161" s="37"/>
      <c r="F161" s="37"/>
      <c r="G161" s="37"/>
      <c r="H161" s="38"/>
    </row>
    <row r="162" spans="1:8" s="16" customFormat="1" ht="50.1" customHeight="1" x14ac:dyDescent="0.2">
      <c r="A162" s="160" t="s">
        <v>91</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56">
        <v>10200</v>
      </c>
      <c r="E162" s="37"/>
      <c r="F162" s="37"/>
      <c r="G162" s="37"/>
      <c r="H162" s="38"/>
    </row>
    <row r="163" spans="1:8" s="16" customFormat="1" ht="50.1" customHeight="1" x14ac:dyDescent="0.2">
      <c r="A163" s="160" t="s">
        <v>92</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293">
        <v>12840</v>
      </c>
      <c r="E163" s="157"/>
      <c r="F163" s="157"/>
      <c r="G163" s="157"/>
      <c r="H163" s="158"/>
    </row>
    <row r="164" spans="1:8" s="16" customFormat="1" ht="50.1" customHeight="1" x14ac:dyDescent="0.2">
      <c r="A164" s="160" t="s">
        <v>93</v>
      </c>
      <c r="B164" s="161"/>
      <c r="C164" s="203" t="e">
        <f>#REF!</f>
        <v>#REF!</v>
      </c>
      <c r="D164" s="293">
        <v>27000</v>
      </c>
      <c r="E164" s="157"/>
      <c r="F164" s="157"/>
      <c r="G164" s="157"/>
      <c r="H164" s="158"/>
    </row>
    <row r="165" spans="1:8" s="16" customFormat="1" ht="50.1" customHeight="1" x14ac:dyDescent="0.2">
      <c r="A165" s="160" t="s">
        <v>94</v>
      </c>
      <c r="B165" s="161"/>
      <c r="C165" s="203" t="s">
        <v>95</v>
      </c>
      <c r="D165" s="293">
        <v>510</v>
      </c>
      <c r="E165" s="157"/>
      <c r="F165" s="157"/>
      <c r="G165" s="157"/>
      <c r="H165" s="158"/>
    </row>
    <row r="166" spans="1:8" s="16" customFormat="1" ht="70.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56">
        <v>8040</v>
      </c>
      <c r="E166" s="37"/>
      <c r="F166" s="37"/>
      <c r="G166" s="37"/>
      <c r="H166" s="38"/>
    </row>
    <row r="167" spans="1:8" s="16" customFormat="1" ht="70.5" customHeight="1" x14ac:dyDescent="0.2">
      <c r="A167" s="160" t="s">
        <v>97</v>
      </c>
      <c r="B167" s="161"/>
      <c r="C167" s="203" t="str">
        <f t="shared" ref="C167: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56">
        <v>6432</v>
      </c>
      <c r="E167" s="37"/>
      <c r="F167" s="37"/>
      <c r="G167" s="37"/>
      <c r="H167" s="38"/>
    </row>
    <row r="168" spans="1:8" s="16" customFormat="1" ht="70.5" customHeight="1" x14ac:dyDescent="0.2">
      <c r="A168" s="160" t="s">
        <v>98</v>
      </c>
      <c r="B168" s="161"/>
      <c r="C168"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56">
        <v>6720</v>
      </c>
      <c r="E168" s="37"/>
      <c r="F168" s="37"/>
      <c r="G168" s="37"/>
      <c r="H168" s="38"/>
    </row>
    <row r="169" spans="1:8" s="16" customFormat="1" ht="70.5" customHeight="1" x14ac:dyDescent="0.2">
      <c r="A169" s="160" t="s">
        <v>99</v>
      </c>
      <c r="B169" s="161"/>
      <c r="C169"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56">
        <v>3216</v>
      </c>
      <c r="E169" s="37"/>
      <c r="F169" s="37"/>
      <c r="G169" s="37"/>
      <c r="H169" s="38"/>
    </row>
    <row r="170" spans="1:8" s="16" customFormat="1" ht="70.5" customHeight="1" x14ac:dyDescent="0.2">
      <c r="A170" s="160" t="s">
        <v>100</v>
      </c>
      <c r="B170" s="161" t="s">
        <v>100</v>
      </c>
      <c r="C170"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56">
        <v>33000</v>
      </c>
      <c r="E170" s="37"/>
      <c r="F170" s="37"/>
      <c r="G170" s="37"/>
      <c r="H170" s="38"/>
    </row>
    <row r="171" spans="1:8" s="16" customFormat="1" ht="70.5" customHeight="1" x14ac:dyDescent="0.2">
      <c r="A171" s="160" t="s">
        <v>101</v>
      </c>
      <c r="B171" s="161" t="s">
        <v>101</v>
      </c>
      <c r="C171"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56">
        <v>15000</v>
      </c>
      <c r="E171" s="37"/>
      <c r="F171" s="37"/>
      <c r="G171" s="37"/>
      <c r="H171" s="38"/>
    </row>
    <row r="172" spans="1:8" s="16" customFormat="1" ht="50.1" customHeight="1" thickBot="1" x14ac:dyDescent="0.25">
      <c r="A172" s="160" t="s">
        <v>102</v>
      </c>
      <c r="B172" s="161"/>
      <c r="C172" s="12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56">
        <v>10560</v>
      </c>
      <c r="E172" s="37"/>
      <c r="F172" s="37"/>
      <c r="G172" s="37"/>
      <c r="H172" s="38"/>
    </row>
    <row r="173" spans="1:8" s="16" customFormat="1" ht="102" customHeight="1" thickBot="1" x14ac:dyDescent="0.25">
      <c r="A173" s="160" t="s">
        <v>16</v>
      </c>
      <c r="B173" s="161"/>
      <c r="C17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56">
        <v>1200</v>
      </c>
      <c r="E173" s="37"/>
      <c r="F173" s="37"/>
      <c r="G173" s="37"/>
      <c r="H173" s="38"/>
    </row>
    <row r="174" spans="1:8" s="16" customFormat="1" ht="102" customHeight="1" thickBot="1" x14ac:dyDescent="0.25">
      <c r="A174" s="160" t="s">
        <v>103</v>
      </c>
      <c r="B174" s="161"/>
      <c r="C17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4" s="56">
        <v>100002</v>
      </c>
      <c r="E174" s="37"/>
      <c r="F174" s="37"/>
      <c r="G174" s="37"/>
      <c r="H174" s="38"/>
    </row>
    <row r="175" spans="1:8" s="16" customFormat="1" ht="126" customHeight="1" x14ac:dyDescent="0.2">
      <c r="A175" s="160" t="s">
        <v>104</v>
      </c>
      <c r="B175" s="161"/>
      <c r="C17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5" s="56">
        <v>16200</v>
      </c>
      <c r="E175" s="37"/>
      <c r="F175" s="37"/>
      <c r="G175" s="37"/>
      <c r="H175" s="38"/>
    </row>
    <row r="176" spans="1:8" s="16" customFormat="1" ht="96" customHeight="1" x14ac:dyDescent="0.2">
      <c r="A176" s="160" t="s">
        <v>105</v>
      </c>
      <c r="B176" s="161"/>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56">
        <v>10005</v>
      </c>
      <c r="E176" s="37"/>
      <c r="F176" s="37"/>
      <c r="G176" s="37"/>
      <c r="H176" s="38"/>
    </row>
    <row r="177" spans="1:8" s="16" customFormat="1" ht="96" customHeight="1" x14ac:dyDescent="0.2">
      <c r="A177" s="154" t="s">
        <v>106</v>
      </c>
      <c r="B177" s="204"/>
      <c r="C177" s="203" t="e">
        <f>#REF!</f>
        <v>#REF!</v>
      </c>
      <c r="D177" s="56">
        <v>15000</v>
      </c>
      <c r="E177" s="37"/>
      <c r="F177" s="37"/>
      <c r="G177" s="37"/>
      <c r="H177" s="38"/>
    </row>
    <row r="178" spans="1:8" s="16" customFormat="1"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"2ГИС.ИРКУТСК"</v>
      </c>
      <c r="D178" s="56">
        <v>14280</v>
      </c>
      <c r="E178" s="37"/>
      <c r="F178" s="37"/>
      <c r="G178" s="37"/>
      <c r="H178" s="38"/>
    </row>
    <row r="179" spans="1:8" s="16" customFormat="1" ht="50.1" customHeight="1" x14ac:dyDescent="0.2">
      <c r="A179" s="160" t="s">
        <v>108</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56">
        <v>24960</v>
      </c>
      <c r="E179" s="37"/>
      <c r="F179" s="37"/>
      <c r="G179" s="37"/>
      <c r="H179" s="38"/>
    </row>
    <row r="180" spans="1:8" s="16" customFormat="1" ht="50.1" customHeight="1" x14ac:dyDescent="0.2">
      <c r="A180" s="160" t="s">
        <v>109</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56">
        <v>16800</v>
      </c>
      <c r="E180" s="37"/>
      <c r="F180" s="37"/>
      <c r="G180" s="37"/>
      <c r="H180" s="38"/>
    </row>
    <row r="181" spans="1:8" s="16" customFormat="1"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"2ГИС.ИРКУТСК"</v>
      </c>
      <c r="D181" s="56">
        <v>21360</v>
      </c>
      <c r="E181" s="37"/>
      <c r="F181" s="37"/>
      <c r="G181" s="37"/>
      <c r="H181" s="38"/>
    </row>
    <row r="182" spans="1:8" s="16" customFormat="1"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"2ГИС.ИРКУТСК"</v>
      </c>
      <c r="D182" s="56">
        <v>25632</v>
      </c>
      <c r="E182" s="37"/>
      <c r="F182" s="37"/>
      <c r="G182" s="37"/>
      <c r="H182" s="38"/>
    </row>
    <row r="183" spans="1:8" s="16" customFormat="1" ht="50.1" customHeight="1" x14ac:dyDescent="0.2">
      <c r="A183" s="160" t="s">
        <v>112</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56">
        <v>14880</v>
      </c>
      <c r="E183" s="37"/>
      <c r="F183" s="37"/>
      <c r="G183" s="37"/>
      <c r="H183" s="38"/>
    </row>
    <row r="184" spans="1:8" s="16" customFormat="1" ht="50.1" customHeight="1" x14ac:dyDescent="0.2">
      <c r="A184" s="160" t="s">
        <v>113</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56">
        <v>14280</v>
      </c>
      <c r="E184" s="37"/>
      <c r="F184" s="37"/>
      <c r="G184" s="37"/>
      <c r="H184" s="38"/>
    </row>
    <row r="185" spans="1:8" s="16" customFormat="1"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56">
        <v>18000</v>
      </c>
      <c r="E185" s="37"/>
      <c r="F185" s="37"/>
      <c r="G185" s="37"/>
      <c r="H185" s="38"/>
    </row>
    <row r="186" spans="1:8" s="16" customFormat="1" ht="50.1" customHeight="1" x14ac:dyDescent="0.2">
      <c r="A186" s="160" t="s">
        <v>115</v>
      </c>
      <c r="B186" s="161"/>
      <c r="C186" s="203" t="s">
        <v>95</v>
      </c>
      <c r="D186" s="56">
        <v>720</v>
      </c>
      <c r="E186" s="37"/>
      <c r="F186" s="37"/>
      <c r="G186" s="37"/>
      <c r="H186" s="38"/>
    </row>
    <row r="187" spans="1:8" s="16" customFormat="1" ht="68.2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56">
        <v>46200</v>
      </c>
      <c r="E187" s="37"/>
      <c r="F187" s="37"/>
      <c r="G187" s="37"/>
      <c r="H187" s="38"/>
    </row>
    <row r="188" spans="1:8" s="16" customFormat="1" ht="50.1" customHeight="1" thickBot="1" x14ac:dyDescent="0.25">
      <c r="A188" s="160" t="s">
        <v>117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56">
        <v>14880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6">
        <v>10806</v>
      </c>
      <c r="E190" s="37"/>
      <c r="F190" s="37"/>
      <c r="G190" s="37"/>
      <c r="H190" s="38"/>
    </row>
    <row r="191" spans="1:8" s="16" customFormat="1" ht="50.1" customHeight="1" x14ac:dyDescent="0.2">
      <c r="A191" s="160" t="s">
        <v>120</v>
      </c>
      <c r="B191" s="161"/>
      <c r="C191" s="209"/>
      <c r="D191" s="36">
        <v>10806</v>
      </c>
      <c r="E191" s="37"/>
      <c r="F191" s="37"/>
      <c r="G191" s="37"/>
      <c r="H191" s="38"/>
    </row>
    <row r="192" spans="1:8" s="16" customFormat="1" ht="50.1" customHeight="1" x14ac:dyDescent="0.2">
      <c r="A192" s="207" t="s">
        <v>121</v>
      </c>
      <c r="B192" s="208"/>
      <c r="C192" s="209"/>
      <c r="D192" s="293">
        <v>3240</v>
      </c>
      <c r="E192" s="157"/>
      <c r="F192" s="157"/>
      <c r="G192" s="157"/>
      <c r="H192" s="157"/>
    </row>
    <row r="193" spans="1:8" s="16" customFormat="1" ht="50.1" customHeight="1" x14ac:dyDescent="0.2">
      <c r="A193" s="207" t="s">
        <v>122</v>
      </c>
      <c r="B193" s="208"/>
      <c r="C193" s="209"/>
      <c r="D193" s="293">
        <v>324</v>
      </c>
      <c r="E193" s="157"/>
      <c r="F193" s="157"/>
      <c r="G193" s="157"/>
      <c r="H193" s="157"/>
    </row>
    <row r="194" spans="1:8" s="16" customFormat="1" ht="50.1" customHeight="1" thickBot="1" x14ac:dyDescent="0.25">
      <c r="A194" s="207" t="s">
        <v>123</v>
      </c>
      <c r="B194" s="208"/>
      <c r="C194" s="210"/>
      <c r="D194" s="78">
        <v>1134</v>
      </c>
      <c r="E194" s="79"/>
      <c r="F194" s="79"/>
      <c r="G194" s="79"/>
      <c r="H194" s="79"/>
    </row>
    <row r="195" spans="1:8" s="16" customFormat="1" ht="50.1" customHeight="1" thickBot="1" x14ac:dyDescent="0.25">
      <c r="A195" s="24" t="s">
        <v>124</v>
      </c>
      <c r="B195" s="25"/>
      <c r="C195" s="26"/>
      <c r="D195" s="173"/>
      <c r="E195" s="173"/>
      <c r="F195" s="173"/>
      <c r="G195" s="173"/>
      <c r="H195" s="174"/>
    </row>
    <row r="196" spans="1:8" s="16" customFormat="1" ht="50.1" customHeight="1" x14ac:dyDescent="0.2">
      <c r="A196" s="160" t="s">
        <v>125</v>
      </c>
      <c r="B196" s="161"/>
      <c r="C196" s="203" t="str">
        <f>"Интернет-площадка 2gis.ru на основе Cправочника организаций "&amp;$C$2&amp;""</f>
        <v>Интернет-площадка 2gis.ru на основе Cправочника организаций "2ГИС.ИРКУТСК"</v>
      </c>
      <c r="D196" s="36">
        <v>2592</v>
      </c>
      <c r="E196" s="37"/>
      <c r="F196" s="37"/>
      <c r="G196" s="37"/>
      <c r="H196" s="38"/>
    </row>
    <row r="197" spans="1:8" s="16" customFormat="1" ht="50.1" customHeight="1" x14ac:dyDescent="0.2">
      <c r="A197" s="160" t="s">
        <v>126</v>
      </c>
      <c r="B197" s="161"/>
      <c r="C197"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7" s="56">
        <v>6870</v>
      </c>
      <c r="E197" s="37"/>
      <c r="F197" s="37"/>
      <c r="G197" s="37"/>
      <c r="H197" s="38"/>
    </row>
    <row r="198" spans="1:8" s="16" customFormat="1" ht="50.1" customHeight="1" x14ac:dyDescent="0.2">
      <c r="A198" s="160" t="s">
        <v>195</v>
      </c>
      <c r="B198" s="161"/>
      <c r="C198" s="203" t="str">
        <f>"Интернет-площадка 2gis.ru на основе Cправочника организаций "&amp;$C$2&amp;""</f>
        <v>Интернет-площадка 2gis.ru на основе Cправочника организаций "2ГИС.ИРКУТСК"</v>
      </c>
      <c r="D198" s="36">
        <v>3720</v>
      </c>
      <c r="E198" s="37"/>
      <c r="F198" s="37"/>
      <c r="G198" s="37"/>
      <c r="H198" s="38"/>
    </row>
    <row r="199" spans="1:8" s="16" customFormat="1" ht="50.1" customHeight="1" x14ac:dyDescent="0.2">
      <c r="A199" s="160" t="s">
        <v>128</v>
      </c>
      <c r="B199" s="161"/>
      <c r="C199"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9" s="36">
        <v>9720</v>
      </c>
      <c r="E199" s="37"/>
      <c r="F199" s="37"/>
      <c r="G199" s="37"/>
      <c r="H199" s="38"/>
    </row>
    <row r="200" spans="1:8" s="16" customFormat="1" ht="126" customHeight="1" thickBot="1" x14ac:dyDescent="0.25">
      <c r="A200" s="160" t="s">
        <v>129</v>
      </c>
      <c r="B200" s="161"/>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0" s="56">
        <v>11052</v>
      </c>
      <c r="E200" s="37"/>
      <c r="F200" s="37"/>
      <c r="G200" s="37"/>
      <c r="H200" s="38"/>
    </row>
    <row r="201" spans="1:8" ht="50.1" customHeight="1" thickBot="1" x14ac:dyDescent="0.25">
      <c r="A201" s="24" t="s">
        <v>196</v>
      </c>
      <c r="B201" s="25"/>
      <c r="C201" s="26"/>
      <c r="D201" s="173"/>
      <c r="E201" s="173"/>
      <c r="F201" s="173"/>
      <c r="G201" s="173"/>
      <c r="H201" s="174"/>
    </row>
    <row r="202" spans="1:8" s="23" customFormat="1" ht="30" customHeight="1" thickBot="1" x14ac:dyDescent="0.25">
      <c r="A202" s="298"/>
      <c r="B202" s="298"/>
      <c r="C202" s="456"/>
      <c r="D202" s="298"/>
      <c r="E202" s="298"/>
      <c r="F202" s="298"/>
      <c r="G202" s="298"/>
      <c r="H202" s="299"/>
    </row>
    <row r="203" spans="1:8" s="16" customFormat="1" ht="83.25" customHeight="1" thickBot="1" x14ac:dyDescent="0.25">
      <c r="A203" s="160" t="s">
        <v>197</v>
      </c>
      <c r="B203" s="161"/>
      <c r="C20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31">
        <v>21414</v>
      </c>
      <c r="E203" s="32"/>
      <c r="F203" s="32"/>
      <c r="G203" s="32"/>
      <c r="H203" s="33"/>
    </row>
    <row r="204" spans="1:8" s="16" customFormat="1" ht="83.25" customHeight="1" thickBot="1" x14ac:dyDescent="0.25">
      <c r="A204" s="160" t="s">
        <v>198</v>
      </c>
      <c r="B204" s="161"/>
      <c r="C204" s="210"/>
      <c r="D204" s="31">
        <v>21414</v>
      </c>
      <c r="E204" s="32"/>
      <c r="F204" s="32"/>
      <c r="G204" s="32"/>
      <c r="H204" s="33"/>
    </row>
    <row r="205" spans="1:8" s="28" customFormat="1" ht="50.1" customHeight="1" thickBot="1" x14ac:dyDescent="0.25">
      <c r="A205" s="286"/>
      <c r="B205" s="287"/>
      <c r="C205" s="125"/>
      <c r="D205" s="288"/>
      <c r="E205" s="288"/>
      <c r="F205" s="288"/>
      <c r="G205" s="288"/>
      <c r="H205" s="289"/>
    </row>
    <row r="206" spans="1:8" s="23" customFormat="1" ht="26.25" x14ac:dyDescent="0.2">
      <c r="A206" s="212"/>
      <c r="B206" s="213"/>
      <c r="C206" s="214"/>
      <c r="D206" s="213"/>
      <c r="E206" s="213"/>
      <c r="F206" s="213"/>
      <c r="G206" s="213"/>
      <c r="H206" s="215"/>
    </row>
    <row r="207" spans="1:8" s="16" customFormat="1" ht="21" x14ac:dyDescent="0.2">
      <c r="A207" s="216"/>
      <c r="B207" s="217" t="s">
        <v>130</v>
      </c>
      <c r="C207" s="218" t="s">
        <v>497</v>
      </c>
      <c r="D207" s="218"/>
      <c r="E207" s="219"/>
      <c r="F207" s="219"/>
      <c r="G207" s="219"/>
      <c r="H207" s="219"/>
    </row>
    <row r="208" spans="1:8" s="16" customFormat="1" ht="21" x14ac:dyDescent="0.2">
      <c r="A208" s="216"/>
      <c r="B208" s="219"/>
      <c r="C208" s="220" t="s">
        <v>498</v>
      </c>
      <c r="D208" s="220"/>
      <c r="E208" s="219"/>
      <c r="F208" s="219"/>
      <c r="G208" s="219"/>
      <c r="H208" s="219"/>
    </row>
    <row r="209" spans="1:8" s="16" customFormat="1" ht="21" x14ac:dyDescent="0.2">
      <c r="A209" s="216"/>
      <c r="B209" s="219"/>
      <c r="C209" s="220" t="s">
        <v>499</v>
      </c>
      <c r="D209" s="220"/>
      <c r="E209" s="219"/>
      <c r="F209" s="219"/>
      <c r="G209" s="219"/>
      <c r="H209" s="219"/>
    </row>
    <row r="210" spans="1:8" s="16" customFormat="1" ht="21" x14ac:dyDescent="0.2">
      <c r="A210" s="212"/>
      <c r="B210" s="213"/>
      <c r="C210" s="220"/>
      <c r="D210" s="220"/>
      <c r="E210" s="219"/>
      <c r="F210" s="219"/>
      <c r="G210" s="219"/>
      <c r="H210" s="213"/>
    </row>
    <row r="211" spans="1:8" s="16" customFormat="1" ht="26.25" x14ac:dyDescent="0.2">
      <c r="A211" s="223" t="str">
        <f>Абакан_юр!A171</f>
        <v>По соглашению сторон в качестве валюты платежа могут выступать украинские гривны, в этом случае курс следующий: 1 руб. = 0,5104 гривен</v>
      </c>
      <c r="B211" s="223"/>
      <c r="C211" s="223"/>
      <c r="D211" s="224"/>
      <c r="E211" s="224"/>
      <c r="F211" s="225"/>
      <c r="G211" s="226"/>
      <c r="H211" s="226"/>
    </row>
    <row r="212" spans="1:8" s="16" customFormat="1" ht="26.25" x14ac:dyDescent="0.2">
      <c r="A212" s="223" t="str">
        <f>Абакан_юр!A172</f>
        <v>По соглашению сторон в качестве валюты платежа могут выступать дирхамы ОАЭ, в этом случае курс следующий: 1 руб. = 0,0436 дирхам</v>
      </c>
      <c r="B212" s="223"/>
      <c r="C212" s="223"/>
      <c r="D212" s="224"/>
      <c r="E212" s="224"/>
      <c r="F212" s="225"/>
      <c r="G212" s="228"/>
      <c r="H212" s="228"/>
    </row>
    <row r="213" spans="1:8" ht="12.6" customHeight="1" x14ac:dyDescent="0.2">
      <c r="A213" s="223" t="str">
        <f>Абакан_юр!A173</f>
        <v>По соглашению сторон в качестве валюты платежа могут выступать доллары США, в этом случае курс следующий: 1 руб. = 0,0118 доллара</v>
      </c>
      <c r="B213" s="223"/>
      <c r="C213" s="223"/>
      <c r="D213" s="224"/>
      <c r="E213" s="224"/>
      <c r="F213" s="225"/>
      <c r="G213" s="228"/>
      <c r="H213" s="228"/>
    </row>
    <row r="214" spans="1:8" s="219" customFormat="1" ht="24.95" customHeight="1" x14ac:dyDescent="0.2">
      <c r="A214" s="223" t="str">
        <f>Абакан_юр!A174</f>
        <v>По соглашению сторон в качестве валюты платежа могут выступать евро, в этом случае курс следующий: 1 руб. = 0,0108 евро</v>
      </c>
      <c r="B214" s="223"/>
      <c r="C214" s="223"/>
      <c r="D214" s="224"/>
      <c r="E214" s="225"/>
      <c r="F214" s="225"/>
      <c r="G214" s="228"/>
      <c r="H214" s="228"/>
    </row>
    <row r="215" spans="1:8" s="219" customFormat="1" ht="24.95" customHeight="1" x14ac:dyDescent="0.2">
      <c r="A215" s="223" t="str">
        <f>Абакан_юр!A175</f>
        <v>По соглашению сторон в качестве валюты платежа могут выступать чешские кроны, в этом случае курс следующий: 1 руб. = 0,2741 крона</v>
      </c>
      <c r="B215" s="223"/>
      <c r="C215" s="223"/>
      <c r="D215" s="224"/>
      <c r="E215" s="225"/>
      <c r="F215" s="225"/>
      <c r="G215" s="228"/>
      <c r="H215" s="228"/>
    </row>
    <row r="216" spans="1:8" s="219" customFormat="1" ht="24.95" customHeight="1" x14ac:dyDescent="0.2">
      <c r="A216" s="223" t="str">
        <f>Абакан_юр!A176</f>
        <v>По соглашению сторон в качестве валюты платежа могут выступать киргизские сомы, в этом случае курс следующий: 1 руб. = 1,0001 сом</v>
      </c>
      <c r="B216" s="223"/>
      <c r="C216" s="223"/>
      <c r="D216" s="224"/>
      <c r="E216" s="224"/>
      <c r="F216" s="225"/>
      <c r="G216" s="228"/>
      <c r="H216" s="228"/>
    </row>
    <row r="217" spans="1:8" s="213" customFormat="1" ht="12.6" customHeight="1" x14ac:dyDescent="0.2">
      <c r="A21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17" s="223"/>
      <c r="C217" s="223"/>
      <c r="D217" s="224"/>
      <c r="E217" s="224"/>
      <c r="F217" s="225"/>
      <c r="G217" s="228"/>
      <c r="H217" s="228"/>
    </row>
    <row r="218" spans="1:8" s="227" customFormat="1" ht="24.95" customHeight="1" x14ac:dyDescent="0.2">
      <c r="A218" s="229"/>
      <c r="B218" s="229"/>
      <c r="C218" s="230"/>
      <c r="D218" s="231"/>
      <c r="E218" s="231"/>
      <c r="F218" s="232"/>
      <c r="G218" s="233"/>
      <c r="H218" s="233"/>
    </row>
    <row r="219" spans="1:8" s="227" customFormat="1" ht="24.95" customHeight="1" x14ac:dyDescent="0.2">
      <c r="A219" s="235" t="s">
        <v>141</v>
      </c>
      <c r="B219" s="235"/>
      <c r="C219" s="235"/>
      <c r="D219" s="235"/>
      <c r="E219" s="235"/>
      <c r="F219" s="235"/>
      <c r="G219" s="235"/>
      <c r="H219" s="235"/>
    </row>
    <row r="220" spans="1:8" s="227" customFormat="1" ht="24.95" customHeight="1" x14ac:dyDescent="0.2">
      <c r="A220" s="235" t="s">
        <v>142</v>
      </c>
      <c r="B220" s="235"/>
      <c r="C220" s="235"/>
      <c r="D220" s="235"/>
      <c r="E220" s="235"/>
      <c r="F220" s="235"/>
      <c r="G220" s="235"/>
      <c r="H220" s="235"/>
    </row>
    <row r="221" spans="1:8" s="227" customFormat="1" ht="24.95" customHeight="1" x14ac:dyDescent="0.2">
      <c r="A221" s="229"/>
      <c r="B221" s="229"/>
      <c r="C221" s="230"/>
      <c r="D221" s="231"/>
      <c r="E221" s="231"/>
      <c r="F221" s="232"/>
      <c r="G221" s="233"/>
      <c r="H221" s="233"/>
    </row>
    <row r="222" spans="1:8" s="227" customFormat="1" ht="24.95" customHeight="1" thickBot="1" x14ac:dyDescent="0.25">
      <c r="A222" s="236" t="s">
        <v>143</v>
      </c>
      <c r="B222" s="236"/>
      <c r="C222" s="236"/>
      <c r="D222" s="236"/>
      <c r="E222" s="236"/>
      <c r="F222" s="237"/>
      <c r="H222" s="238"/>
    </row>
    <row r="223" spans="1:8" s="227" customFormat="1" ht="24.95" customHeight="1" thickBot="1" x14ac:dyDescent="0.25">
      <c r="A223" s="239" t="s">
        <v>144</v>
      </c>
      <c r="B223" s="240"/>
      <c r="C223" s="240"/>
      <c r="D223" s="240"/>
      <c r="E223" s="241"/>
      <c r="F223" s="242"/>
      <c r="G223" s="213"/>
      <c r="H223" s="243"/>
    </row>
    <row r="224" spans="1:8" s="227" customFormat="1" ht="141" customHeight="1" thickBot="1" x14ac:dyDescent="0.25">
      <c r="A224" s="244" t="s">
        <v>145</v>
      </c>
      <c r="B224" s="245"/>
      <c r="C224" s="246" t="s">
        <v>146</v>
      </c>
      <c r="D224" s="245" t="s">
        <v>147</v>
      </c>
      <c r="E224" s="247"/>
      <c r="F224" s="248"/>
      <c r="G224" s="248"/>
      <c r="H224" s="248"/>
    </row>
    <row r="225" spans="1:8" s="234" customFormat="1" ht="53.25" customHeight="1" x14ac:dyDescent="0.2">
      <c r="A225" s="254" t="s">
        <v>203</v>
      </c>
      <c r="B225" s="255"/>
      <c r="C225" s="257" t="s">
        <v>204</v>
      </c>
      <c r="D225" s="257">
        <v>2190</v>
      </c>
      <c r="E225" s="258"/>
      <c r="F225" s="215"/>
      <c r="G225" s="215"/>
      <c r="H225" s="215"/>
    </row>
    <row r="226" spans="1:8" ht="24.95" customHeight="1" x14ac:dyDescent="0.2">
      <c r="A226" s="254" t="s">
        <v>205</v>
      </c>
      <c r="B226" s="255"/>
      <c r="C226" s="257"/>
      <c r="D226" s="257">
        <v>1590</v>
      </c>
      <c r="E226" s="258"/>
      <c r="F226" s="215"/>
      <c r="G226" s="215"/>
    </row>
    <row r="227" spans="1:8" ht="24.95" customHeight="1" x14ac:dyDescent="0.2">
      <c r="A227" s="254" t="s">
        <v>206</v>
      </c>
      <c r="B227" s="255"/>
      <c r="C227" s="257"/>
      <c r="D227" s="257">
        <v>1440</v>
      </c>
      <c r="E227" s="258"/>
      <c r="F227" s="215"/>
      <c r="G227" s="215"/>
    </row>
    <row r="228" spans="1:8" s="234" customFormat="1" ht="24" thickBot="1" x14ac:dyDescent="0.25">
      <c r="A228" s="254" t="s">
        <v>207</v>
      </c>
      <c r="B228" s="255"/>
      <c r="C228" s="257"/>
      <c r="D228" s="257">
        <v>1290</v>
      </c>
      <c r="E228" s="258"/>
      <c r="F228" s="215"/>
      <c r="G228" s="215"/>
      <c r="H228" s="215"/>
    </row>
    <row r="229" spans="1:8" s="238" customFormat="1" ht="50.1" customHeight="1" x14ac:dyDescent="0.2">
      <c r="A229" s="249" t="s">
        <v>148</v>
      </c>
      <c r="B229" s="250"/>
      <c r="C229" s="251" t="s">
        <v>149</v>
      </c>
      <c r="D229" s="252" t="s">
        <v>150</v>
      </c>
      <c r="E229" s="253"/>
      <c r="F229" s="248"/>
      <c r="G229" s="248"/>
      <c r="H229" s="248"/>
    </row>
    <row r="230" spans="1:8" s="243" customFormat="1" ht="50.1" customHeight="1" x14ac:dyDescent="0.2">
      <c r="A230" s="254" t="s">
        <v>151</v>
      </c>
      <c r="B230" s="255"/>
      <c r="C230" s="256" t="s">
        <v>152</v>
      </c>
      <c r="D230" s="257" t="s">
        <v>153</v>
      </c>
      <c r="E230" s="258"/>
      <c r="F230" s="248"/>
      <c r="G230" s="248"/>
      <c r="H230" s="248"/>
    </row>
    <row r="231" spans="1:8" ht="106.5" customHeight="1" thickBot="1" x14ac:dyDescent="0.25">
      <c r="A231" s="316" t="s">
        <v>154</v>
      </c>
      <c r="B231" s="317"/>
      <c r="C231" s="318" t="s">
        <v>155</v>
      </c>
      <c r="D231" s="319" t="s">
        <v>153</v>
      </c>
      <c r="E231" s="320"/>
      <c r="F231" s="248"/>
      <c r="G231" s="248"/>
      <c r="H231" s="248"/>
    </row>
    <row r="232" spans="1:8" ht="50.1" customHeight="1" x14ac:dyDescent="0.2">
      <c r="A232" s="254" t="s">
        <v>157</v>
      </c>
      <c r="B232" s="255"/>
      <c r="C232" s="314" t="s">
        <v>158</v>
      </c>
      <c r="D232" s="255" t="s">
        <v>153</v>
      </c>
      <c r="E232" s="315"/>
      <c r="F232" s="242"/>
      <c r="G232" s="242"/>
      <c r="H232" s="242"/>
    </row>
    <row r="233" spans="1:8" ht="50.1" customHeight="1" thickBot="1" x14ac:dyDescent="0.25">
      <c r="A233" s="437" t="s">
        <v>159</v>
      </c>
      <c r="B233" s="438"/>
      <c r="C233" s="318" t="s">
        <v>160</v>
      </c>
      <c r="D233" s="439" t="s">
        <v>153</v>
      </c>
      <c r="E233" s="440"/>
      <c r="F233" s="232"/>
      <c r="G233" s="233"/>
      <c r="H233" s="233"/>
    </row>
    <row r="234" spans="1:8" ht="50.1" customHeight="1" x14ac:dyDescent="0.2">
      <c r="A234" s="260" t="s">
        <v>161</v>
      </c>
      <c r="B234" s="260"/>
      <c r="C234" s="260"/>
      <c r="D234" s="260"/>
      <c r="E234" s="260"/>
      <c r="F234" s="260"/>
      <c r="G234" s="260"/>
      <c r="H234" s="260"/>
    </row>
    <row r="235" spans="1:8" ht="50.1" customHeight="1" x14ac:dyDescent="0.2">
      <c r="A235" s="260" t="s">
        <v>162</v>
      </c>
      <c r="B235" s="260"/>
      <c r="C235" s="260"/>
      <c r="D235" s="260"/>
      <c r="E235" s="260"/>
      <c r="F235" s="260"/>
      <c r="G235" s="260"/>
      <c r="H235" s="260"/>
    </row>
    <row r="236" spans="1:8" ht="195.75" customHeight="1" x14ac:dyDescent="0.2">
      <c r="A23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321"/>
      <c r="C236" s="321"/>
      <c r="D236" s="321"/>
      <c r="E236" s="321"/>
      <c r="F236" s="321"/>
      <c r="G236" s="321"/>
      <c r="H236" s="321"/>
    </row>
    <row r="237" spans="1:8" ht="108.75" customHeight="1" x14ac:dyDescent="0.2">
      <c r="A237" s="235" t="s">
        <v>164</v>
      </c>
      <c r="B237" s="235"/>
      <c r="C237" s="235"/>
      <c r="D237" s="235"/>
      <c r="E237" s="235"/>
      <c r="F237" s="235"/>
      <c r="G237" s="235"/>
      <c r="H237" s="235"/>
    </row>
    <row r="238" spans="1:8" ht="174.95" customHeight="1" x14ac:dyDescent="0.2">
      <c r="A238" s="260" t="s">
        <v>165</v>
      </c>
      <c r="B238" s="260"/>
      <c r="C238" s="260"/>
      <c r="D238" s="260"/>
      <c r="E238" s="260"/>
      <c r="F238" s="260"/>
      <c r="G238" s="260"/>
      <c r="H238" s="260"/>
    </row>
    <row r="239" spans="1:8" s="213" customFormat="1" ht="125.25" customHeight="1" x14ac:dyDescent="0.2">
      <c r="A239" s="235" t="s">
        <v>166</v>
      </c>
      <c r="B239" s="235"/>
      <c r="C239" s="235"/>
      <c r="D239" s="235"/>
      <c r="E239" s="235"/>
      <c r="F239" s="235"/>
      <c r="G239" s="235"/>
      <c r="H239" s="235"/>
    </row>
    <row r="240" spans="1:8" s="234" customFormat="1" ht="222.75" customHeight="1" x14ac:dyDescent="0.2">
      <c r="A240" s="212"/>
      <c r="B240" s="213"/>
      <c r="C240" s="214"/>
      <c r="D240" s="213"/>
      <c r="E240" s="213"/>
      <c r="F240" s="213"/>
      <c r="G240" s="213"/>
      <c r="H240" s="215"/>
    </row>
    <row r="241" spans="1:8" ht="24.95" customHeight="1" x14ac:dyDescent="0.2"/>
    <row r="242" spans="1:8" ht="24.95" customHeight="1" x14ac:dyDescent="0.2"/>
    <row r="243" spans="1:8" ht="181.5" customHeight="1" x14ac:dyDescent="0.2"/>
    <row r="244" spans="1:8" s="16" customFormat="1" ht="67.5" customHeight="1" x14ac:dyDescent="0.2">
      <c r="A244" s="212"/>
      <c r="B244" s="213"/>
      <c r="C244" s="214"/>
      <c r="D244" s="213"/>
      <c r="E244" s="213"/>
      <c r="F244" s="213"/>
      <c r="G244" s="213"/>
      <c r="H244" s="215"/>
    </row>
    <row r="246" spans="1:8" s="262" customFormat="1" ht="114.75" customHeight="1" x14ac:dyDescent="0.2">
      <c r="A246" s="212"/>
      <c r="B246" s="213"/>
      <c r="C246" s="214"/>
      <c r="D246" s="213"/>
      <c r="E246" s="213"/>
      <c r="F246" s="213"/>
      <c r="G246" s="213"/>
      <c r="H246" s="215"/>
    </row>
  </sheetData>
  <sheetProtection selectLockedCells="1" selectUnlockedCells="1"/>
  <mergeCells count="405">
    <mergeCell ref="A236:H236"/>
    <mergeCell ref="A237:H237"/>
    <mergeCell ref="A238:H238"/>
    <mergeCell ref="A239:E239"/>
    <mergeCell ref="F239:H239"/>
    <mergeCell ref="A232:B232"/>
    <mergeCell ref="D232:E232"/>
    <mergeCell ref="A233:B233"/>
    <mergeCell ref="D233:E233"/>
    <mergeCell ref="A234:H234"/>
    <mergeCell ref="A235:H23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16:C216"/>
    <mergeCell ref="A217:C217"/>
    <mergeCell ref="A219:H219"/>
    <mergeCell ref="A220:H220"/>
    <mergeCell ref="A222:E222"/>
    <mergeCell ref="A223:E223"/>
    <mergeCell ref="A211:C211"/>
    <mergeCell ref="G211:H211"/>
    <mergeCell ref="A212:C212"/>
    <mergeCell ref="A213:C213"/>
    <mergeCell ref="A214:C214"/>
    <mergeCell ref="A215:C215"/>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164"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ht="33" customHeight="1" thickBot="1" x14ac:dyDescent="0.25">
      <c r="A7" s="431"/>
      <c r="B7" s="432"/>
      <c r="C7" s="433"/>
      <c r="D7" s="332" t="s">
        <v>168</v>
      </c>
      <c r="E7" s="264" t="s">
        <v>169</v>
      </c>
      <c r="F7" s="332" t="s">
        <v>170</v>
      </c>
      <c r="G7" s="264" t="s">
        <v>171</v>
      </c>
      <c r="H7" s="333"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1">
        <f>F8*1.2</f>
        <v>6314.4</v>
      </c>
      <c r="E8" s="32">
        <f>F8*1.1</f>
        <v>5788.2000000000007</v>
      </c>
      <c r="F8" s="32">
        <v>5262</v>
      </c>
      <c r="G8" s="32">
        <f>F8*0.75</f>
        <v>3946.5</v>
      </c>
      <c r="H8" s="33">
        <f>F8*0.5</f>
        <v>2631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44"/>
      <c r="E11" s="45"/>
      <c r="F11" s="45"/>
      <c r="G11" s="45"/>
      <c r="H11" s="46"/>
    </row>
    <row r="12" spans="1:8" s="16" customFormat="1" ht="24.95" customHeight="1" thickBot="1" x14ac:dyDescent="0.25">
      <c r="A12" s="81"/>
      <c r="B12" s="129"/>
      <c r="C12" s="130"/>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54">
        <f>F13*1.2</f>
        <v>7200</v>
      </c>
      <c r="E13" s="32">
        <f>F13*1.1</f>
        <v>6600.0000000000009</v>
      </c>
      <c r="F13" s="32">
        <v>6000</v>
      </c>
      <c r="G13" s="32">
        <f>F13*0.75</f>
        <v>4500</v>
      </c>
      <c r="H13" s="33">
        <f>F13*0.5</f>
        <v>3000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1008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"2ГИС.КАВКАЗСКИЕ МИНЕРАЛЬНЫЕ ВОДЫ"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78"/>
      <c r="E22" s="79"/>
      <c r="F22" s="79"/>
      <c r="G22" s="79"/>
      <c r="H22" s="80"/>
    </row>
    <row r="23" spans="1:8" s="16" customFormat="1" ht="24.95" customHeight="1" thickBot="1" x14ac:dyDescent="0.25">
      <c r="A23" s="81"/>
      <c r="B23" s="129"/>
      <c r="C23" s="130"/>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267">
        <v>102</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271"/>
      <c r="E26" s="272"/>
      <c r="F26" s="272"/>
      <c r="G26" s="272"/>
      <c r="H26" s="273"/>
    </row>
    <row r="27" spans="1:8" s="16" customFormat="1" ht="24.95" customHeight="1" thickBot="1" x14ac:dyDescent="0.25">
      <c r="A27" s="81"/>
      <c r="B27" s="129"/>
      <c r="C27" s="130"/>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1">
        <f>F28*1.2</f>
        <v>17683.2</v>
      </c>
      <c r="E28" s="32">
        <f>F28*1.1</f>
        <v>16209.600000000002</v>
      </c>
      <c r="F28" s="32">
        <v>14736</v>
      </c>
      <c r="G28" s="32">
        <f>F28*0.75</f>
        <v>11052</v>
      </c>
      <c r="H28" s="33">
        <f>F28*0.5</f>
        <v>7368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44"/>
      <c r="E31" s="45"/>
      <c r="F31" s="45"/>
      <c r="G31" s="45"/>
      <c r="H31" s="46"/>
    </row>
    <row r="32" spans="1:8" s="16" customFormat="1" ht="24.95" customHeight="1" thickBot="1" x14ac:dyDescent="0.25">
      <c r="A32" s="81"/>
      <c r="B32" s="129"/>
      <c r="C32" s="130"/>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54">
        <f>F33*1.2</f>
        <v>20160</v>
      </c>
      <c r="E33" s="32">
        <f>F33*1.1</f>
        <v>18480</v>
      </c>
      <c r="F33" s="32">
        <v>16800</v>
      </c>
      <c r="G33" s="32">
        <f>F33*0.75</f>
        <v>12600</v>
      </c>
      <c r="H33" s="33">
        <f>F33*0.5</f>
        <v>8400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"2ГИС.КАВКАЗСКИЕ МИНЕРАЛЬНЫЕ ВОДЫ"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78"/>
      <c r="E42" s="79"/>
      <c r="F42" s="79"/>
      <c r="G42" s="79"/>
      <c r="H42" s="80"/>
    </row>
    <row r="43" spans="1:8" s="16" customFormat="1" ht="24.95" customHeight="1" thickBot="1" x14ac:dyDescent="0.25">
      <c r="A43" s="81"/>
      <c r="B43" s="129"/>
      <c r="C43" s="130"/>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68">
        <v>288</v>
      </c>
      <c r="E44" s="69"/>
      <c r="F44" s="69"/>
      <c r="G44" s="69"/>
      <c r="H44" s="70"/>
    </row>
    <row r="45" spans="1:8" s="16" customFormat="1" ht="69.75" customHeight="1" x14ac:dyDescent="0.2">
      <c r="A45" s="71"/>
      <c r="B45" s="92"/>
      <c r="C45" s="93"/>
      <c r="D45" s="74"/>
      <c r="E45" s="75"/>
      <c r="F45" s="75"/>
      <c r="G45" s="75"/>
      <c r="H45" s="7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4"/>
      <c r="E46" s="75"/>
      <c r="F46" s="75"/>
      <c r="G46" s="75"/>
      <c r="H46" s="7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78"/>
      <c r="E47" s="79"/>
      <c r="F47" s="79"/>
      <c r="G47" s="79"/>
      <c r="H47" s="80"/>
    </row>
    <row r="48" spans="1:8" ht="21.75" thickBot="1" x14ac:dyDescent="0.25">
      <c r="A48" s="81"/>
      <c r="B48" s="129"/>
      <c r="C48" s="130"/>
      <c r="D48" s="113"/>
      <c r="E48" s="114"/>
      <c r="F48" s="114"/>
      <c r="G48" s="114"/>
      <c r="H48" s="115"/>
    </row>
    <row r="49" spans="1:8" ht="42.75" thickBot="1" x14ac:dyDescent="0.25">
      <c r="A49" s="274"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275">
        <f>F49*1.2</f>
        <v>4176</v>
      </c>
      <c r="E49" s="275">
        <f>F49*1.1</f>
        <v>3828.0000000000005</v>
      </c>
      <c r="F49" s="275">
        <v>3480</v>
      </c>
      <c r="G49" s="275">
        <f>F49*0.75</f>
        <v>2610</v>
      </c>
      <c r="H49" s="275">
        <f>F49*0.5</f>
        <v>1740</v>
      </c>
    </row>
    <row r="50" spans="1:8" ht="105.75" thickBot="1" x14ac:dyDescent="0.25">
      <c r="A50" s="274"/>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276"/>
      <c r="E50" s="276"/>
      <c r="F50" s="276"/>
      <c r="G50" s="276"/>
      <c r="H50" s="276"/>
    </row>
    <row r="51" spans="1:8" ht="63.75" thickBot="1" x14ac:dyDescent="0.25">
      <c r="A51" s="274"/>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276"/>
      <c r="E51" s="276"/>
      <c r="F51" s="276"/>
      <c r="G51" s="276"/>
      <c r="H51" s="276"/>
    </row>
    <row r="52" spans="1:8" ht="21.75" thickBot="1" x14ac:dyDescent="0.25">
      <c r="A52" s="81"/>
      <c r="B52" s="129"/>
      <c r="C52" s="130"/>
      <c r="D52" s="113"/>
      <c r="E52" s="114"/>
      <c r="F52" s="114"/>
      <c r="G52" s="114"/>
      <c r="H52" s="115"/>
    </row>
    <row r="53" spans="1:8" ht="42" x14ac:dyDescent="0.2">
      <c r="A53" s="277"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89">
        <v>66</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1">
        <f>F56*1.2</f>
        <v>7581.5999999999995</v>
      </c>
      <c r="E56" s="32">
        <f>F56*1.1</f>
        <v>6949.8</v>
      </c>
      <c r="F56" s="32">
        <v>6318</v>
      </c>
      <c r="G56" s="32">
        <f>F56*0.75</f>
        <v>4738.5</v>
      </c>
      <c r="H56" s="33">
        <f>F56*0.5</f>
        <v>3159</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54">
        <f>F62*1.2</f>
        <v>8056.7999999999993</v>
      </c>
      <c r="E62" s="32">
        <f>F62*1.1</f>
        <v>7385.4000000000005</v>
      </c>
      <c r="F62" s="32">
        <v>6714</v>
      </c>
      <c r="G62" s="32">
        <f>F62*0.75</f>
        <v>5035.5</v>
      </c>
      <c r="H62" s="33">
        <f>F62*0.5</f>
        <v>3357</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267">
        <v>102</v>
      </c>
      <c r="E68" s="268"/>
      <c r="F68" s="268"/>
      <c r="G68" s="268"/>
      <c r="H68" s="269"/>
    </row>
    <row r="69" spans="1:8" s="16" customFormat="1" ht="94.5" customHeight="1" x14ac:dyDescent="0.2">
      <c r="A69" s="71"/>
      <c r="B69" s="92"/>
      <c r="C69" s="93"/>
      <c r="D69" s="94"/>
      <c r="E69" s="95"/>
      <c r="F69" s="95"/>
      <c r="G69" s="95"/>
      <c r="H69" s="270"/>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271"/>
      <c r="E70" s="272"/>
      <c r="F70" s="272"/>
      <c r="G70" s="272"/>
      <c r="H70" s="273"/>
    </row>
    <row r="71" spans="1:8" s="16" customFormat="1" ht="24.95" customHeight="1" thickBot="1" x14ac:dyDescent="0.25">
      <c r="A71" s="81"/>
      <c r="B71" s="129"/>
      <c r="C71" s="130"/>
      <c r="D71" s="287" t="s">
        <v>228</v>
      </c>
      <c r="E71" s="287"/>
      <c r="F71" s="287"/>
      <c r="G71" s="287"/>
      <c r="H71" s="459"/>
    </row>
    <row r="72" spans="1:8" ht="50.1" customHeight="1" thickBot="1" x14ac:dyDescent="0.25">
      <c r="A72" s="136" t="s">
        <v>38</v>
      </c>
      <c r="B72" s="137"/>
      <c r="C72" s="137"/>
      <c r="D72" s="138" t="str">
        <f>"от "&amp;MIN(D73:D92)&amp;" до "&amp;MAX(D73:D92)</f>
        <v>от 996 до 19920</v>
      </c>
      <c r="E72" s="139"/>
      <c r="F72" s="139"/>
      <c r="G72" s="139"/>
      <c r="H72" s="140"/>
    </row>
    <row r="73" spans="1:8" ht="37.5" customHeight="1" outlineLevel="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144">
        <v>996</v>
      </c>
      <c r="E73" s="145"/>
      <c r="F73" s="145"/>
      <c r="G73" s="145"/>
      <c r="H73" s="146"/>
    </row>
    <row r="74" spans="1:8" ht="37.5" customHeight="1" outlineLevel="1" x14ac:dyDescent="0.2">
      <c r="A74" s="147" t="s">
        <v>40</v>
      </c>
      <c r="B74" s="148"/>
      <c r="C74" s="143"/>
      <c r="D74" s="36">
        <v>1992</v>
      </c>
      <c r="E74" s="37"/>
      <c r="F74" s="37"/>
      <c r="G74" s="37"/>
      <c r="H74" s="38"/>
    </row>
    <row r="75" spans="1:8" ht="37.5" customHeight="1" outlineLevel="1" x14ac:dyDescent="0.2">
      <c r="A75" s="147" t="s">
        <v>41</v>
      </c>
      <c r="B75" s="148"/>
      <c r="C75" s="143"/>
      <c r="D75" s="36">
        <v>2988</v>
      </c>
      <c r="E75" s="37"/>
      <c r="F75" s="37"/>
      <c r="G75" s="37"/>
      <c r="H75" s="38"/>
    </row>
    <row r="76" spans="1:8" ht="37.5" customHeight="1" outlineLevel="1" x14ac:dyDescent="0.2">
      <c r="A76" s="147" t="s">
        <v>42</v>
      </c>
      <c r="B76" s="148"/>
      <c r="C76" s="143"/>
      <c r="D76" s="36">
        <v>3984</v>
      </c>
      <c r="E76" s="37"/>
      <c r="F76" s="37"/>
      <c r="G76" s="37"/>
      <c r="H76" s="38"/>
    </row>
    <row r="77" spans="1:8" ht="37.5" customHeight="1" outlineLevel="1" x14ac:dyDescent="0.2">
      <c r="A77" s="147" t="s">
        <v>43</v>
      </c>
      <c r="B77" s="148"/>
      <c r="C77" s="143"/>
      <c r="D77" s="36">
        <v>4980</v>
      </c>
      <c r="E77" s="37"/>
      <c r="F77" s="37"/>
      <c r="G77" s="37"/>
      <c r="H77" s="38"/>
    </row>
    <row r="78" spans="1:8" ht="37.5" customHeight="1" outlineLevel="1" x14ac:dyDescent="0.2">
      <c r="A78" s="147" t="s">
        <v>44</v>
      </c>
      <c r="B78" s="148"/>
      <c r="C78" s="143"/>
      <c r="D78" s="36">
        <v>5976</v>
      </c>
      <c r="E78" s="37"/>
      <c r="F78" s="37"/>
      <c r="G78" s="37"/>
      <c r="H78" s="38"/>
    </row>
    <row r="79" spans="1:8" ht="37.5" customHeight="1" outlineLevel="1" x14ac:dyDescent="0.2">
      <c r="A79" s="147" t="s">
        <v>45</v>
      </c>
      <c r="B79" s="148"/>
      <c r="C79" s="143"/>
      <c r="D79" s="36">
        <v>6972</v>
      </c>
      <c r="E79" s="37"/>
      <c r="F79" s="37"/>
      <c r="G79" s="37"/>
      <c r="H79" s="38"/>
    </row>
    <row r="80" spans="1:8" ht="37.5" customHeight="1" outlineLevel="1" x14ac:dyDescent="0.2">
      <c r="A80" s="147" t="s">
        <v>46</v>
      </c>
      <c r="B80" s="148"/>
      <c r="C80" s="143"/>
      <c r="D80" s="36">
        <v>7968</v>
      </c>
      <c r="E80" s="37"/>
      <c r="F80" s="37"/>
      <c r="G80" s="37"/>
      <c r="H80" s="38"/>
    </row>
    <row r="81" spans="1:8" ht="37.5" customHeight="1" outlineLevel="1" x14ac:dyDescent="0.2">
      <c r="A81" s="147" t="s">
        <v>47</v>
      </c>
      <c r="B81" s="148"/>
      <c r="C81" s="143"/>
      <c r="D81" s="36">
        <v>8964</v>
      </c>
      <c r="E81" s="37"/>
      <c r="F81" s="37"/>
      <c r="G81" s="37"/>
      <c r="H81" s="38"/>
    </row>
    <row r="82" spans="1:8" ht="37.5" customHeight="1" outlineLevel="1" x14ac:dyDescent="0.2">
      <c r="A82" s="147" t="s">
        <v>48</v>
      </c>
      <c r="B82" s="148"/>
      <c r="C82" s="143"/>
      <c r="D82" s="36">
        <v>9960</v>
      </c>
      <c r="E82" s="37"/>
      <c r="F82" s="37"/>
      <c r="G82" s="37"/>
      <c r="H82" s="38"/>
    </row>
    <row r="83" spans="1:8" ht="37.5" customHeight="1" outlineLevel="1" x14ac:dyDescent="0.2">
      <c r="A83" s="147" t="s">
        <v>49</v>
      </c>
      <c r="B83" s="148"/>
      <c r="C83" s="143"/>
      <c r="D83" s="36">
        <v>10956</v>
      </c>
      <c r="E83" s="37"/>
      <c r="F83" s="37"/>
      <c r="G83" s="37"/>
      <c r="H83" s="38"/>
    </row>
    <row r="84" spans="1:8" ht="37.5" customHeight="1" outlineLevel="1" x14ac:dyDescent="0.2">
      <c r="A84" s="147" t="s">
        <v>50</v>
      </c>
      <c r="B84" s="148"/>
      <c r="C84" s="143"/>
      <c r="D84" s="36">
        <v>11952</v>
      </c>
      <c r="E84" s="37"/>
      <c r="F84" s="37"/>
      <c r="G84" s="37"/>
      <c r="H84" s="38"/>
    </row>
    <row r="85" spans="1:8" ht="37.5" customHeight="1" outlineLevel="1" x14ac:dyDescent="0.2">
      <c r="A85" s="147" t="s">
        <v>51</v>
      </c>
      <c r="B85" s="148"/>
      <c r="C85" s="143"/>
      <c r="D85" s="36">
        <v>12948</v>
      </c>
      <c r="E85" s="37"/>
      <c r="F85" s="37"/>
      <c r="G85" s="37"/>
      <c r="H85" s="38"/>
    </row>
    <row r="86" spans="1:8" ht="37.5" customHeight="1" outlineLevel="1" x14ac:dyDescent="0.2">
      <c r="A86" s="147" t="s">
        <v>52</v>
      </c>
      <c r="B86" s="148"/>
      <c r="C86" s="143"/>
      <c r="D86" s="36">
        <v>13944</v>
      </c>
      <c r="E86" s="37"/>
      <c r="F86" s="37"/>
      <c r="G86" s="37"/>
      <c r="H86" s="38"/>
    </row>
    <row r="87" spans="1:8" ht="37.5" customHeight="1" outlineLevel="1" x14ac:dyDescent="0.2">
      <c r="A87" s="147" t="s">
        <v>53</v>
      </c>
      <c r="B87" s="148"/>
      <c r="C87" s="143"/>
      <c r="D87" s="36">
        <v>14940</v>
      </c>
      <c r="E87" s="37"/>
      <c r="F87" s="37"/>
      <c r="G87" s="37"/>
      <c r="H87" s="38"/>
    </row>
    <row r="88" spans="1:8" ht="37.5" customHeight="1" outlineLevel="1" x14ac:dyDescent="0.2">
      <c r="A88" s="147" t="s">
        <v>54</v>
      </c>
      <c r="B88" s="148"/>
      <c r="C88" s="143"/>
      <c r="D88" s="36">
        <v>15936</v>
      </c>
      <c r="E88" s="37"/>
      <c r="F88" s="37"/>
      <c r="G88" s="37"/>
      <c r="H88" s="38"/>
    </row>
    <row r="89" spans="1:8" ht="37.5" customHeight="1" outlineLevel="1" x14ac:dyDescent="0.2">
      <c r="A89" s="147" t="s">
        <v>55</v>
      </c>
      <c r="B89" s="148"/>
      <c r="C89" s="143"/>
      <c r="D89" s="36">
        <v>16932</v>
      </c>
      <c r="E89" s="37"/>
      <c r="F89" s="37"/>
      <c r="G89" s="37"/>
      <c r="H89" s="38"/>
    </row>
    <row r="90" spans="1:8" ht="37.5" customHeight="1" outlineLevel="1" x14ac:dyDescent="0.2">
      <c r="A90" s="147" t="s">
        <v>56</v>
      </c>
      <c r="B90" s="148"/>
      <c r="C90" s="143"/>
      <c r="D90" s="36">
        <v>17928</v>
      </c>
      <c r="E90" s="37"/>
      <c r="F90" s="37"/>
      <c r="G90" s="37"/>
      <c r="H90" s="38"/>
    </row>
    <row r="91" spans="1:8" ht="37.5" customHeight="1" outlineLevel="1" x14ac:dyDescent="0.2">
      <c r="A91" s="147" t="s">
        <v>57</v>
      </c>
      <c r="B91" s="148"/>
      <c r="C91" s="143"/>
      <c r="D91" s="36">
        <v>18924</v>
      </c>
      <c r="E91" s="37"/>
      <c r="F91" s="37"/>
      <c r="G91" s="37"/>
      <c r="H91" s="38"/>
    </row>
    <row r="92" spans="1:8" ht="37.5" customHeight="1" outlineLevel="1" thickBot="1" x14ac:dyDescent="0.25">
      <c r="A92" s="147" t="s">
        <v>58</v>
      </c>
      <c r="B92" s="148"/>
      <c r="C92" s="143"/>
      <c r="D92" s="36">
        <v>19920</v>
      </c>
      <c r="E92" s="37"/>
      <c r="F92" s="37"/>
      <c r="G92" s="37"/>
      <c r="H92" s="38"/>
    </row>
    <row r="93" spans="1:8" ht="50.1" customHeight="1" thickBot="1" x14ac:dyDescent="0.25">
      <c r="A93" s="136" t="s">
        <v>59</v>
      </c>
      <c r="B93" s="137"/>
      <c r="C93" s="137"/>
      <c r="D93" s="138" t="str">
        <f>"от "&amp;MIN(D94:D103)&amp;" до "&amp;MAX(D94:D103)</f>
        <v>от 240 до 3954</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152">
        <v>330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157">
        <v>354</v>
      </c>
      <c r="E95" s="157"/>
      <c r="F95" s="157"/>
      <c r="G95" s="157"/>
      <c r="H95" s="158"/>
    </row>
    <row r="96" spans="1:8" ht="37.5" customHeight="1" x14ac:dyDescent="0.2">
      <c r="A96" s="154" t="s">
        <v>62</v>
      </c>
      <c r="B96" s="155"/>
      <c r="C96" s="159"/>
      <c r="D96" s="157">
        <v>3012</v>
      </c>
      <c r="E96" s="157"/>
      <c r="F96" s="157"/>
      <c r="G96" s="157"/>
      <c r="H96" s="158"/>
    </row>
    <row r="97" spans="1:8" ht="37.5" customHeight="1" x14ac:dyDescent="0.2">
      <c r="A97" s="154" t="s">
        <v>63</v>
      </c>
      <c r="B97" s="155"/>
      <c r="C97" s="159"/>
      <c r="D97" s="157">
        <v>1008</v>
      </c>
      <c r="E97" s="157"/>
      <c r="F97" s="157"/>
      <c r="G97" s="157"/>
      <c r="H97" s="158"/>
    </row>
    <row r="98" spans="1:8" ht="37.5" customHeight="1" x14ac:dyDescent="0.2">
      <c r="A98" s="160" t="s">
        <v>64</v>
      </c>
      <c r="B98" s="161"/>
      <c r="C98" s="159"/>
      <c r="D98" s="157">
        <v>2010</v>
      </c>
      <c r="E98" s="157"/>
      <c r="F98" s="157"/>
      <c r="G98" s="157"/>
      <c r="H98" s="158"/>
    </row>
    <row r="99" spans="1:8" ht="37.5" customHeight="1" x14ac:dyDescent="0.2">
      <c r="A99" s="154" t="s">
        <v>65</v>
      </c>
      <c r="B99" s="155"/>
      <c r="C99" s="159"/>
      <c r="D99" s="157">
        <v>240</v>
      </c>
      <c r="E99" s="157"/>
      <c r="F99" s="157"/>
      <c r="G99" s="157"/>
      <c r="H99" s="158"/>
    </row>
    <row r="100" spans="1:8" ht="37.5" customHeight="1" x14ac:dyDescent="0.2">
      <c r="A100" s="154" t="s">
        <v>66</v>
      </c>
      <c r="B100" s="155"/>
      <c r="C100" s="159"/>
      <c r="D100" s="157">
        <v>240</v>
      </c>
      <c r="E100" s="157"/>
      <c r="F100" s="157"/>
      <c r="G100" s="157"/>
      <c r="H100" s="158"/>
    </row>
    <row r="101" spans="1:8" ht="37.5" customHeight="1" x14ac:dyDescent="0.2">
      <c r="A101" s="154" t="s">
        <v>67</v>
      </c>
      <c r="B101" s="155"/>
      <c r="C101" s="159"/>
      <c r="D101" s="157">
        <v>480</v>
      </c>
      <c r="E101" s="157"/>
      <c r="F101" s="157"/>
      <c r="G101" s="157"/>
      <c r="H101" s="158"/>
    </row>
    <row r="102" spans="1:8" ht="37.5" customHeight="1" x14ac:dyDescent="0.2">
      <c r="A102" s="154" t="s">
        <v>68</v>
      </c>
      <c r="B102" s="155"/>
      <c r="C102" s="159"/>
      <c r="D102" s="157">
        <v>720</v>
      </c>
      <c r="E102" s="157"/>
      <c r="F102" s="157"/>
      <c r="G102" s="157"/>
      <c r="H102" s="158"/>
    </row>
    <row r="103" spans="1:8" ht="37.5" customHeight="1" thickBot="1" x14ac:dyDescent="0.25">
      <c r="A103" s="162" t="s">
        <v>69</v>
      </c>
      <c r="B103" s="163"/>
      <c r="C103" s="164"/>
      <c r="D103" s="165">
        <v>3954</v>
      </c>
      <c r="E103" s="165"/>
      <c r="F103" s="165"/>
      <c r="G103" s="165"/>
      <c r="H103" s="166"/>
    </row>
    <row r="104" spans="1:8" s="16" customFormat="1" ht="117.75" customHeight="1" thickBot="1" x14ac:dyDescent="0.25">
      <c r="A104" s="283" t="s">
        <v>71</v>
      </c>
      <c r="B104" s="284"/>
      <c r="C1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45">
        <v>30</v>
      </c>
      <c r="E104" s="45"/>
      <c r="F104" s="45"/>
      <c r="G104" s="45"/>
      <c r="H104" s="46"/>
    </row>
    <row r="105" spans="1:8" ht="50.1" customHeight="1" thickBot="1" x14ac:dyDescent="0.25">
      <c r="A105" s="24" t="s">
        <v>72</v>
      </c>
      <c r="B105" s="25"/>
      <c r="C105" s="26"/>
      <c r="D105" s="173" t="e">
        <f>"от "&amp;MIN(D107,D127:H128,#REF!,D129:H143)&amp;" до "&amp;MAX(D107,D127:H128,#REF!,D129:H143)</f>
        <v>#REF!</v>
      </c>
      <c r="E105" s="173"/>
      <c r="F105" s="173"/>
      <c r="G105" s="173"/>
      <c r="H105" s="174"/>
    </row>
    <row r="106" spans="1:8" ht="21.75" thickBot="1" x14ac:dyDescent="0.25">
      <c r="A106" s="286"/>
      <c r="B106" s="287"/>
      <c r="C106" s="130"/>
      <c r="D106" s="288"/>
      <c r="E106" s="288"/>
      <c r="F106" s="288"/>
      <c r="G106" s="288"/>
      <c r="H106" s="289"/>
    </row>
    <row r="107" spans="1:8" ht="70.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182">
        <v>3000</v>
      </c>
      <c r="E107" s="182"/>
      <c r="F107" s="182"/>
      <c r="G107" s="182"/>
      <c r="H107" s="183"/>
    </row>
    <row r="108" spans="1:8" ht="70.5" customHeight="1" thickBot="1" x14ac:dyDescent="0.25">
      <c r="A108" s="184" t="s">
        <v>74</v>
      </c>
      <c r="B108" s="185"/>
      <c r="C108" s="186"/>
      <c r="D108" s="187" t="s">
        <v>75</v>
      </c>
      <c r="E108" s="188"/>
      <c r="F108" s="188"/>
      <c r="G108" s="188"/>
      <c r="H108" s="189"/>
    </row>
    <row r="109" spans="1:8" ht="70.5" customHeight="1" x14ac:dyDescent="0.2">
      <c r="A109" s="190" t="s">
        <v>76</v>
      </c>
      <c r="B109" s="191"/>
      <c r="C109" s="186"/>
      <c r="D109" s="157">
        <f>D107/4</f>
        <v>750</v>
      </c>
      <c r="E109" s="157"/>
      <c r="F109" s="157"/>
      <c r="G109" s="157"/>
      <c r="H109" s="158"/>
    </row>
    <row r="110" spans="1:8" ht="70.5" customHeight="1" x14ac:dyDescent="0.2">
      <c r="A110" s="190" t="s">
        <v>77</v>
      </c>
      <c r="B110" s="191"/>
      <c r="C110" s="186"/>
      <c r="D110" s="157">
        <f>D107/5</f>
        <v>600</v>
      </c>
      <c r="E110" s="157"/>
      <c r="F110" s="157"/>
      <c r="G110" s="157"/>
      <c r="H110" s="158"/>
    </row>
    <row r="111" spans="1:8" ht="70.5" customHeight="1" x14ac:dyDescent="0.2">
      <c r="A111" s="190" t="s">
        <v>78</v>
      </c>
      <c r="B111" s="191"/>
      <c r="C111" s="186"/>
      <c r="D111" s="157">
        <f>D107/6</f>
        <v>500</v>
      </c>
      <c r="E111" s="157"/>
      <c r="F111" s="157"/>
      <c r="G111" s="157"/>
      <c r="H111" s="158"/>
    </row>
    <row r="112" spans="1:8" ht="70.5" customHeight="1" x14ac:dyDescent="0.2">
      <c r="A112" s="190" t="s">
        <v>79</v>
      </c>
      <c r="B112" s="191"/>
      <c r="C112" s="186"/>
      <c r="D112" s="157">
        <f>D107/7</f>
        <v>428.57142857142856</v>
      </c>
      <c r="E112" s="157"/>
      <c r="F112" s="157"/>
      <c r="G112" s="157"/>
      <c r="H112" s="158"/>
    </row>
    <row r="113" spans="1:8" ht="70.5" customHeight="1" x14ac:dyDescent="0.2">
      <c r="A113" s="190" t="s">
        <v>80</v>
      </c>
      <c r="B113" s="191"/>
      <c r="C113" s="186"/>
      <c r="D113" s="157">
        <f>D107/8</f>
        <v>375</v>
      </c>
      <c r="E113" s="157"/>
      <c r="F113" s="157"/>
      <c r="G113" s="157"/>
      <c r="H113" s="158"/>
    </row>
    <row r="114" spans="1:8" ht="70.5" customHeight="1" x14ac:dyDescent="0.2">
      <c r="A114" s="190" t="s">
        <v>81</v>
      </c>
      <c r="B114" s="191"/>
      <c r="C114" s="186"/>
      <c r="D114" s="157">
        <f>D107/9</f>
        <v>333.33333333333331</v>
      </c>
      <c r="E114" s="157"/>
      <c r="F114" s="157"/>
      <c r="G114" s="157"/>
      <c r="H114" s="158"/>
    </row>
    <row r="115" spans="1:8" ht="70.5" customHeight="1" x14ac:dyDescent="0.2">
      <c r="A115" s="190" t="s">
        <v>82</v>
      </c>
      <c r="B115" s="191"/>
      <c r="C115" s="186"/>
      <c r="D115" s="157">
        <f>D107/10</f>
        <v>300</v>
      </c>
      <c r="E115" s="157"/>
      <c r="F115" s="157"/>
      <c r="G115" s="157"/>
      <c r="H115" s="158"/>
    </row>
    <row r="116" spans="1:8" ht="70.5" customHeight="1" thickBot="1" x14ac:dyDescent="0.25">
      <c r="A116" s="179" t="s">
        <v>83</v>
      </c>
      <c r="B116" s="180"/>
      <c r="C116" s="186"/>
      <c r="D116" s="182">
        <v>6720</v>
      </c>
      <c r="E116" s="182"/>
      <c r="F116" s="182"/>
      <c r="G116" s="182"/>
      <c r="H116" s="183"/>
    </row>
    <row r="117" spans="1:8" ht="70.5" customHeight="1" thickBot="1" x14ac:dyDescent="0.25">
      <c r="A117" s="184" t="s">
        <v>74</v>
      </c>
      <c r="B117" s="185"/>
      <c r="C117" s="186"/>
      <c r="D117" s="187" t="s">
        <v>75</v>
      </c>
      <c r="E117" s="188"/>
      <c r="F117" s="188"/>
      <c r="G117" s="188"/>
      <c r="H117" s="189"/>
    </row>
    <row r="118" spans="1:8" ht="70.5" customHeight="1" x14ac:dyDescent="0.2">
      <c r="A118" s="190" t="s">
        <v>76</v>
      </c>
      <c r="B118" s="191"/>
      <c r="C118" s="186"/>
      <c r="D118" s="157">
        <v>1680</v>
      </c>
      <c r="E118" s="157"/>
      <c r="F118" s="157"/>
      <c r="G118" s="157"/>
      <c r="H118" s="158"/>
    </row>
    <row r="119" spans="1:8" ht="70.5" customHeight="1" x14ac:dyDescent="0.2">
      <c r="A119" s="190" t="s">
        <v>77</v>
      </c>
      <c r="B119" s="191"/>
      <c r="C119" s="186"/>
      <c r="D119" s="157">
        <v>1344</v>
      </c>
      <c r="E119" s="157"/>
      <c r="F119" s="157"/>
      <c r="G119" s="157"/>
      <c r="H119" s="158"/>
    </row>
    <row r="120" spans="1:8" ht="70.5" customHeight="1" x14ac:dyDescent="0.2">
      <c r="A120" s="190" t="s">
        <v>78</v>
      </c>
      <c r="B120" s="191"/>
      <c r="C120" s="186"/>
      <c r="D120" s="157">
        <v>1120</v>
      </c>
      <c r="E120" s="157"/>
      <c r="F120" s="157"/>
      <c r="G120" s="157"/>
      <c r="H120" s="158"/>
    </row>
    <row r="121" spans="1:8" ht="70.5" customHeight="1" x14ac:dyDescent="0.2">
      <c r="A121" s="190" t="s">
        <v>79</v>
      </c>
      <c r="B121" s="191"/>
      <c r="C121" s="186"/>
      <c r="D121" s="157">
        <v>960</v>
      </c>
      <c r="E121" s="157"/>
      <c r="F121" s="157"/>
      <c r="G121" s="157"/>
      <c r="H121" s="158"/>
    </row>
    <row r="122" spans="1:8" ht="70.5" customHeight="1" x14ac:dyDescent="0.2">
      <c r="A122" s="190" t="s">
        <v>80</v>
      </c>
      <c r="B122" s="191"/>
      <c r="C122" s="186"/>
      <c r="D122" s="157">
        <v>840</v>
      </c>
      <c r="E122" s="157"/>
      <c r="F122" s="157"/>
      <c r="G122" s="157"/>
      <c r="H122" s="158"/>
    </row>
    <row r="123" spans="1:8" ht="70.5" customHeight="1" x14ac:dyDescent="0.2">
      <c r="A123" s="190" t="s">
        <v>81</v>
      </c>
      <c r="B123" s="191"/>
      <c r="C123" s="186"/>
      <c r="D123" s="157">
        <v>746.66666666666663</v>
      </c>
      <c r="E123" s="157"/>
      <c r="F123" s="157"/>
      <c r="G123" s="157"/>
      <c r="H123" s="158"/>
    </row>
    <row r="124" spans="1:8" ht="70.5" customHeight="1" thickBot="1" x14ac:dyDescent="0.25">
      <c r="A124" s="190" t="s">
        <v>82</v>
      </c>
      <c r="B124" s="191"/>
      <c r="C124" s="194"/>
      <c r="D124" s="157">
        <v>672</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44">
        <v>5004</v>
      </c>
      <c r="E125" s="45"/>
      <c r="F125" s="45"/>
      <c r="G125" s="45"/>
      <c r="H125" s="46"/>
    </row>
    <row r="126" spans="1:8" ht="21.75" thickBot="1" x14ac:dyDescent="0.25">
      <c r="A126" s="286"/>
      <c r="B126" s="287"/>
      <c r="C126" s="125"/>
      <c r="D126" s="288"/>
      <c r="E126" s="288"/>
      <c r="F126" s="288"/>
      <c r="G126" s="288"/>
      <c r="H126" s="289"/>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1">
        <v>4500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121">
        <v>2124</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6">
        <v>1890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6">
        <v>10002</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6">
        <v>12002.4</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6">
        <v>1182</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6">
        <v>2244</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6">
        <v>2244</v>
      </c>
      <c r="E134" s="37"/>
      <c r="F134" s="37"/>
      <c r="G134" s="37"/>
      <c r="H134" s="38"/>
    </row>
    <row r="135" spans="1:8" ht="50.1" customHeight="1" x14ac:dyDescent="0.2">
      <c r="A135" s="160" t="s">
        <v>93</v>
      </c>
      <c r="B135" s="161"/>
      <c r="C13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6">
        <v>10002</v>
      </c>
      <c r="E135" s="37"/>
      <c r="F135" s="37"/>
      <c r="G135" s="37"/>
      <c r="H135" s="38"/>
    </row>
    <row r="136" spans="1:8" ht="50.1" customHeight="1" x14ac:dyDescent="0.2">
      <c r="A136" s="160" t="s">
        <v>94</v>
      </c>
      <c r="B136" s="161"/>
      <c r="C136" s="202" t="s">
        <v>95</v>
      </c>
      <c r="D136" s="36">
        <v>2400</v>
      </c>
      <c r="E136" s="37"/>
      <c r="F136" s="37"/>
      <c r="G136" s="37"/>
      <c r="H136" s="38"/>
    </row>
    <row r="137" spans="1:8" ht="69.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6">
        <v>3990</v>
      </c>
      <c r="E137" s="37"/>
      <c r="F137" s="37"/>
      <c r="G137" s="37"/>
      <c r="H137" s="38"/>
    </row>
    <row r="138" spans="1:8" ht="69.75" customHeight="1" x14ac:dyDescent="0.2">
      <c r="A138" s="160" t="s">
        <v>97</v>
      </c>
      <c r="B138" s="161"/>
      <c r="C138" s="202"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6">
        <v>3990</v>
      </c>
      <c r="E138" s="37"/>
      <c r="F138" s="37"/>
      <c r="G138" s="37"/>
      <c r="H138" s="38"/>
    </row>
    <row r="139" spans="1:8" ht="69.75" customHeight="1" x14ac:dyDescent="0.2">
      <c r="A139" s="160" t="s">
        <v>98</v>
      </c>
      <c r="B139" s="161"/>
      <c r="C139"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6">
        <v>3990</v>
      </c>
      <c r="E139" s="37"/>
      <c r="F139" s="37"/>
      <c r="G139" s="37"/>
      <c r="H139" s="38"/>
    </row>
    <row r="140" spans="1:8" ht="69.75" customHeight="1" x14ac:dyDescent="0.2">
      <c r="A140" s="160" t="s">
        <v>99</v>
      </c>
      <c r="B140" s="161"/>
      <c r="C140"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6">
        <v>3990</v>
      </c>
      <c r="E140" s="37"/>
      <c r="F140" s="37"/>
      <c r="G140" s="37"/>
      <c r="H140" s="38"/>
    </row>
    <row r="141" spans="1:8" ht="69.7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1" s="36">
        <v>19980</v>
      </c>
      <c r="E141" s="37"/>
      <c r="F141" s="37"/>
      <c r="G141" s="37"/>
      <c r="H141" s="38"/>
    </row>
    <row r="142" spans="1:8" ht="69.7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6">
        <v>15000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3" s="36">
        <v>1242</v>
      </c>
      <c r="E143" s="37"/>
      <c r="F143" s="37"/>
      <c r="G143" s="37"/>
      <c r="H143" s="38"/>
    </row>
    <row r="144" spans="1:8" s="16" customFormat="1" ht="102" customHeight="1" thickBot="1" x14ac:dyDescent="0.25">
      <c r="A144" s="160" t="s">
        <v>16</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6">
        <v>330</v>
      </c>
      <c r="E144" s="37"/>
      <c r="F144" s="37"/>
      <c r="G144" s="37"/>
      <c r="H144" s="38"/>
    </row>
    <row r="145" spans="1:8" s="16" customFormat="1" ht="102" customHeight="1" thickBot="1" x14ac:dyDescent="0.25">
      <c r="A145" s="160" t="s">
        <v>103</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5" s="36">
        <v>50010</v>
      </c>
      <c r="E145" s="37"/>
      <c r="F145" s="37"/>
      <c r="G145" s="37"/>
      <c r="H145" s="38"/>
    </row>
    <row r="146" spans="1:8" s="16" customFormat="1" ht="126" customHeight="1" x14ac:dyDescent="0.2">
      <c r="A146" s="160" t="s">
        <v>104</v>
      </c>
      <c r="B146" s="161"/>
      <c r="C14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6" s="36">
        <v>7500</v>
      </c>
      <c r="E146" s="37"/>
      <c r="F146" s="37"/>
      <c r="G146" s="37"/>
      <c r="H146" s="38"/>
    </row>
    <row r="147" spans="1:8" s="16" customFormat="1" ht="96" customHeight="1" x14ac:dyDescent="0.2">
      <c r="A147" s="160" t="s">
        <v>105</v>
      </c>
      <c r="B147" s="161"/>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6">
        <v>3000</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8" s="36">
        <v>7500</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6">
        <v>12600</v>
      </c>
      <c r="E149" s="37"/>
      <c r="F149" s="37"/>
      <c r="G149" s="37"/>
      <c r="H149" s="38"/>
    </row>
    <row r="150" spans="1:8" ht="50.1" customHeight="1" x14ac:dyDescent="0.2">
      <c r="A150" s="160" t="s">
        <v>108</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6">
        <v>6000</v>
      </c>
      <c r="E150" s="37"/>
      <c r="F150" s="37"/>
      <c r="G150" s="37"/>
      <c r="H150" s="38"/>
    </row>
    <row r="151" spans="1:8" ht="50.1" customHeight="1" x14ac:dyDescent="0.2">
      <c r="A151" s="160" t="s">
        <v>109</v>
      </c>
      <c r="B151" s="161"/>
      <c r="C151" s="202" t="str">
        <f t="shared" si="2"/>
        <v>Электронный справочник на основе Справочника организаций "2ГИС.КАВКАЗСКИЕ МИНЕРАЛЬНЫЕ ВОДЫ" (версия для ПК)</v>
      </c>
      <c r="D151" s="36">
        <v>5400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6">
        <v>28080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6">
        <v>33696</v>
      </c>
      <c r="E153" s="37"/>
      <c r="F153" s="37"/>
      <c r="G153" s="37"/>
      <c r="H153" s="38"/>
    </row>
    <row r="154" spans="1:8" ht="50.1" customHeight="1" x14ac:dyDescent="0.2">
      <c r="A154" s="160" t="s">
        <v>112</v>
      </c>
      <c r="B154" s="161"/>
      <c r="C154" s="202" t="str">
        <f t="shared" si="2"/>
        <v>Электронный справочник на основе Справочника организаций "2ГИС.КАВКАЗСКИЕ МИНЕРАЛЬНЫЕ ВОДЫ" (версия для ПК)</v>
      </c>
      <c r="D154" s="36">
        <v>3360</v>
      </c>
      <c r="E154" s="37"/>
      <c r="F154" s="37"/>
      <c r="G154" s="37"/>
      <c r="H154" s="38"/>
    </row>
    <row r="155" spans="1:8" ht="50.1" customHeight="1" x14ac:dyDescent="0.2">
      <c r="A155" s="160" t="s">
        <v>113</v>
      </c>
      <c r="B155" s="161"/>
      <c r="C155" s="202" t="str">
        <f t="shared" si="2"/>
        <v>Электронный справочник на основе Справочника организаций "2ГИС.КАВКАЗСКИЕ МИНЕРАЛЬНЫЕ ВОДЫ" (версия для ПК)</v>
      </c>
      <c r="D155" s="36">
        <v>6360</v>
      </c>
      <c r="E155" s="37"/>
      <c r="F155" s="37"/>
      <c r="G155" s="37"/>
      <c r="H155" s="38"/>
    </row>
    <row r="156" spans="1:8" ht="50.1" customHeight="1" x14ac:dyDescent="0.2">
      <c r="A156" s="160" t="s">
        <v>114</v>
      </c>
      <c r="B156" s="161"/>
      <c r="C156" s="202" t="str">
        <f t="shared" si="2"/>
        <v>Электронный справочник на основе Справочника организаций "2ГИС.КАВКАЗСКИЕ МИНЕРАЛЬНЫЕ ВОДЫ" (версия для ПК)</v>
      </c>
      <c r="D156" s="36">
        <v>6360</v>
      </c>
      <c r="E156" s="37"/>
      <c r="F156" s="37"/>
      <c r="G156" s="37"/>
      <c r="H156" s="38"/>
    </row>
    <row r="157" spans="1:8" ht="50.1" customHeight="1" x14ac:dyDescent="0.2">
      <c r="A157" s="160" t="s">
        <v>115</v>
      </c>
      <c r="B157" s="161"/>
      <c r="C157" s="202" t="s">
        <v>95</v>
      </c>
      <c r="D157" s="36">
        <v>6720</v>
      </c>
      <c r="E157" s="37"/>
      <c r="F157" s="37"/>
      <c r="G157" s="37"/>
      <c r="H157" s="38"/>
    </row>
    <row r="158" spans="1:8" ht="73.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6">
        <v>56040</v>
      </c>
      <c r="E158" s="37"/>
      <c r="F158" s="37"/>
      <c r="G158" s="37"/>
      <c r="H158" s="38"/>
    </row>
    <row r="159" spans="1:8" ht="50.1" customHeight="1" thickBot="1" x14ac:dyDescent="0.25">
      <c r="A159" s="160" t="s">
        <v>117</v>
      </c>
      <c r="B159" s="161"/>
      <c r="C159" s="202" t="str">
        <f t="shared" si="2"/>
        <v>Электронный справочник на основе Справочника организаций "2ГИС.КАВКАЗСКИЕ МИНЕРАЛЬНЫЕ ВОДЫ" (версия для ПК)</v>
      </c>
      <c r="D159" s="44">
        <v>3480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6">
        <v>5490</v>
      </c>
      <c r="E161" s="37"/>
      <c r="F161" s="37"/>
      <c r="G161" s="37"/>
      <c r="H161" s="38"/>
    </row>
    <row r="162" spans="1:8" s="16" customFormat="1" ht="50.1" customHeight="1" x14ac:dyDescent="0.2">
      <c r="A162" s="160" t="s">
        <v>120</v>
      </c>
      <c r="B162" s="161"/>
      <c r="C162" s="209"/>
      <c r="D162" s="36">
        <v>4500</v>
      </c>
      <c r="E162" s="37"/>
      <c r="F162" s="37"/>
      <c r="G162" s="37"/>
      <c r="H162" s="38"/>
    </row>
    <row r="163" spans="1:8" s="16" customFormat="1" ht="50.1" customHeight="1" x14ac:dyDescent="0.2">
      <c r="A163" s="207" t="s">
        <v>121</v>
      </c>
      <c r="B163" s="208"/>
      <c r="C163" s="209"/>
      <c r="D163" s="293">
        <v>1500</v>
      </c>
      <c r="E163" s="157"/>
      <c r="F163" s="157"/>
      <c r="G163" s="157"/>
      <c r="H163" s="157"/>
    </row>
    <row r="164" spans="1:8" s="16" customFormat="1" ht="50.1" customHeight="1" x14ac:dyDescent="0.2">
      <c r="A164" s="207" t="s">
        <v>122</v>
      </c>
      <c r="B164" s="208"/>
      <c r="C164" s="209"/>
      <c r="D164" s="293">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7" s="36">
        <v>4050</v>
      </c>
      <c r="E167" s="37"/>
      <c r="F167" s="37"/>
      <c r="G167" s="37"/>
      <c r="H167" s="38"/>
    </row>
    <row r="168" spans="1:8" ht="50.1" customHeight="1" x14ac:dyDescent="0.2">
      <c r="A168" s="160" t="s">
        <v>126</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8" s="36">
        <v>1008</v>
      </c>
      <c r="E168" s="37"/>
      <c r="F168" s="37"/>
      <c r="G168" s="37"/>
      <c r="H168" s="38"/>
    </row>
    <row r="169" spans="1:8" ht="50.1" customHeight="1" x14ac:dyDescent="0.2">
      <c r="A169" s="160" t="s">
        <v>195</v>
      </c>
      <c r="B169" s="161"/>
      <c r="C169"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9" s="36">
        <v>11400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0" s="36">
        <v>2880</v>
      </c>
      <c r="E170" s="37"/>
      <c r="F170" s="37"/>
      <c r="G170" s="37"/>
      <c r="H170" s="38"/>
    </row>
    <row r="171" spans="1:8" s="16" customFormat="1" ht="126" customHeight="1" thickBot="1" x14ac:dyDescent="0.25">
      <c r="A171" s="160" t="s">
        <v>129</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1" s="36">
        <v>3714</v>
      </c>
      <c r="E171" s="37"/>
      <c r="F171" s="37"/>
      <c r="G171" s="37"/>
      <c r="H171" s="38"/>
    </row>
    <row r="172" spans="1:8" ht="50.1" customHeight="1" thickBot="1" x14ac:dyDescent="0.25">
      <c r="A172" s="286"/>
      <c r="B172" s="287"/>
      <c r="C172" s="130"/>
      <c r="D172" s="288"/>
      <c r="E172" s="288"/>
      <c r="F172" s="288"/>
      <c r="G172" s="288"/>
      <c r="H172" s="289"/>
    </row>
    <row r="173" spans="1:8" s="23" customFormat="1" ht="26.25" x14ac:dyDescent="0.2">
      <c r="A173" s="212"/>
      <c r="B173" s="213"/>
      <c r="C173" s="214"/>
      <c r="D173" s="213"/>
      <c r="E173" s="213"/>
      <c r="F173" s="213"/>
      <c r="G173" s="213"/>
      <c r="H173" s="215"/>
    </row>
    <row r="174" spans="1:8" s="16" customFormat="1" ht="21" x14ac:dyDescent="0.2">
      <c r="A174" s="216"/>
      <c r="B174" s="217" t="s">
        <v>130</v>
      </c>
      <c r="C174" s="218" t="s">
        <v>214</v>
      </c>
      <c r="D174" s="218"/>
      <c r="E174" s="219"/>
      <c r="F174" s="219"/>
      <c r="G174" s="219"/>
      <c r="H174" s="219"/>
    </row>
    <row r="175" spans="1:8" s="16" customFormat="1" ht="21" x14ac:dyDescent="0.2">
      <c r="A175" s="216"/>
      <c r="B175" s="219"/>
      <c r="C175" s="220" t="s">
        <v>215</v>
      </c>
      <c r="D175" s="220"/>
      <c r="E175" s="219"/>
      <c r="F175" s="219"/>
      <c r="G175" s="219"/>
      <c r="H175" s="219"/>
    </row>
    <row r="176" spans="1:8" s="16" customFormat="1" ht="21" x14ac:dyDescent="0.2">
      <c r="A176" s="216"/>
      <c r="B176" s="219"/>
      <c r="C176" s="218" t="s">
        <v>216</v>
      </c>
      <c r="D176" s="220"/>
      <c r="E176" s="219"/>
      <c r="F176" s="219"/>
      <c r="G176" s="219"/>
      <c r="H176" s="219"/>
    </row>
    <row r="177" spans="1:8" s="16" customFormat="1" ht="21" x14ac:dyDescent="0.2">
      <c r="A177" s="212"/>
      <c r="B177" s="213"/>
      <c r="C177" s="220"/>
      <c r="D177" s="220"/>
      <c r="E177" s="219"/>
      <c r="F177" s="219"/>
      <c r="G177" s="219"/>
      <c r="H177" s="213"/>
    </row>
    <row r="178" spans="1:8" s="16" customFormat="1" ht="26.25" x14ac:dyDescent="0.2">
      <c r="A178" s="223" t="str">
        <f>Абакан_юр!A171</f>
        <v>По соглашению сторон в качестве валюты платежа могут выступать украинские гривны, в этом случае курс следующий: 1 руб. = 0,5104 гривен</v>
      </c>
      <c r="B178" s="223"/>
      <c r="C178" s="223"/>
      <c r="D178" s="224"/>
      <c r="E178" s="224"/>
      <c r="F178" s="225"/>
      <c r="G178" s="226"/>
      <c r="H178" s="226"/>
    </row>
    <row r="179" spans="1:8" ht="26.25" x14ac:dyDescent="0.2">
      <c r="A179" s="223" t="str">
        <f>Абакан_юр!A172</f>
        <v>По соглашению сторон в качестве валюты платежа могут выступать дирхамы ОАЭ, в этом случае курс следующий: 1 руб. = 0,0436 дирхам</v>
      </c>
      <c r="B179" s="223"/>
      <c r="C179" s="223"/>
      <c r="D179" s="224"/>
      <c r="E179" s="224"/>
      <c r="F179" s="225"/>
      <c r="G179" s="228"/>
      <c r="H179" s="228"/>
    </row>
    <row r="180" spans="1:8" ht="26.25" x14ac:dyDescent="0.2">
      <c r="A180" s="223" t="str">
        <f>Абакан_юр!A173</f>
        <v>По соглашению сторон в качестве валюты платежа могут выступать доллары США, в этом случае курс следующий: 1 руб. = 0,0118 доллара</v>
      </c>
      <c r="B180" s="223"/>
      <c r="C180" s="223"/>
      <c r="D180" s="224"/>
      <c r="E180" s="224"/>
      <c r="F180" s="225"/>
      <c r="G180" s="228"/>
      <c r="H180" s="228"/>
    </row>
    <row r="181" spans="1:8" ht="26.25" x14ac:dyDescent="0.2">
      <c r="A181" s="223" t="str">
        <f>Абакан_юр!A174</f>
        <v>По соглашению сторон в качестве валюты платежа могут выступать евро, в этом случае курс следующий: 1 руб. = 0,0108 евро</v>
      </c>
      <c r="B181" s="223"/>
      <c r="C181" s="223"/>
      <c r="D181" s="224"/>
      <c r="E181" s="225"/>
      <c r="F181" s="225"/>
      <c r="G181" s="228"/>
      <c r="H181" s="228"/>
    </row>
    <row r="182" spans="1:8" ht="26.25" x14ac:dyDescent="0.2">
      <c r="A182" s="223" t="str">
        <f>Абакан_юр!A175</f>
        <v>По соглашению сторон в качестве валюты платежа могут выступать чешские кроны, в этом случае курс следующий: 1 руб. = 0,2741 крона</v>
      </c>
      <c r="B182" s="223"/>
      <c r="C182" s="223"/>
      <c r="D182" s="224"/>
      <c r="E182" s="225"/>
      <c r="F182" s="225"/>
      <c r="G182" s="228"/>
      <c r="H182" s="228"/>
    </row>
    <row r="183" spans="1:8" ht="26.25" x14ac:dyDescent="0.2">
      <c r="A183" s="223" t="str">
        <f>Абакан_юр!A176</f>
        <v>По соглашению сторон в качестве валюты платежа могут выступать киргизские сомы, в этом случае курс следующий: 1 руб. = 1,0001 сом</v>
      </c>
      <c r="B183" s="223"/>
      <c r="C183" s="223"/>
      <c r="D183" s="224"/>
      <c r="E183" s="224"/>
      <c r="F183" s="225"/>
      <c r="G183" s="228"/>
      <c r="H183" s="228"/>
    </row>
    <row r="184" spans="1:8" ht="26.25" x14ac:dyDescent="0.2">
      <c r="A184"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4" s="223"/>
      <c r="C184" s="223"/>
      <c r="D184" s="224"/>
      <c r="E184" s="224"/>
      <c r="F184" s="225"/>
      <c r="G184" s="228"/>
      <c r="H184" s="228"/>
    </row>
    <row r="185" spans="1:8" ht="26.25" customHeight="1" x14ac:dyDescent="0.2">
      <c r="A185" s="229"/>
      <c r="B185" s="229"/>
      <c r="C185" s="230"/>
      <c r="D185" s="231"/>
      <c r="E185" s="231"/>
      <c r="F185" s="232"/>
      <c r="G185" s="233"/>
      <c r="H185" s="233"/>
    </row>
    <row r="186" spans="1:8" ht="26.25" customHeight="1" x14ac:dyDescent="0.2">
      <c r="A186" s="235" t="s">
        <v>141</v>
      </c>
      <c r="B186" s="235"/>
      <c r="C186" s="235"/>
      <c r="D186" s="235"/>
      <c r="E186" s="235"/>
      <c r="F186" s="235"/>
      <c r="G186" s="235"/>
      <c r="H186" s="235"/>
    </row>
    <row r="187" spans="1:8" ht="26.25" customHeight="1" x14ac:dyDescent="0.2">
      <c r="A187" s="235" t="s">
        <v>142</v>
      </c>
      <c r="B187" s="235"/>
      <c r="C187" s="235"/>
      <c r="D187" s="235"/>
      <c r="E187" s="235"/>
      <c r="F187" s="235"/>
      <c r="G187" s="235"/>
      <c r="H187" s="235"/>
    </row>
    <row r="188" spans="1:8" ht="26.25" customHeight="1" x14ac:dyDescent="0.2">
      <c r="A188" s="229"/>
      <c r="B188" s="229"/>
      <c r="C188" s="230"/>
      <c r="D188" s="231"/>
      <c r="E188" s="231"/>
      <c r="F188" s="232"/>
      <c r="G188" s="233"/>
      <c r="H188" s="233"/>
    </row>
    <row r="189" spans="1:8" ht="26.25" customHeight="1" thickBot="1" x14ac:dyDescent="0.25">
      <c r="A189" s="236" t="s">
        <v>143</v>
      </c>
      <c r="B189" s="236"/>
      <c r="C189" s="236"/>
      <c r="D189" s="236"/>
      <c r="E189" s="236"/>
      <c r="F189" s="237"/>
      <c r="G189" s="227"/>
      <c r="H189" s="238"/>
    </row>
    <row r="190" spans="1:8" ht="26.25" customHeight="1" thickBot="1" x14ac:dyDescent="0.25">
      <c r="A190" s="239" t="s">
        <v>144</v>
      </c>
      <c r="B190" s="240"/>
      <c r="C190" s="240"/>
      <c r="D190" s="240"/>
      <c r="E190" s="241"/>
      <c r="F190" s="242"/>
      <c r="H190" s="243"/>
    </row>
    <row r="191" spans="1:8" ht="26.25" customHeight="1" thickBot="1" x14ac:dyDescent="0.25">
      <c r="A191" s="244" t="s">
        <v>145</v>
      </c>
      <c r="B191" s="245"/>
      <c r="C191" s="246" t="s">
        <v>146</v>
      </c>
      <c r="D191" s="245" t="s">
        <v>147</v>
      </c>
      <c r="E191" s="247"/>
      <c r="F191" s="248"/>
      <c r="G191" s="248"/>
      <c r="H191" s="248"/>
    </row>
    <row r="192" spans="1:8" ht="21" x14ac:dyDescent="0.2">
      <c r="A192" s="254" t="s">
        <v>203</v>
      </c>
      <c r="B192" s="255"/>
      <c r="C192" s="257" t="s">
        <v>204</v>
      </c>
      <c r="D192" s="257">
        <v>2190</v>
      </c>
      <c r="E192" s="258"/>
      <c r="F192" s="215"/>
      <c r="G192" s="215"/>
    </row>
    <row r="193" spans="1:8" ht="21" x14ac:dyDescent="0.2">
      <c r="A193" s="254" t="s">
        <v>205</v>
      </c>
      <c r="B193" s="255"/>
      <c r="C193" s="257"/>
      <c r="D193" s="257">
        <v>1590</v>
      </c>
      <c r="E193" s="258"/>
      <c r="F193" s="215"/>
      <c r="G193" s="215"/>
    </row>
    <row r="194" spans="1:8" ht="21" x14ac:dyDescent="0.2">
      <c r="A194" s="254" t="s">
        <v>206</v>
      </c>
      <c r="B194" s="255"/>
      <c r="C194" s="257"/>
      <c r="D194" s="257">
        <v>1440</v>
      </c>
      <c r="E194" s="258"/>
      <c r="F194" s="215"/>
      <c r="G194" s="215"/>
    </row>
    <row r="195" spans="1:8" ht="21.75" thickBot="1" x14ac:dyDescent="0.25">
      <c r="A195" s="254" t="s">
        <v>207</v>
      </c>
      <c r="B195" s="255"/>
      <c r="C195" s="257"/>
      <c r="D195" s="257">
        <v>1290</v>
      </c>
      <c r="E195" s="258"/>
      <c r="F195" s="215"/>
      <c r="G195" s="215"/>
    </row>
    <row r="196" spans="1:8" ht="50.1" customHeight="1" x14ac:dyDescent="0.2">
      <c r="A196" s="249" t="s">
        <v>148</v>
      </c>
      <c r="B196" s="250"/>
      <c r="C196" s="251" t="s">
        <v>149</v>
      </c>
      <c r="D196" s="252" t="s">
        <v>150</v>
      </c>
      <c r="E196" s="253"/>
      <c r="F196" s="248"/>
      <c r="G196" s="248"/>
      <c r="H196" s="248"/>
    </row>
    <row r="197" spans="1:8" ht="50.1" customHeight="1" x14ac:dyDescent="0.2">
      <c r="A197" s="254" t="s">
        <v>151</v>
      </c>
      <c r="B197" s="255"/>
      <c r="C197" s="256" t="s">
        <v>152</v>
      </c>
      <c r="D197" s="257" t="s">
        <v>153</v>
      </c>
      <c r="E197" s="258"/>
      <c r="F197" s="248"/>
      <c r="G197" s="248"/>
      <c r="H197" s="248"/>
    </row>
    <row r="198" spans="1:8" ht="96" customHeight="1" thickBot="1" x14ac:dyDescent="0.25">
      <c r="A198" s="316" t="s">
        <v>154</v>
      </c>
      <c r="B198" s="317"/>
      <c r="C198" s="318" t="s">
        <v>155</v>
      </c>
      <c r="D198" s="319" t="s">
        <v>153</v>
      </c>
      <c r="E198" s="320"/>
      <c r="F198" s="248"/>
      <c r="G198" s="248"/>
      <c r="H198" s="248"/>
    </row>
    <row r="199" spans="1:8" ht="50.1" customHeight="1" x14ac:dyDescent="0.2">
      <c r="A199" s="254" t="s">
        <v>157</v>
      </c>
      <c r="B199" s="255"/>
      <c r="C199" s="314" t="s">
        <v>158</v>
      </c>
      <c r="D199" s="255" t="s">
        <v>153</v>
      </c>
      <c r="E199" s="315"/>
      <c r="F199" s="242"/>
      <c r="G199" s="242"/>
      <c r="H199" s="242"/>
    </row>
    <row r="200" spans="1:8" ht="50.1" customHeight="1" thickBot="1" x14ac:dyDescent="0.25">
      <c r="A200" s="437" t="s">
        <v>159</v>
      </c>
      <c r="B200" s="438"/>
      <c r="C200" s="318" t="s">
        <v>160</v>
      </c>
      <c r="D200" s="439" t="s">
        <v>153</v>
      </c>
      <c r="E200" s="440"/>
      <c r="F200" s="232"/>
      <c r="G200" s="233"/>
      <c r="H200" s="233"/>
    </row>
    <row r="201" spans="1:8" ht="50.1" customHeight="1" x14ac:dyDescent="0.2">
      <c r="A201" s="260" t="s">
        <v>161</v>
      </c>
      <c r="B201" s="260"/>
      <c r="C201" s="260"/>
      <c r="D201" s="260"/>
      <c r="E201" s="260"/>
      <c r="F201" s="260"/>
      <c r="G201" s="260"/>
      <c r="H201" s="260"/>
    </row>
    <row r="202" spans="1:8" ht="50.1" customHeight="1" x14ac:dyDescent="0.2">
      <c r="A202" s="260" t="s">
        <v>162</v>
      </c>
      <c r="B202" s="260"/>
      <c r="C202" s="260"/>
      <c r="D202" s="260"/>
      <c r="E202" s="260"/>
      <c r="F202" s="260"/>
      <c r="G202" s="260"/>
      <c r="H202" s="260"/>
    </row>
    <row r="203" spans="1:8" ht="101.25" customHeight="1" x14ac:dyDescent="0.2">
      <c r="A20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5"/>
      <c r="C203" s="235"/>
      <c r="D203" s="235"/>
      <c r="E203" s="235"/>
      <c r="F203" s="235"/>
      <c r="G203" s="235"/>
      <c r="H203" s="235"/>
    </row>
    <row r="204" spans="1:8" ht="81.75" customHeight="1" x14ac:dyDescent="0.2">
      <c r="A204" s="235" t="s">
        <v>164</v>
      </c>
      <c r="B204" s="235"/>
      <c r="C204" s="235"/>
      <c r="D204" s="235"/>
      <c r="E204" s="235"/>
      <c r="F204" s="235"/>
      <c r="G204" s="235"/>
      <c r="H204" s="235"/>
    </row>
    <row r="205" spans="1:8" ht="23.25" x14ac:dyDescent="0.2">
      <c r="A205" s="260" t="s">
        <v>165</v>
      </c>
      <c r="B205" s="260"/>
      <c r="C205" s="260"/>
      <c r="D205" s="260"/>
      <c r="E205" s="260"/>
      <c r="F205" s="260"/>
      <c r="G205" s="260"/>
      <c r="H205" s="260"/>
    </row>
    <row r="206" spans="1:8" s="213" customFormat="1" x14ac:dyDescent="0.2">
      <c r="A206" s="212"/>
      <c r="C206" s="214"/>
      <c r="H206" s="215"/>
    </row>
    <row r="207" spans="1:8" s="213" customFormat="1" ht="125.25" customHeight="1" x14ac:dyDescent="0.2">
      <c r="A207" s="474" t="s">
        <v>281</v>
      </c>
      <c r="B207" s="474"/>
      <c r="C207" s="474"/>
      <c r="D207" s="474"/>
      <c r="E207" s="474"/>
      <c r="F207" s="474"/>
      <c r="G207" s="474"/>
      <c r="H207" s="474"/>
    </row>
    <row r="208" spans="1:8" ht="25.5" x14ac:dyDescent="0.35">
      <c r="A208" s="475" t="s">
        <v>282</v>
      </c>
      <c r="B208" s="476"/>
      <c r="C208" s="477" t="s">
        <v>283</v>
      </c>
    </row>
    <row r="209" spans="1:8" ht="25.5" x14ac:dyDescent="0.35">
      <c r="A209" s="478" t="s">
        <v>284</v>
      </c>
      <c r="B209" s="479"/>
      <c r="C209" s="480">
        <v>1</v>
      </c>
    </row>
    <row r="210" spans="1:8" ht="25.5" x14ac:dyDescent="0.35">
      <c r="A210" s="478">
        <v>2</v>
      </c>
      <c r="B210" s="479"/>
      <c r="C210" s="480">
        <v>1.1000000000000001</v>
      </c>
    </row>
    <row r="211" spans="1:8" ht="25.5" x14ac:dyDescent="0.35">
      <c r="A211" s="478">
        <v>3</v>
      </c>
      <c r="B211" s="479"/>
      <c r="C211" s="480">
        <v>1.2</v>
      </c>
    </row>
    <row r="212" spans="1:8" ht="25.5" x14ac:dyDescent="0.35">
      <c r="A212" s="478" t="s">
        <v>285</v>
      </c>
      <c r="B212" s="479"/>
      <c r="C212" s="480">
        <v>1.25</v>
      </c>
    </row>
    <row r="213" spans="1:8" ht="25.5" x14ac:dyDescent="0.35">
      <c r="A213" s="478" t="s">
        <v>286</v>
      </c>
      <c r="B213" s="479"/>
      <c r="C213" s="480">
        <v>1.3</v>
      </c>
    </row>
    <row r="214" spans="1:8" ht="25.5" x14ac:dyDescent="0.35">
      <c r="A214" s="478" t="s">
        <v>287</v>
      </c>
      <c r="B214" s="479"/>
      <c r="C214" s="480">
        <v>1.35</v>
      </c>
    </row>
    <row r="215" spans="1:8" ht="25.5" x14ac:dyDescent="0.35">
      <c r="A215" s="478" t="s">
        <v>288</v>
      </c>
      <c r="B215" s="479"/>
      <c r="C215" s="480">
        <v>1.4</v>
      </c>
    </row>
    <row r="216" spans="1:8" ht="25.5" x14ac:dyDescent="0.35">
      <c r="A216" s="478" t="s">
        <v>289</v>
      </c>
      <c r="B216" s="479"/>
      <c r="C216" s="480">
        <v>1.45</v>
      </c>
    </row>
    <row r="217" spans="1:8" ht="25.5" x14ac:dyDescent="0.35">
      <c r="A217" s="478" t="s">
        <v>290</v>
      </c>
      <c r="B217" s="479"/>
      <c r="C217" s="480">
        <v>1.5</v>
      </c>
    </row>
    <row r="218" spans="1:8" ht="25.5" x14ac:dyDescent="0.35">
      <c r="A218" s="478" t="s">
        <v>291</v>
      </c>
      <c r="B218" s="479"/>
      <c r="C218" s="480">
        <v>2</v>
      </c>
    </row>
    <row r="219" spans="1:8" ht="42" customHeight="1" x14ac:dyDescent="0.2">
      <c r="A219" s="260" t="s">
        <v>292</v>
      </c>
      <c r="B219" s="260"/>
      <c r="C219" s="260"/>
      <c r="D219" s="260"/>
      <c r="E219" s="260"/>
      <c r="F219" s="260"/>
      <c r="G219" s="260"/>
      <c r="H219" s="260"/>
    </row>
    <row r="222" spans="1:8" s="262" customFormat="1" ht="114.75" customHeight="1" x14ac:dyDescent="0.2">
      <c r="A222" s="235" t="s">
        <v>481</v>
      </c>
      <c r="B222" s="235"/>
      <c r="C222" s="235"/>
      <c r="D222" s="235"/>
      <c r="E222" s="235"/>
      <c r="F222" s="235"/>
      <c r="G222" s="235"/>
      <c r="H222" s="235"/>
    </row>
  </sheetData>
  <sheetProtection selectLockedCells="1" selectUnlockedCells="1"/>
  <mergeCells count="350">
    <mergeCell ref="A216:B216"/>
    <mergeCell ref="A217:B217"/>
    <mergeCell ref="A218:B218"/>
    <mergeCell ref="A219:H219"/>
    <mergeCell ref="A222:E222"/>
    <mergeCell ref="F222:H222"/>
    <mergeCell ref="A210:B210"/>
    <mergeCell ref="A211:B211"/>
    <mergeCell ref="A212:B212"/>
    <mergeCell ref="A213:B213"/>
    <mergeCell ref="A214:B214"/>
    <mergeCell ref="A215:B215"/>
    <mergeCell ref="A203:H203"/>
    <mergeCell ref="A204:H204"/>
    <mergeCell ref="A205:H205"/>
    <mergeCell ref="A207:H207"/>
    <mergeCell ref="A208:B208"/>
    <mergeCell ref="A209:B209"/>
    <mergeCell ref="A199:B199"/>
    <mergeCell ref="D199:E199"/>
    <mergeCell ref="A200:B200"/>
    <mergeCell ref="D200:E200"/>
    <mergeCell ref="A201:H201"/>
    <mergeCell ref="A202:H20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35"/>
  <sheetViews>
    <sheetView view="pageBreakPreview" zoomScale="40" zoomScaleNormal="60" zoomScaleSheetLayoutView="40" workbookViewId="0">
      <pane ySplit="3" topLeftCell="A31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501</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12736.8</v>
      </c>
      <c r="E8" s="32">
        <f>F8*1.1</f>
        <v>11675.400000000001</v>
      </c>
      <c r="F8" s="32">
        <v>10614</v>
      </c>
      <c r="G8" s="32">
        <f>F8*0.75</f>
        <v>7960.5</v>
      </c>
      <c r="H8" s="33">
        <f>F8*0.5</f>
        <v>5307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14558.4</v>
      </c>
      <c r="E13" s="32">
        <f>F13*1.1</f>
        <v>13345.2</v>
      </c>
      <c r="F13" s="32">
        <v>12132</v>
      </c>
      <c r="G13" s="32">
        <f>F13*0.75</f>
        <v>9099</v>
      </c>
      <c r="H13" s="33">
        <f>F13*0.5</f>
        <v>6066</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2304</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267">
        <v>222</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26755.200000000001</v>
      </c>
      <c r="E28" s="32">
        <f>F28*1.1</f>
        <v>24525.600000000002</v>
      </c>
      <c r="F28" s="32">
        <v>22296</v>
      </c>
      <c r="G28" s="32">
        <f>F28*0.75</f>
        <v>16722</v>
      </c>
      <c r="H28" s="33">
        <f>F28*0.5</f>
        <v>11148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30585.599999999999</v>
      </c>
      <c r="E33" s="32">
        <f>F33*1.1</f>
        <v>28036.800000000003</v>
      </c>
      <c r="F33" s="32">
        <v>25488</v>
      </c>
      <c r="G33" s="32">
        <f>F33*0.75</f>
        <v>19116</v>
      </c>
      <c r="H33" s="33">
        <f>F33*0.5</f>
        <v>12744</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4920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287"/>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1">
        <f>F49*1.2</f>
        <v>14551.199999999999</v>
      </c>
      <c r="E49" s="32">
        <f>F49*1.1</f>
        <v>13338.6</v>
      </c>
      <c r="F49" s="32">
        <v>12126</v>
      </c>
      <c r="G49" s="32">
        <f>F49*0.75</f>
        <v>9094.5</v>
      </c>
      <c r="H49" s="33">
        <f>F49*0.5</f>
        <v>6063</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54">
        <f>F55*1.2</f>
        <v>16632</v>
      </c>
      <c r="E55" s="32">
        <f>F55*1.1</f>
        <v>15246.000000000002</v>
      </c>
      <c r="F55" s="32">
        <v>13860</v>
      </c>
      <c r="G55" s="32">
        <f>F55*0.75</f>
        <v>10395</v>
      </c>
      <c r="H55" s="33">
        <f>F55*0.5</f>
        <v>6930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267">
        <v>222</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38</v>
      </c>
      <c r="B65" s="137"/>
      <c r="C65" s="137"/>
      <c r="D65" s="138" t="str">
        <f>"от "&amp;MIN(D66:D95)&amp;" до "&amp;MAX(D66:D95)</f>
        <v>от 2238 до 67140</v>
      </c>
      <c r="E65" s="139"/>
      <c r="F65" s="139"/>
      <c r="G65" s="139"/>
      <c r="H65" s="140"/>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365">
        <v>2238</v>
      </c>
      <c r="E66" s="145"/>
      <c r="F66" s="145"/>
      <c r="G66" s="145"/>
      <c r="H66" s="146"/>
    </row>
    <row r="67" spans="1:8" s="16" customFormat="1" ht="37.5" customHeight="1" outlineLevel="1" x14ac:dyDescent="0.2">
      <c r="A67" s="147" t="s">
        <v>40</v>
      </c>
      <c r="B67" s="366"/>
      <c r="C67" s="350"/>
      <c r="D67" s="56">
        <v>4476</v>
      </c>
      <c r="E67" s="37"/>
      <c r="F67" s="37"/>
      <c r="G67" s="37"/>
      <c r="H67" s="38"/>
    </row>
    <row r="68" spans="1:8" s="16" customFormat="1" ht="37.5" customHeight="1" outlineLevel="1" x14ac:dyDescent="0.2">
      <c r="A68" s="147" t="s">
        <v>41</v>
      </c>
      <c r="B68" s="366"/>
      <c r="C68" s="350"/>
      <c r="D68" s="56">
        <v>6714</v>
      </c>
      <c r="E68" s="37"/>
      <c r="F68" s="37"/>
      <c r="G68" s="37"/>
      <c r="H68" s="38"/>
    </row>
    <row r="69" spans="1:8" s="16" customFormat="1" ht="37.5" customHeight="1" outlineLevel="1" x14ac:dyDescent="0.2">
      <c r="A69" s="147" t="s">
        <v>42</v>
      </c>
      <c r="B69" s="366"/>
      <c r="C69" s="350"/>
      <c r="D69" s="56">
        <v>8952</v>
      </c>
      <c r="E69" s="37"/>
      <c r="F69" s="37"/>
      <c r="G69" s="37"/>
      <c r="H69" s="38"/>
    </row>
    <row r="70" spans="1:8" s="16" customFormat="1" ht="37.5" customHeight="1" outlineLevel="1" x14ac:dyDescent="0.2">
      <c r="A70" s="147" t="s">
        <v>43</v>
      </c>
      <c r="B70" s="366"/>
      <c r="C70" s="350"/>
      <c r="D70" s="56">
        <v>11190</v>
      </c>
      <c r="E70" s="37"/>
      <c r="F70" s="37"/>
      <c r="G70" s="37"/>
      <c r="H70" s="38"/>
    </row>
    <row r="71" spans="1:8" s="16" customFormat="1" ht="37.5" customHeight="1" outlineLevel="1" x14ac:dyDescent="0.2">
      <c r="A71" s="147" t="s">
        <v>44</v>
      </c>
      <c r="B71" s="366"/>
      <c r="C71" s="350"/>
      <c r="D71" s="56">
        <v>13428</v>
      </c>
      <c r="E71" s="37"/>
      <c r="F71" s="37"/>
      <c r="G71" s="37"/>
      <c r="H71" s="38"/>
    </row>
    <row r="72" spans="1:8" s="16" customFormat="1" ht="37.5" customHeight="1" outlineLevel="1" x14ac:dyDescent="0.2">
      <c r="A72" s="147" t="s">
        <v>45</v>
      </c>
      <c r="B72" s="366"/>
      <c r="C72" s="350"/>
      <c r="D72" s="56">
        <v>15666</v>
      </c>
      <c r="E72" s="37"/>
      <c r="F72" s="37"/>
      <c r="G72" s="37"/>
      <c r="H72" s="38"/>
    </row>
    <row r="73" spans="1:8" s="16" customFormat="1" ht="37.5" customHeight="1" outlineLevel="1" x14ac:dyDescent="0.2">
      <c r="A73" s="147" t="s">
        <v>46</v>
      </c>
      <c r="B73" s="366"/>
      <c r="C73" s="350"/>
      <c r="D73" s="56">
        <v>17904</v>
      </c>
      <c r="E73" s="37"/>
      <c r="F73" s="37"/>
      <c r="G73" s="37"/>
      <c r="H73" s="38"/>
    </row>
    <row r="74" spans="1:8" s="16" customFormat="1" ht="37.5" customHeight="1" outlineLevel="1" x14ac:dyDescent="0.2">
      <c r="A74" s="147" t="s">
        <v>47</v>
      </c>
      <c r="B74" s="366"/>
      <c r="C74" s="350"/>
      <c r="D74" s="56">
        <v>20142</v>
      </c>
      <c r="E74" s="37"/>
      <c r="F74" s="37"/>
      <c r="G74" s="37"/>
      <c r="H74" s="38"/>
    </row>
    <row r="75" spans="1:8" s="16" customFormat="1" ht="37.5" customHeight="1" outlineLevel="1" x14ac:dyDescent="0.2">
      <c r="A75" s="147" t="s">
        <v>48</v>
      </c>
      <c r="B75" s="366"/>
      <c r="C75" s="350"/>
      <c r="D75" s="56">
        <v>22380</v>
      </c>
      <c r="E75" s="37"/>
      <c r="F75" s="37"/>
      <c r="G75" s="37"/>
      <c r="H75" s="38"/>
    </row>
    <row r="76" spans="1:8" s="16" customFormat="1" ht="37.5" customHeight="1" outlineLevel="1" x14ac:dyDescent="0.2">
      <c r="A76" s="147" t="s">
        <v>49</v>
      </c>
      <c r="B76" s="366"/>
      <c r="C76" s="350"/>
      <c r="D76" s="56">
        <v>24618</v>
      </c>
      <c r="E76" s="37"/>
      <c r="F76" s="37"/>
      <c r="G76" s="37"/>
      <c r="H76" s="38"/>
    </row>
    <row r="77" spans="1:8" s="16" customFormat="1" ht="37.5" customHeight="1" outlineLevel="1" x14ac:dyDescent="0.2">
      <c r="A77" s="147" t="s">
        <v>50</v>
      </c>
      <c r="B77" s="366"/>
      <c r="C77" s="350"/>
      <c r="D77" s="56">
        <v>26856</v>
      </c>
      <c r="E77" s="37"/>
      <c r="F77" s="37"/>
      <c r="G77" s="37"/>
      <c r="H77" s="38"/>
    </row>
    <row r="78" spans="1:8" s="16" customFormat="1" ht="37.5" customHeight="1" outlineLevel="1" x14ac:dyDescent="0.2">
      <c r="A78" s="147" t="s">
        <v>51</v>
      </c>
      <c r="B78" s="366"/>
      <c r="C78" s="350"/>
      <c r="D78" s="56">
        <v>29094</v>
      </c>
      <c r="E78" s="37"/>
      <c r="F78" s="37"/>
      <c r="G78" s="37"/>
      <c r="H78" s="38"/>
    </row>
    <row r="79" spans="1:8" s="16" customFormat="1" ht="37.5" customHeight="1" outlineLevel="1" x14ac:dyDescent="0.2">
      <c r="A79" s="147" t="s">
        <v>52</v>
      </c>
      <c r="B79" s="366"/>
      <c r="C79" s="350"/>
      <c r="D79" s="56">
        <v>31332</v>
      </c>
      <c r="E79" s="37"/>
      <c r="F79" s="37"/>
      <c r="G79" s="37"/>
      <c r="H79" s="38"/>
    </row>
    <row r="80" spans="1:8" s="16" customFormat="1" ht="37.5" customHeight="1" outlineLevel="1" x14ac:dyDescent="0.2">
      <c r="A80" s="147" t="s">
        <v>53</v>
      </c>
      <c r="B80" s="366"/>
      <c r="C80" s="350"/>
      <c r="D80" s="56">
        <v>33570</v>
      </c>
      <c r="E80" s="37"/>
      <c r="F80" s="37"/>
      <c r="G80" s="37"/>
      <c r="H80" s="38"/>
    </row>
    <row r="81" spans="1:8" s="16" customFormat="1" ht="37.5" customHeight="1" outlineLevel="1" x14ac:dyDescent="0.2">
      <c r="A81" s="147" t="s">
        <v>54</v>
      </c>
      <c r="B81" s="366"/>
      <c r="C81" s="350"/>
      <c r="D81" s="56">
        <v>35808</v>
      </c>
      <c r="E81" s="37"/>
      <c r="F81" s="37"/>
      <c r="G81" s="37"/>
      <c r="H81" s="38"/>
    </row>
    <row r="82" spans="1:8" s="16" customFormat="1" ht="37.5" customHeight="1" outlineLevel="1" x14ac:dyDescent="0.2">
      <c r="A82" s="147" t="s">
        <v>55</v>
      </c>
      <c r="B82" s="366"/>
      <c r="C82" s="350"/>
      <c r="D82" s="56">
        <v>38046</v>
      </c>
      <c r="E82" s="37"/>
      <c r="F82" s="37"/>
      <c r="G82" s="37"/>
      <c r="H82" s="38"/>
    </row>
    <row r="83" spans="1:8" s="16" customFormat="1" ht="37.5" customHeight="1" outlineLevel="1" x14ac:dyDescent="0.2">
      <c r="A83" s="147" t="s">
        <v>56</v>
      </c>
      <c r="B83" s="366"/>
      <c r="C83" s="350"/>
      <c r="D83" s="56">
        <v>40284</v>
      </c>
      <c r="E83" s="37"/>
      <c r="F83" s="37"/>
      <c r="G83" s="37"/>
      <c r="H83" s="38"/>
    </row>
    <row r="84" spans="1:8" s="16" customFormat="1" ht="37.5" customHeight="1" outlineLevel="1" x14ac:dyDescent="0.2">
      <c r="A84" s="147" t="s">
        <v>57</v>
      </c>
      <c r="B84" s="366"/>
      <c r="C84" s="350"/>
      <c r="D84" s="56">
        <v>42522</v>
      </c>
      <c r="E84" s="37"/>
      <c r="F84" s="37"/>
      <c r="G84" s="37"/>
      <c r="H84" s="38"/>
    </row>
    <row r="85" spans="1:8" s="16" customFormat="1" ht="37.5" customHeight="1" outlineLevel="1" x14ac:dyDescent="0.2">
      <c r="A85" s="147" t="s">
        <v>58</v>
      </c>
      <c r="B85" s="366"/>
      <c r="C85" s="350"/>
      <c r="D85" s="56">
        <v>44760</v>
      </c>
      <c r="E85" s="37"/>
      <c r="F85" s="37"/>
      <c r="G85" s="37"/>
      <c r="H85" s="38"/>
    </row>
    <row r="86" spans="1:8" s="16" customFormat="1" ht="37.5" customHeight="1" outlineLevel="1" x14ac:dyDescent="0.2">
      <c r="A86" s="147" t="s">
        <v>178</v>
      </c>
      <c r="B86" s="366"/>
      <c r="C86" s="350"/>
      <c r="D86" s="56">
        <v>46998</v>
      </c>
      <c r="E86" s="37"/>
      <c r="F86" s="37"/>
      <c r="G86" s="37"/>
      <c r="H86" s="38"/>
    </row>
    <row r="87" spans="1:8" s="16" customFormat="1" ht="37.5" customHeight="1" outlineLevel="1" x14ac:dyDescent="0.2">
      <c r="A87" s="147" t="s">
        <v>179</v>
      </c>
      <c r="B87" s="366"/>
      <c r="C87" s="350"/>
      <c r="D87" s="56">
        <v>49236</v>
      </c>
      <c r="E87" s="37"/>
      <c r="F87" s="37"/>
      <c r="G87" s="37"/>
      <c r="H87" s="38"/>
    </row>
    <row r="88" spans="1:8" s="16" customFormat="1" ht="37.5" customHeight="1" outlineLevel="1" x14ac:dyDescent="0.2">
      <c r="A88" s="147" t="s">
        <v>180</v>
      </c>
      <c r="B88" s="366"/>
      <c r="C88" s="350"/>
      <c r="D88" s="56">
        <v>51474</v>
      </c>
      <c r="E88" s="37"/>
      <c r="F88" s="37"/>
      <c r="G88" s="37"/>
      <c r="H88" s="38"/>
    </row>
    <row r="89" spans="1:8" s="16" customFormat="1" ht="37.5" customHeight="1" outlineLevel="1" x14ac:dyDescent="0.2">
      <c r="A89" s="147" t="s">
        <v>181</v>
      </c>
      <c r="B89" s="366"/>
      <c r="C89" s="350"/>
      <c r="D89" s="56">
        <v>53712</v>
      </c>
      <c r="E89" s="37"/>
      <c r="F89" s="37"/>
      <c r="G89" s="37"/>
      <c r="H89" s="38"/>
    </row>
    <row r="90" spans="1:8" s="16" customFormat="1" ht="37.5" customHeight="1" outlineLevel="1" x14ac:dyDescent="0.2">
      <c r="A90" s="147" t="s">
        <v>182</v>
      </c>
      <c r="B90" s="366"/>
      <c r="C90" s="350"/>
      <c r="D90" s="56">
        <v>55950</v>
      </c>
      <c r="E90" s="37"/>
      <c r="F90" s="37"/>
      <c r="G90" s="37"/>
      <c r="H90" s="38"/>
    </row>
    <row r="91" spans="1:8" s="16" customFormat="1" ht="37.5" customHeight="1" outlineLevel="1" x14ac:dyDescent="0.2">
      <c r="A91" s="147" t="s">
        <v>183</v>
      </c>
      <c r="B91" s="366"/>
      <c r="C91" s="350"/>
      <c r="D91" s="56">
        <v>58188</v>
      </c>
      <c r="E91" s="37"/>
      <c r="F91" s="37"/>
      <c r="G91" s="37"/>
      <c r="H91" s="38"/>
    </row>
    <row r="92" spans="1:8" s="16" customFormat="1" ht="37.5" customHeight="1" outlineLevel="1" x14ac:dyDescent="0.2">
      <c r="A92" s="147" t="s">
        <v>184</v>
      </c>
      <c r="B92" s="366"/>
      <c r="C92" s="350"/>
      <c r="D92" s="56">
        <v>60426</v>
      </c>
      <c r="E92" s="37"/>
      <c r="F92" s="37"/>
      <c r="G92" s="37"/>
      <c r="H92" s="38"/>
    </row>
    <row r="93" spans="1:8" s="16" customFormat="1" ht="37.5" customHeight="1" outlineLevel="1" x14ac:dyDescent="0.2">
      <c r="A93" s="147" t="s">
        <v>185</v>
      </c>
      <c r="B93" s="366"/>
      <c r="C93" s="350"/>
      <c r="D93" s="56">
        <v>62664</v>
      </c>
      <c r="E93" s="37"/>
      <c r="F93" s="37"/>
      <c r="G93" s="37"/>
      <c r="H93" s="38"/>
    </row>
    <row r="94" spans="1:8" s="16" customFormat="1" ht="37.5" customHeight="1" outlineLevel="1" x14ac:dyDescent="0.2">
      <c r="A94" s="147" t="s">
        <v>186</v>
      </c>
      <c r="B94" s="366"/>
      <c r="C94" s="350"/>
      <c r="D94" s="56">
        <v>64902</v>
      </c>
      <c r="E94" s="37"/>
      <c r="F94" s="37"/>
      <c r="G94" s="37"/>
      <c r="H94" s="38"/>
    </row>
    <row r="95" spans="1:8" s="16" customFormat="1" ht="37.5" customHeight="1" outlineLevel="1" x14ac:dyDescent="0.2">
      <c r="A95" s="147" t="s">
        <v>187</v>
      </c>
      <c r="B95" s="366"/>
      <c r="C95" s="350"/>
      <c r="D95" s="56">
        <v>67140</v>
      </c>
      <c r="E95" s="37"/>
      <c r="F95" s="37"/>
      <c r="G95" s="37"/>
      <c r="H95" s="38"/>
    </row>
    <row r="96" spans="1:8" s="16" customFormat="1" ht="37.5" customHeight="1" outlineLevel="1" x14ac:dyDescent="0.2">
      <c r="A96" s="147" t="s">
        <v>188</v>
      </c>
      <c r="B96" s="366"/>
      <c r="C96" s="350"/>
      <c r="D96" s="56">
        <v>69378</v>
      </c>
      <c r="E96" s="37"/>
      <c r="F96" s="37"/>
      <c r="G96" s="37"/>
      <c r="H96" s="38"/>
    </row>
    <row r="97" spans="1:8" s="16" customFormat="1" ht="37.5" customHeight="1" outlineLevel="1" x14ac:dyDescent="0.2">
      <c r="A97" s="147" t="s">
        <v>189</v>
      </c>
      <c r="B97" s="366"/>
      <c r="C97" s="350"/>
      <c r="D97" s="56">
        <v>71616</v>
      </c>
      <c r="E97" s="37"/>
      <c r="F97" s="37"/>
      <c r="G97" s="37"/>
      <c r="H97" s="38"/>
    </row>
    <row r="98" spans="1:8" s="16" customFormat="1" ht="37.5" customHeight="1" outlineLevel="1" x14ac:dyDescent="0.2">
      <c r="A98" s="147" t="s">
        <v>190</v>
      </c>
      <c r="B98" s="366"/>
      <c r="C98" s="350"/>
      <c r="D98" s="56">
        <v>73854</v>
      </c>
      <c r="E98" s="37"/>
      <c r="F98" s="37"/>
      <c r="G98" s="37"/>
      <c r="H98" s="38"/>
    </row>
    <row r="99" spans="1:8" s="16" customFormat="1" ht="37.5" customHeight="1" outlineLevel="1" x14ac:dyDescent="0.2">
      <c r="A99" s="147" t="s">
        <v>191</v>
      </c>
      <c r="B99" s="366"/>
      <c r="C99" s="350"/>
      <c r="D99" s="56">
        <v>76092</v>
      </c>
      <c r="E99" s="37"/>
      <c r="F99" s="37"/>
      <c r="G99" s="37"/>
      <c r="H99" s="38"/>
    </row>
    <row r="100" spans="1:8" s="16" customFormat="1" ht="37.5" customHeight="1" outlineLevel="1" x14ac:dyDescent="0.2">
      <c r="A100" s="147" t="s">
        <v>192</v>
      </c>
      <c r="B100" s="366"/>
      <c r="C100" s="350"/>
      <c r="D100" s="56">
        <v>78330</v>
      </c>
      <c r="E100" s="37"/>
      <c r="F100" s="37"/>
      <c r="G100" s="37"/>
      <c r="H100" s="38"/>
    </row>
    <row r="101" spans="1:8" s="16" customFormat="1" ht="37.5" customHeight="1" outlineLevel="1" x14ac:dyDescent="0.2">
      <c r="A101" s="147" t="s">
        <v>229</v>
      </c>
      <c r="B101" s="366"/>
      <c r="C101" s="350"/>
      <c r="D101" s="56">
        <v>80568</v>
      </c>
      <c r="E101" s="37"/>
      <c r="F101" s="37"/>
      <c r="G101" s="37"/>
      <c r="H101" s="38"/>
    </row>
    <row r="102" spans="1:8" s="16" customFormat="1" ht="37.5" customHeight="1" outlineLevel="1" x14ac:dyDescent="0.2">
      <c r="A102" s="147" t="s">
        <v>230</v>
      </c>
      <c r="B102" s="366"/>
      <c r="C102" s="350"/>
      <c r="D102" s="56">
        <v>82806</v>
      </c>
      <c r="E102" s="37"/>
      <c r="F102" s="37"/>
      <c r="G102" s="37"/>
      <c r="H102" s="38"/>
    </row>
    <row r="103" spans="1:8" s="16" customFormat="1" ht="37.5" customHeight="1" outlineLevel="1" x14ac:dyDescent="0.2">
      <c r="A103" s="147" t="s">
        <v>231</v>
      </c>
      <c r="B103" s="366"/>
      <c r="C103" s="350"/>
      <c r="D103" s="56">
        <v>85044</v>
      </c>
      <c r="E103" s="37"/>
      <c r="F103" s="37"/>
      <c r="G103" s="37"/>
      <c r="H103" s="38"/>
    </row>
    <row r="104" spans="1:8" s="16" customFormat="1" ht="37.5" customHeight="1" outlineLevel="1" x14ac:dyDescent="0.2">
      <c r="A104" s="147" t="s">
        <v>232</v>
      </c>
      <c r="B104" s="366"/>
      <c r="C104" s="350"/>
      <c r="D104" s="56">
        <v>87282</v>
      </c>
      <c r="E104" s="37"/>
      <c r="F104" s="37"/>
      <c r="G104" s="37"/>
      <c r="H104" s="38"/>
    </row>
    <row r="105" spans="1:8" s="16" customFormat="1" ht="37.5" customHeight="1" outlineLevel="1" x14ac:dyDescent="0.2">
      <c r="A105" s="147" t="s">
        <v>233</v>
      </c>
      <c r="B105" s="366"/>
      <c r="C105" s="350"/>
      <c r="D105" s="56">
        <v>89520</v>
      </c>
      <c r="E105" s="37"/>
      <c r="F105" s="37"/>
      <c r="G105" s="37"/>
      <c r="H105" s="38"/>
    </row>
    <row r="106" spans="1:8" s="16" customFormat="1" ht="37.5" customHeight="1" outlineLevel="1" x14ac:dyDescent="0.2">
      <c r="A106" s="147" t="s">
        <v>356</v>
      </c>
      <c r="B106" s="366"/>
      <c r="C106" s="350"/>
      <c r="D106" s="56">
        <v>91758</v>
      </c>
      <c r="E106" s="37"/>
      <c r="F106" s="37"/>
      <c r="G106" s="37"/>
      <c r="H106" s="38"/>
    </row>
    <row r="107" spans="1:8" s="16" customFormat="1" ht="37.5" customHeight="1" outlineLevel="1" x14ac:dyDescent="0.2">
      <c r="A107" s="147" t="s">
        <v>357</v>
      </c>
      <c r="B107" s="366"/>
      <c r="C107" s="350"/>
      <c r="D107" s="56">
        <v>93996</v>
      </c>
      <c r="E107" s="37"/>
      <c r="F107" s="37"/>
      <c r="G107" s="37"/>
      <c r="H107" s="38"/>
    </row>
    <row r="108" spans="1:8" s="16" customFormat="1" ht="37.5" customHeight="1" outlineLevel="1" x14ac:dyDescent="0.2">
      <c r="A108" s="147" t="s">
        <v>358</v>
      </c>
      <c r="B108" s="366"/>
      <c r="C108" s="350"/>
      <c r="D108" s="56">
        <v>96234</v>
      </c>
      <c r="E108" s="37"/>
      <c r="F108" s="37"/>
      <c r="G108" s="37"/>
      <c r="H108" s="38"/>
    </row>
    <row r="109" spans="1:8" s="16" customFormat="1" ht="37.5" customHeight="1" outlineLevel="1" x14ac:dyDescent="0.2">
      <c r="A109" s="147" t="s">
        <v>359</v>
      </c>
      <c r="B109" s="366"/>
      <c r="C109" s="350"/>
      <c r="D109" s="56">
        <v>98472</v>
      </c>
      <c r="E109" s="37"/>
      <c r="F109" s="37"/>
      <c r="G109" s="37"/>
      <c r="H109" s="38"/>
    </row>
    <row r="110" spans="1:8" s="16" customFormat="1" ht="37.5" customHeight="1" outlineLevel="1" x14ac:dyDescent="0.2">
      <c r="A110" s="147" t="s">
        <v>360</v>
      </c>
      <c r="B110" s="366"/>
      <c r="C110" s="350"/>
      <c r="D110" s="56">
        <v>100710</v>
      </c>
      <c r="E110" s="37"/>
      <c r="F110" s="37"/>
      <c r="G110" s="37"/>
      <c r="H110" s="38"/>
    </row>
    <row r="111" spans="1:8" s="16" customFormat="1" ht="37.5" customHeight="1" outlineLevel="1" x14ac:dyDescent="0.2">
      <c r="A111" s="147" t="s">
        <v>361</v>
      </c>
      <c r="B111" s="366"/>
      <c r="C111" s="350"/>
      <c r="D111" s="56">
        <v>102948</v>
      </c>
      <c r="E111" s="37"/>
      <c r="F111" s="37"/>
      <c r="G111" s="37"/>
      <c r="H111" s="38"/>
    </row>
    <row r="112" spans="1:8" s="16" customFormat="1" ht="37.5" customHeight="1" outlineLevel="1" x14ac:dyDescent="0.2">
      <c r="A112" s="147" t="s">
        <v>362</v>
      </c>
      <c r="B112" s="366"/>
      <c r="C112" s="350"/>
      <c r="D112" s="56">
        <v>105186</v>
      </c>
      <c r="E112" s="37"/>
      <c r="F112" s="37"/>
      <c r="G112" s="37"/>
      <c r="H112" s="38"/>
    </row>
    <row r="113" spans="1:8" s="16" customFormat="1" ht="37.5" customHeight="1" outlineLevel="1" x14ac:dyDescent="0.2">
      <c r="A113" s="147" t="s">
        <v>363</v>
      </c>
      <c r="B113" s="366"/>
      <c r="C113" s="350"/>
      <c r="D113" s="56">
        <v>107424</v>
      </c>
      <c r="E113" s="37"/>
      <c r="F113" s="37"/>
      <c r="G113" s="37"/>
      <c r="H113" s="38"/>
    </row>
    <row r="114" spans="1:8" s="16" customFormat="1" ht="37.5" customHeight="1" outlineLevel="1" x14ac:dyDescent="0.2">
      <c r="A114" s="147" t="s">
        <v>364</v>
      </c>
      <c r="B114" s="366"/>
      <c r="C114" s="350"/>
      <c r="D114" s="56">
        <v>109662</v>
      </c>
      <c r="E114" s="37"/>
      <c r="F114" s="37"/>
      <c r="G114" s="37"/>
      <c r="H114" s="38"/>
    </row>
    <row r="115" spans="1:8" s="16" customFormat="1" ht="37.5" customHeight="1" outlineLevel="1" x14ac:dyDescent="0.2">
      <c r="A115" s="147" t="s">
        <v>365</v>
      </c>
      <c r="B115" s="366"/>
      <c r="C115" s="350"/>
      <c r="D115" s="56">
        <v>111900</v>
      </c>
      <c r="E115" s="37"/>
      <c r="F115" s="37"/>
      <c r="G115" s="37"/>
      <c r="H115" s="38"/>
    </row>
    <row r="116" spans="1:8" s="16" customFormat="1" ht="37.5" customHeight="1" outlineLevel="1" x14ac:dyDescent="0.2">
      <c r="A116" s="147" t="s">
        <v>366</v>
      </c>
      <c r="B116" s="366"/>
      <c r="C116" s="350"/>
      <c r="D116" s="56">
        <v>114138</v>
      </c>
      <c r="E116" s="37"/>
      <c r="F116" s="37"/>
      <c r="G116" s="37"/>
      <c r="H116" s="38"/>
    </row>
    <row r="117" spans="1:8" s="16" customFormat="1" ht="37.5" customHeight="1" outlineLevel="1" x14ac:dyDescent="0.2">
      <c r="A117" s="147" t="s">
        <v>367</v>
      </c>
      <c r="B117" s="366"/>
      <c r="C117" s="350"/>
      <c r="D117" s="56">
        <v>116376</v>
      </c>
      <c r="E117" s="37"/>
      <c r="F117" s="37"/>
      <c r="G117" s="37"/>
      <c r="H117" s="38"/>
    </row>
    <row r="118" spans="1:8" s="16" customFormat="1" ht="37.5" customHeight="1" outlineLevel="1" x14ac:dyDescent="0.2">
      <c r="A118" s="147" t="s">
        <v>368</v>
      </c>
      <c r="B118" s="366"/>
      <c r="C118" s="350"/>
      <c r="D118" s="56">
        <v>118614</v>
      </c>
      <c r="E118" s="37"/>
      <c r="F118" s="37"/>
      <c r="G118" s="37"/>
      <c r="H118" s="38"/>
    </row>
    <row r="119" spans="1:8" s="16" customFormat="1" ht="37.5" customHeight="1" outlineLevel="1" x14ac:dyDescent="0.2">
      <c r="A119" s="147" t="s">
        <v>369</v>
      </c>
      <c r="B119" s="366"/>
      <c r="C119" s="350"/>
      <c r="D119" s="56">
        <v>120852</v>
      </c>
      <c r="E119" s="37"/>
      <c r="F119" s="37"/>
      <c r="G119" s="37"/>
      <c r="H119" s="38"/>
    </row>
    <row r="120" spans="1:8" s="16" customFormat="1" ht="37.5" customHeight="1" outlineLevel="1" x14ac:dyDescent="0.2">
      <c r="A120" s="147" t="s">
        <v>370</v>
      </c>
      <c r="B120" s="366"/>
      <c r="C120" s="350"/>
      <c r="D120" s="56">
        <v>123090</v>
      </c>
      <c r="E120" s="37"/>
      <c r="F120" s="37"/>
      <c r="G120" s="37"/>
      <c r="H120" s="38"/>
    </row>
    <row r="121" spans="1:8" s="16" customFormat="1" ht="37.5" customHeight="1" outlineLevel="1" x14ac:dyDescent="0.2">
      <c r="A121" s="147" t="s">
        <v>371</v>
      </c>
      <c r="B121" s="366"/>
      <c r="C121" s="350"/>
      <c r="D121" s="56">
        <v>125328</v>
      </c>
      <c r="E121" s="37"/>
      <c r="F121" s="37"/>
      <c r="G121" s="37"/>
      <c r="H121" s="38"/>
    </row>
    <row r="122" spans="1:8" s="16" customFormat="1" ht="37.5" customHeight="1" outlineLevel="1" x14ac:dyDescent="0.2">
      <c r="A122" s="147" t="s">
        <v>372</v>
      </c>
      <c r="B122" s="366"/>
      <c r="C122" s="350"/>
      <c r="D122" s="56">
        <v>127566</v>
      </c>
      <c r="E122" s="37"/>
      <c r="F122" s="37"/>
      <c r="G122" s="37"/>
      <c r="H122" s="38"/>
    </row>
    <row r="123" spans="1:8" s="16" customFormat="1" ht="37.5" customHeight="1" outlineLevel="1" x14ac:dyDescent="0.2">
      <c r="A123" s="147" t="s">
        <v>373</v>
      </c>
      <c r="B123" s="366"/>
      <c r="C123" s="350"/>
      <c r="D123" s="56">
        <v>129804</v>
      </c>
      <c r="E123" s="37"/>
      <c r="F123" s="37"/>
      <c r="G123" s="37"/>
      <c r="H123" s="38"/>
    </row>
    <row r="124" spans="1:8" s="16" customFormat="1" ht="37.5" customHeight="1" outlineLevel="1" x14ac:dyDescent="0.2">
      <c r="A124" s="147" t="s">
        <v>374</v>
      </c>
      <c r="B124" s="366"/>
      <c r="C124" s="350"/>
      <c r="D124" s="56">
        <v>132042</v>
      </c>
      <c r="E124" s="37"/>
      <c r="F124" s="37"/>
      <c r="G124" s="37"/>
      <c r="H124" s="38"/>
    </row>
    <row r="125" spans="1:8" s="16" customFormat="1" ht="37.5" customHeight="1" outlineLevel="1" x14ac:dyDescent="0.2">
      <c r="A125" s="147" t="s">
        <v>375</v>
      </c>
      <c r="B125" s="366"/>
      <c r="C125" s="350"/>
      <c r="D125" s="56">
        <v>134280</v>
      </c>
      <c r="E125" s="37"/>
      <c r="F125" s="37"/>
      <c r="G125" s="37"/>
      <c r="H125" s="38"/>
    </row>
    <row r="126" spans="1:8" s="16" customFormat="1" ht="37.5" customHeight="1" outlineLevel="1" x14ac:dyDescent="0.2">
      <c r="A126" s="147" t="s">
        <v>376</v>
      </c>
      <c r="B126" s="366"/>
      <c r="C126" s="350"/>
      <c r="D126" s="56">
        <v>136518</v>
      </c>
      <c r="E126" s="37"/>
      <c r="F126" s="37"/>
      <c r="G126" s="37"/>
      <c r="H126" s="38"/>
    </row>
    <row r="127" spans="1:8" s="16" customFormat="1" ht="37.5" customHeight="1" outlineLevel="1" x14ac:dyDescent="0.2">
      <c r="A127" s="147" t="s">
        <v>377</v>
      </c>
      <c r="B127" s="366"/>
      <c r="C127" s="350"/>
      <c r="D127" s="56">
        <v>138756</v>
      </c>
      <c r="E127" s="37"/>
      <c r="F127" s="37"/>
      <c r="G127" s="37"/>
      <c r="H127" s="38"/>
    </row>
    <row r="128" spans="1:8" s="16" customFormat="1" ht="37.5" customHeight="1" outlineLevel="1" x14ac:dyDescent="0.2">
      <c r="A128" s="147" t="s">
        <v>378</v>
      </c>
      <c r="B128" s="366"/>
      <c r="C128" s="350"/>
      <c r="D128" s="56">
        <v>140994</v>
      </c>
      <c r="E128" s="37"/>
      <c r="F128" s="37"/>
      <c r="G128" s="37"/>
      <c r="H128" s="38"/>
    </row>
    <row r="129" spans="1:8" s="16" customFormat="1" ht="37.5" customHeight="1" outlineLevel="1" x14ac:dyDescent="0.2">
      <c r="A129" s="147" t="s">
        <v>379</v>
      </c>
      <c r="B129" s="366"/>
      <c r="C129" s="350"/>
      <c r="D129" s="56">
        <v>143232</v>
      </c>
      <c r="E129" s="37"/>
      <c r="F129" s="37"/>
      <c r="G129" s="37"/>
      <c r="H129" s="38"/>
    </row>
    <row r="130" spans="1:8" s="16" customFormat="1" ht="37.5" customHeight="1" outlineLevel="1" x14ac:dyDescent="0.2">
      <c r="A130" s="147" t="s">
        <v>380</v>
      </c>
      <c r="B130" s="366"/>
      <c r="C130" s="350"/>
      <c r="D130" s="56">
        <v>145470</v>
      </c>
      <c r="E130" s="37"/>
      <c r="F130" s="37"/>
      <c r="G130" s="37"/>
      <c r="H130" s="38"/>
    </row>
    <row r="131" spans="1:8" s="16" customFormat="1" ht="37.5" customHeight="1" outlineLevel="1" x14ac:dyDescent="0.2">
      <c r="A131" s="147" t="s">
        <v>381</v>
      </c>
      <c r="B131" s="366"/>
      <c r="C131" s="350"/>
      <c r="D131" s="56">
        <v>147708</v>
      </c>
      <c r="E131" s="37"/>
      <c r="F131" s="37"/>
      <c r="G131" s="37"/>
      <c r="H131" s="38"/>
    </row>
    <row r="132" spans="1:8" s="16" customFormat="1" ht="37.5" customHeight="1" outlineLevel="1" x14ac:dyDescent="0.2">
      <c r="A132" s="147" t="s">
        <v>382</v>
      </c>
      <c r="B132" s="366"/>
      <c r="C132" s="350"/>
      <c r="D132" s="56">
        <v>149946</v>
      </c>
      <c r="E132" s="37"/>
      <c r="F132" s="37"/>
      <c r="G132" s="37"/>
      <c r="H132" s="38"/>
    </row>
    <row r="133" spans="1:8" s="16" customFormat="1" ht="37.5" customHeight="1" outlineLevel="1" x14ac:dyDescent="0.2">
      <c r="A133" s="147" t="s">
        <v>383</v>
      </c>
      <c r="B133" s="366"/>
      <c r="C133" s="350"/>
      <c r="D133" s="56">
        <v>152184</v>
      </c>
      <c r="E133" s="37"/>
      <c r="F133" s="37"/>
      <c r="G133" s="37"/>
      <c r="H133" s="38"/>
    </row>
    <row r="134" spans="1:8" s="16" customFormat="1" ht="37.5" customHeight="1" outlineLevel="1" x14ac:dyDescent="0.2">
      <c r="A134" s="147" t="s">
        <v>384</v>
      </c>
      <c r="B134" s="366"/>
      <c r="C134" s="350"/>
      <c r="D134" s="56">
        <v>154422</v>
      </c>
      <c r="E134" s="37"/>
      <c r="F134" s="37"/>
      <c r="G134" s="37"/>
      <c r="H134" s="38"/>
    </row>
    <row r="135" spans="1:8" s="16" customFormat="1" ht="37.5" customHeight="1" outlineLevel="1" x14ac:dyDescent="0.2">
      <c r="A135" s="147" t="s">
        <v>385</v>
      </c>
      <c r="B135" s="366"/>
      <c r="C135" s="350"/>
      <c r="D135" s="56">
        <v>156660</v>
      </c>
      <c r="E135" s="37"/>
      <c r="F135" s="37"/>
      <c r="G135" s="37"/>
      <c r="H135" s="38"/>
    </row>
    <row r="136" spans="1:8" s="16" customFormat="1" ht="37.5" customHeight="1" outlineLevel="1" x14ac:dyDescent="0.2">
      <c r="A136" s="147" t="s">
        <v>386</v>
      </c>
      <c r="B136" s="366"/>
      <c r="C136" s="350"/>
      <c r="D136" s="56">
        <v>158898</v>
      </c>
      <c r="E136" s="37"/>
      <c r="F136" s="37"/>
      <c r="G136" s="37"/>
      <c r="H136" s="38"/>
    </row>
    <row r="137" spans="1:8" s="16" customFormat="1" ht="37.5" customHeight="1" outlineLevel="1" x14ac:dyDescent="0.2">
      <c r="A137" s="147" t="s">
        <v>387</v>
      </c>
      <c r="B137" s="366"/>
      <c r="C137" s="350"/>
      <c r="D137" s="56">
        <v>161136</v>
      </c>
      <c r="E137" s="37"/>
      <c r="F137" s="37"/>
      <c r="G137" s="37"/>
      <c r="H137" s="38"/>
    </row>
    <row r="138" spans="1:8" s="16" customFormat="1" ht="37.5" customHeight="1" outlineLevel="1" x14ac:dyDescent="0.2">
      <c r="A138" s="147" t="s">
        <v>388</v>
      </c>
      <c r="B138" s="366"/>
      <c r="C138" s="350"/>
      <c r="D138" s="56">
        <v>163374</v>
      </c>
      <c r="E138" s="37"/>
      <c r="F138" s="37"/>
      <c r="G138" s="37"/>
      <c r="H138" s="38"/>
    </row>
    <row r="139" spans="1:8" s="16" customFormat="1" ht="37.5" customHeight="1" outlineLevel="1" x14ac:dyDescent="0.2">
      <c r="A139" s="147" t="s">
        <v>389</v>
      </c>
      <c r="B139" s="366"/>
      <c r="C139" s="350"/>
      <c r="D139" s="56">
        <v>165612</v>
      </c>
      <c r="E139" s="37"/>
      <c r="F139" s="37"/>
      <c r="G139" s="37"/>
      <c r="H139" s="38"/>
    </row>
    <row r="140" spans="1:8" s="16" customFormat="1" ht="37.5" customHeight="1" outlineLevel="1" x14ac:dyDescent="0.2">
      <c r="A140" s="147" t="s">
        <v>390</v>
      </c>
      <c r="B140" s="366"/>
      <c r="C140" s="350"/>
      <c r="D140" s="56">
        <v>167850</v>
      </c>
      <c r="E140" s="37"/>
      <c r="F140" s="37"/>
      <c r="G140" s="37"/>
      <c r="H140" s="38"/>
    </row>
    <row r="141" spans="1:8" s="16" customFormat="1" ht="37.5" customHeight="1" outlineLevel="1" x14ac:dyDescent="0.2">
      <c r="A141" s="147" t="s">
        <v>391</v>
      </c>
      <c r="B141" s="366"/>
      <c r="C141" s="350"/>
      <c r="D141" s="56">
        <v>170088</v>
      </c>
      <c r="E141" s="37"/>
      <c r="F141" s="37"/>
      <c r="G141" s="37"/>
      <c r="H141" s="38"/>
    </row>
    <row r="142" spans="1:8" s="16" customFormat="1" ht="37.5" customHeight="1" outlineLevel="1" x14ac:dyDescent="0.2">
      <c r="A142" s="147" t="s">
        <v>392</v>
      </c>
      <c r="B142" s="366"/>
      <c r="C142" s="350"/>
      <c r="D142" s="56">
        <v>172326</v>
      </c>
      <c r="E142" s="37"/>
      <c r="F142" s="37"/>
      <c r="G142" s="37"/>
      <c r="H142" s="38"/>
    </row>
    <row r="143" spans="1:8" s="16" customFormat="1" ht="37.5" customHeight="1" outlineLevel="1" x14ac:dyDescent="0.2">
      <c r="A143" s="147" t="s">
        <v>393</v>
      </c>
      <c r="B143" s="366"/>
      <c r="C143" s="350"/>
      <c r="D143" s="56">
        <v>174564</v>
      </c>
      <c r="E143" s="37"/>
      <c r="F143" s="37"/>
      <c r="G143" s="37"/>
      <c r="H143" s="38"/>
    </row>
    <row r="144" spans="1:8" s="16" customFormat="1" ht="37.5" customHeight="1" outlineLevel="1" x14ac:dyDescent="0.2">
      <c r="A144" s="147" t="s">
        <v>394</v>
      </c>
      <c r="B144" s="366"/>
      <c r="C144" s="350"/>
      <c r="D144" s="56">
        <v>176802</v>
      </c>
      <c r="E144" s="37"/>
      <c r="F144" s="37"/>
      <c r="G144" s="37"/>
      <c r="H144" s="38"/>
    </row>
    <row r="145" spans="1:8" s="16" customFormat="1" ht="37.5" customHeight="1" outlineLevel="1" x14ac:dyDescent="0.2">
      <c r="A145" s="147" t="s">
        <v>395</v>
      </c>
      <c r="B145" s="148"/>
      <c r="C145" s="350"/>
      <c r="D145" s="56">
        <v>179040</v>
      </c>
      <c r="E145" s="37"/>
      <c r="F145" s="37"/>
      <c r="G145" s="37"/>
      <c r="H145" s="38"/>
    </row>
    <row r="146" spans="1:8" s="16" customFormat="1" ht="37.5" customHeight="1" outlineLevel="1" x14ac:dyDescent="0.2">
      <c r="A146" s="147" t="s">
        <v>396</v>
      </c>
      <c r="B146" s="148"/>
      <c r="C146" s="350"/>
      <c r="D146" s="56">
        <v>181278</v>
      </c>
      <c r="E146" s="37"/>
      <c r="F146" s="37"/>
      <c r="G146" s="37"/>
      <c r="H146" s="38"/>
    </row>
    <row r="147" spans="1:8" s="16" customFormat="1" ht="37.5" customHeight="1" outlineLevel="1" x14ac:dyDescent="0.2">
      <c r="A147" s="147" t="s">
        <v>397</v>
      </c>
      <c r="B147" s="148"/>
      <c r="C147" s="350"/>
      <c r="D147" s="56">
        <v>183516</v>
      </c>
      <c r="E147" s="37"/>
      <c r="F147" s="37"/>
      <c r="G147" s="37"/>
      <c r="H147" s="38"/>
    </row>
    <row r="148" spans="1:8" s="16" customFormat="1" ht="37.5" customHeight="1" outlineLevel="1" x14ac:dyDescent="0.2">
      <c r="A148" s="147" t="s">
        <v>398</v>
      </c>
      <c r="B148" s="148"/>
      <c r="C148" s="350"/>
      <c r="D148" s="56">
        <v>185754</v>
      </c>
      <c r="E148" s="37"/>
      <c r="F148" s="37"/>
      <c r="G148" s="37"/>
      <c r="H148" s="38"/>
    </row>
    <row r="149" spans="1:8" s="16" customFormat="1" ht="37.5" customHeight="1" outlineLevel="1" x14ac:dyDescent="0.2">
      <c r="A149" s="147" t="s">
        <v>399</v>
      </c>
      <c r="B149" s="148"/>
      <c r="C149" s="350"/>
      <c r="D149" s="56">
        <v>187992</v>
      </c>
      <c r="E149" s="37"/>
      <c r="F149" s="37"/>
      <c r="G149" s="37"/>
      <c r="H149" s="38"/>
    </row>
    <row r="150" spans="1:8" s="16" customFormat="1" ht="37.5" customHeight="1" outlineLevel="1" x14ac:dyDescent="0.2">
      <c r="A150" s="147" t="s">
        <v>400</v>
      </c>
      <c r="B150" s="148"/>
      <c r="C150" s="350"/>
      <c r="D150" s="56">
        <v>190230</v>
      </c>
      <c r="E150" s="37"/>
      <c r="F150" s="37"/>
      <c r="G150" s="37"/>
      <c r="H150" s="38"/>
    </row>
    <row r="151" spans="1:8" s="16" customFormat="1" ht="37.5" customHeight="1" outlineLevel="1" x14ac:dyDescent="0.2">
      <c r="A151" s="147" t="s">
        <v>401</v>
      </c>
      <c r="B151" s="148"/>
      <c r="C151" s="350"/>
      <c r="D151" s="56">
        <v>192468</v>
      </c>
      <c r="E151" s="37"/>
      <c r="F151" s="37"/>
      <c r="G151" s="37"/>
      <c r="H151" s="38"/>
    </row>
    <row r="152" spans="1:8" s="16" customFormat="1" ht="37.5" customHeight="1" outlineLevel="1" x14ac:dyDescent="0.2">
      <c r="A152" s="147" t="s">
        <v>402</v>
      </c>
      <c r="B152" s="148"/>
      <c r="C152" s="350"/>
      <c r="D152" s="56">
        <v>194706</v>
      </c>
      <c r="E152" s="37"/>
      <c r="F152" s="37"/>
      <c r="G152" s="37"/>
      <c r="H152" s="38"/>
    </row>
    <row r="153" spans="1:8" s="16" customFormat="1" ht="37.5" customHeight="1" outlineLevel="1" x14ac:dyDescent="0.2">
      <c r="A153" s="147" t="s">
        <v>403</v>
      </c>
      <c r="B153" s="148"/>
      <c r="C153" s="350"/>
      <c r="D153" s="56">
        <v>196944</v>
      </c>
      <c r="E153" s="37"/>
      <c r="F153" s="37"/>
      <c r="G153" s="37"/>
      <c r="H153" s="38"/>
    </row>
    <row r="154" spans="1:8" s="16" customFormat="1" ht="37.5" customHeight="1" outlineLevel="1" x14ac:dyDescent="0.2">
      <c r="A154" s="147" t="s">
        <v>404</v>
      </c>
      <c r="B154" s="148"/>
      <c r="C154" s="350"/>
      <c r="D154" s="56">
        <v>199182</v>
      </c>
      <c r="E154" s="37"/>
      <c r="F154" s="37"/>
      <c r="G154" s="37"/>
      <c r="H154" s="38"/>
    </row>
    <row r="155" spans="1:8" s="16" customFormat="1" ht="37.5" customHeight="1" outlineLevel="1" x14ac:dyDescent="0.2">
      <c r="A155" s="147" t="s">
        <v>405</v>
      </c>
      <c r="B155" s="148"/>
      <c r="C155" s="350"/>
      <c r="D155" s="56">
        <v>201420</v>
      </c>
      <c r="E155" s="37"/>
      <c r="F155" s="37"/>
      <c r="G155" s="37"/>
      <c r="H155" s="38"/>
    </row>
    <row r="156" spans="1:8" s="16" customFormat="1" ht="37.5" customHeight="1" outlineLevel="1" x14ac:dyDescent="0.2">
      <c r="A156" s="147" t="s">
        <v>406</v>
      </c>
      <c r="B156" s="148"/>
      <c r="C156" s="350"/>
      <c r="D156" s="56">
        <v>203658</v>
      </c>
      <c r="E156" s="37"/>
      <c r="F156" s="37"/>
      <c r="G156" s="37"/>
      <c r="H156" s="38"/>
    </row>
    <row r="157" spans="1:8" s="16" customFormat="1" ht="37.5" customHeight="1" outlineLevel="1" x14ac:dyDescent="0.2">
      <c r="A157" s="147" t="s">
        <v>407</v>
      </c>
      <c r="B157" s="148"/>
      <c r="C157" s="350"/>
      <c r="D157" s="56">
        <v>205896</v>
      </c>
      <c r="E157" s="37"/>
      <c r="F157" s="37"/>
      <c r="G157" s="37"/>
      <c r="H157" s="38"/>
    </row>
    <row r="158" spans="1:8" s="16" customFormat="1" ht="37.5" customHeight="1" outlineLevel="1" x14ac:dyDescent="0.2">
      <c r="A158" s="147" t="s">
        <v>408</v>
      </c>
      <c r="B158" s="148"/>
      <c r="C158" s="350"/>
      <c r="D158" s="56">
        <v>208134</v>
      </c>
      <c r="E158" s="37"/>
      <c r="F158" s="37"/>
      <c r="G158" s="37"/>
      <c r="H158" s="38"/>
    </row>
    <row r="159" spans="1:8" s="16" customFormat="1" ht="37.5" customHeight="1" outlineLevel="1" x14ac:dyDescent="0.2">
      <c r="A159" s="147" t="s">
        <v>409</v>
      </c>
      <c r="B159" s="148"/>
      <c r="C159" s="350"/>
      <c r="D159" s="56">
        <v>210372</v>
      </c>
      <c r="E159" s="37"/>
      <c r="F159" s="37"/>
      <c r="G159" s="37"/>
      <c r="H159" s="38"/>
    </row>
    <row r="160" spans="1:8" s="16" customFormat="1" ht="37.5" customHeight="1" outlineLevel="1" x14ac:dyDescent="0.2">
      <c r="A160" s="147" t="s">
        <v>410</v>
      </c>
      <c r="B160" s="148"/>
      <c r="C160" s="350"/>
      <c r="D160" s="56">
        <v>212610</v>
      </c>
      <c r="E160" s="37"/>
      <c r="F160" s="37"/>
      <c r="G160" s="37"/>
      <c r="H160" s="38"/>
    </row>
    <row r="161" spans="1:8" s="16" customFormat="1" ht="37.5" customHeight="1" outlineLevel="1" x14ac:dyDescent="0.2">
      <c r="A161" s="147" t="s">
        <v>411</v>
      </c>
      <c r="B161" s="148"/>
      <c r="C161" s="350"/>
      <c r="D161" s="56">
        <v>214848</v>
      </c>
      <c r="E161" s="37"/>
      <c r="F161" s="37"/>
      <c r="G161" s="37"/>
      <c r="H161" s="38"/>
    </row>
    <row r="162" spans="1:8" s="16" customFormat="1" ht="37.5" customHeight="1" outlineLevel="1" x14ac:dyDescent="0.2">
      <c r="A162" s="147" t="s">
        <v>412</v>
      </c>
      <c r="B162" s="148"/>
      <c r="C162" s="350"/>
      <c r="D162" s="56">
        <v>217086</v>
      </c>
      <c r="E162" s="37"/>
      <c r="F162" s="37"/>
      <c r="G162" s="37"/>
      <c r="H162" s="38"/>
    </row>
    <row r="163" spans="1:8" s="16" customFormat="1" ht="37.5" customHeight="1" outlineLevel="1" x14ac:dyDescent="0.2">
      <c r="A163" s="147" t="s">
        <v>413</v>
      </c>
      <c r="B163" s="148"/>
      <c r="C163" s="350"/>
      <c r="D163" s="56">
        <v>219324</v>
      </c>
      <c r="E163" s="37"/>
      <c r="F163" s="37"/>
      <c r="G163" s="37"/>
      <c r="H163" s="38"/>
    </row>
    <row r="164" spans="1:8" s="16" customFormat="1" ht="37.5" customHeight="1" outlineLevel="1" x14ac:dyDescent="0.2">
      <c r="A164" s="147" t="s">
        <v>414</v>
      </c>
      <c r="B164" s="148"/>
      <c r="C164" s="350"/>
      <c r="D164" s="56">
        <v>221562</v>
      </c>
      <c r="E164" s="37"/>
      <c r="F164" s="37"/>
      <c r="G164" s="37"/>
      <c r="H164" s="38"/>
    </row>
    <row r="165" spans="1:8" s="16" customFormat="1" ht="37.5" customHeight="1" outlineLevel="1" thickBot="1" x14ac:dyDescent="0.25">
      <c r="A165" s="147" t="s">
        <v>415</v>
      </c>
      <c r="B165" s="148"/>
      <c r="C165" s="367"/>
      <c r="D165" s="56">
        <v>223800</v>
      </c>
      <c r="E165" s="37"/>
      <c r="F165" s="37"/>
      <c r="G165" s="37"/>
      <c r="H165" s="38"/>
    </row>
    <row r="166" spans="1:8" s="16" customFormat="1" ht="24.95" customHeight="1" thickBot="1" x14ac:dyDescent="0.25">
      <c r="A166" s="81"/>
      <c r="B166" s="460"/>
      <c r="C166" s="130"/>
      <c r="D166" s="345" t="s">
        <v>234</v>
      </c>
      <c r="E166" s="345"/>
      <c r="F166" s="345"/>
      <c r="G166" s="345"/>
      <c r="H166" s="346"/>
    </row>
    <row r="167" spans="1:8" s="16" customFormat="1" ht="24.95" customHeight="1" thickBot="1" x14ac:dyDescent="0.25">
      <c r="A167" s="461"/>
      <c r="B167" s="124"/>
      <c r="C167" s="125"/>
      <c r="D167" s="462" t="s">
        <v>168</v>
      </c>
      <c r="E167" s="463" t="s">
        <v>169</v>
      </c>
      <c r="F167" s="464" t="s">
        <v>170</v>
      </c>
      <c r="G167" s="463" t="s">
        <v>171</v>
      </c>
      <c r="H167" s="465" t="s">
        <v>172</v>
      </c>
    </row>
    <row r="168" spans="1:8" s="16" customFormat="1" ht="48" customHeight="1" x14ac:dyDescent="0.2">
      <c r="A168" s="29" t="s">
        <v>235</v>
      </c>
      <c r="B168" s="30" t="s">
        <v>27</v>
      </c>
      <c r="C16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8" s="31">
        <f>F168*1.2</f>
        <v>12736.8</v>
      </c>
      <c r="E168" s="32">
        <f>F168*1.1</f>
        <v>11675.400000000001</v>
      </c>
      <c r="F168" s="32">
        <v>10614</v>
      </c>
      <c r="G168" s="32">
        <f>F168*0.75</f>
        <v>7960.5</v>
      </c>
      <c r="H168" s="33">
        <f>F168*0.5</f>
        <v>5307</v>
      </c>
    </row>
    <row r="169" spans="1:8" s="16" customFormat="1" ht="132" customHeight="1" x14ac:dyDescent="0.2">
      <c r="A169" s="34"/>
      <c r="B169" s="35"/>
      <c r="C169" s="35"/>
      <c r="D169" s="36"/>
      <c r="E169" s="37"/>
      <c r="F169" s="37"/>
      <c r="G169" s="37"/>
      <c r="H169" s="38"/>
    </row>
    <row r="170" spans="1:8" s="16" customFormat="1" ht="97.5" customHeight="1" x14ac:dyDescent="0.2">
      <c r="A170" s="34"/>
      <c r="B170" s="39" t="s">
        <v>12</v>
      </c>
      <c r="C1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0" s="36"/>
      <c r="E170" s="37"/>
      <c r="F170" s="37"/>
      <c r="G170" s="37"/>
      <c r="H170" s="38"/>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1" s="44"/>
      <c r="E171" s="45"/>
      <c r="F171" s="45"/>
      <c r="G171" s="45"/>
      <c r="H171" s="46"/>
    </row>
    <row r="172" spans="1:8" s="16" customFormat="1" ht="24.95" customHeight="1" thickBot="1" x14ac:dyDescent="0.25">
      <c r="A172" s="47"/>
      <c r="B172" s="48"/>
      <c r="C172" s="49"/>
      <c r="D172" s="345" t="s">
        <v>234</v>
      </c>
      <c r="E172" s="345"/>
      <c r="F172" s="345"/>
      <c r="G172" s="345"/>
      <c r="H172" s="346"/>
    </row>
    <row r="173" spans="1:8" s="16" customFormat="1" ht="48" customHeight="1" x14ac:dyDescent="0.2">
      <c r="A173" s="53" t="s">
        <v>236</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3" s="54">
        <f>F173*1.2</f>
        <v>14558.4</v>
      </c>
      <c r="E173" s="32">
        <f>F173*1.1</f>
        <v>13345.2</v>
      </c>
      <c r="F173" s="32">
        <v>12132</v>
      </c>
      <c r="G173" s="32">
        <f>F173*0.75</f>
        <v>9099</v>
      </c>
      <c r="H173" s="33">
        <f>F173*0.5</f>
        <v>6066</v>
      </c>
    </row>
    <row r="174" spans="1:8" s="16" customFormat="1" ht="132" customHeight="1" x14ac:dyDescent="0.2">
      <c r="A174" s="55"/>
      <c r="B174" s="35"/>
      <c r="C174" s="35"/>
      <c r="D174" s="56"/>
      <c r="E174" s="37"/>
      <c r="F174" s="37"/>
      <c r="G174" s="37"/>
      <c r="H174" s="38"/>
    </row>
    <row r="175" spans="1:8" s="16" customFormat="1" ht="97.5" customHeight="1" x14ac:dyDescent="0.2">
      <c r="A175" s="55"/>
      <c r="B175" s="39" t="s">
        <v>12</v>
      </c>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6" s="56"/>
      <c r="E176" s="37"/>
      <c r="F176" s="37"/>
      <c r="G176" s="37"/>
      <c r="H176" s="38"/>
    </row>
    <row r="177" spans="1:8" s="16" customFormat="1" ht="92.25" customHeight="1" thickBot="1" x14ac:dyDescent="0.25">
      <c r="A177" s="59"/>
      <c r="B177" s="42" t="s">
        <v>16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7" s="61"/>
      <c r="E177" s="45"/>
      <c r="F177" s="45"/>
      <c r="G177" s="45"/>
      <c r="H177" s="46"/>
    </row>
    <row r="178" spans="1:8" s="16" customFormat="1" ht="24.95" customHeight="1" thickBot="1" x14ac:dyDescent="0.25">
      <c r="A178" s="81"/>
      <c r="B178" s="82"/>
      <c r="C178" s="83"/>
      <c r="D178" s="345" t="s">
        <v>234</v>
      </c>
      <c r="E178" s="345"/>
      <c r="F178" s="345"/>
      <c r="G178" s="345"/>
      <c r="H178" s="346"/>
    </row>
    <row r="179" spans="1:8" s="16" customFormat="1" ht="50.1" customHeight="1" x14ac:dyDescent="0.2">
      <c r="A179" s="65" t="s">
        <v>237</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9" s="267">
        <v>222</v>
      </c>
      <c r="E179" s="268"/>
      <c r="F179" s="268"/>
      <c r="G179" s="268"/>
      <c r="H179" s="269"/>
    </row>
    <row r="180" spans="1:8" s="16" customFormat="1" ht="94.5" customHeight="1" x14ac:dyDescent="0.2">
      <c r="A180" s="71"/>
      <c r="B180" s="92"/>
      <c r="C180" s="93"/>
      <c r="D180" s="94"/>
      <c r="E180" s="95"/>
      <c r="F180" s="95"/>
      <c r="G180" s="95"/>
      <c r="H180" s="270"/>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1" s="271"/>
      <c r="E181" s="272"/>
      <c r="F181" s="272"/>
      <c r="G181" s="272"/>
      <c r="H181" s="273"/>
    </row>
    <row r="182" spans="1:8" ht="21.75" thickBot="1" x14ac:dyDescent="0.25">
      <c r="A182" s="81"/>
      <c r="B182" s="129"/>
      <c r="C182" s="130"/>
      <c r="D182" s="113"/>
      <c r="E182" s="114"/>
      <c r="F182" s="114"/>
      <c r="G182" s="114"/>
      <c r="H182" s="115"/>
    </row>
    <row r="183" spans="1:8" s="16" customFormat="1" ht="48" customHeight="1" x14ac:dyDescent="0.2">
      <c r="A183" s="29" t="s">
        <v>493</v>
      </c>
      <c r="B183" s="30" t="s">
        <v>27</v>
      </c>
      <c r="C18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3" s="31">
        <f>F183*1.2</f>
        <v>30571.199999999997</v>
      </c>
      <c r="E183" s="32">
        <f>F183*1.1</f>
        <v>28023.600000000002</v>
      </c>
      <c r="F183" s="32">
        <v>25476</v>
      </c>
      <c r="G183" s="32">
        <f>F183*0.75</f>
        <v>19107</v>
      </c>
      <c r="H183" s="33">
        <f>F183*0.5</f>
        <v>12738</v>
      </c>
    </row>
    <row r="184" spans="1:8" s="16" customFormat="1" ht="132" customHeight="1" x14ac:dyDescent="0.2">
      <c r="A184" s="34"/>
      <c r="B184" s="35"/>
      <c r="C184" s="35"/>
      <c r="D184" s="36"/>
      <c r="E184" s="37"/>
      <c r="F184" s="37"/>
      <c r="G184" s="37"/>
      <c r="H184" s="38"/>
    </row>
    <row r="185" spans="1:8" s="16" customFormat="1" ht="127.5" customHeight="1" x14ac:dyDescent="0.2">
      <c r="A185" s="34"/>
      <c r="B185" s="39" t="s">
        <v>12</v>
      </c>
      <c r="C18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5" s="36"/>
      <c r="E185" s="37"/>
      <c r="F185" s="37"/>
      <c r="G185" s="37"/>
      <c r="H185" s="38"/>
    </row>
    <row r="186" spans="1:8" s="16" customFormat="1" ht="127.5" customHeight="1" thickBot="1" x14ac:dyDescent="0.25">
      <c r="A186" s="119"/>
      <c r="B186" s="120" t="s">
        <v>33</v>
      </c>
      <c r="C18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6" s="121"/>
      <c r="E186" s="122"/>
      <c r="F186" s="122"/>
      <c r="G186" s="122"/>
      <c r="H186" s="123"/>
    </row>
    <row r="187" spans="1:8" s="16" customFormat="1" ht="166.5" customHeight="1" thickBot="1" x14ac:dyDescent="0.25">
      <c r="A187" s="41"/>
      <c r="B187" s="42" t="s">
        <v>13</v>
      </c>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7" s="44"/>
      <c r="E187" s="45"/>
      <c r="F187" s="45"/>
      <c r="G187" s="45"/>
      <c r="H187" s="46"/>
    </row>
    <row r="188" spans="1:8" s="16" customFormat="1" ht="24.95" customHeight="1" thickBot="1" x14ac:dyDescent="0.25">
      <c r="A188" s="47"/>
      <c r="B188" s="48"/>
      <c r="C188" s="49"/>
      <c r="D188" s="50"/>
      <c r="E188" s="51"/>
      <c r="F188" s="51"/>
      <c r="G188" s="51"/>
      <c r="H188" s="52"/>
    </row>
    <row r="189" spans="1:8" s="16" customFormat="1" ht="48" customHeight="1" x14ac:dyDescent="0.2">
      <c r="A189" s="53" t="s">
        <v>494</v>
      </c>
      <c r="B189" s="30" t="s">
        <v>27</v>
      </c>
      <c r="C18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9" s="54">
        <f>F189*1.2</f>
        <v>34934.400000000001</v>
      </c>
      <c r="E189" s="32">
        <f>F189*1.1</f>
        <v>32023.200000000004</v>
      </c>
      <c r="F189" s="32">
        <v>29112</v>
      </c>
      <c r="G189" s="32">
        <f>F189*0.75</f>
        <v>21834</v>
      </c>
      <c r="H189" s="33">
        <f>F189*0.5</f>
        <v>14556</v>
      </c>
    </row>
    <row r="190" spans="1:8" s="16" customFormat="1" ht="132" customHeight="1" x14ac:dyDescent="0.2">
      <c r="A190" s="55"/>
      <c r="B190" s="35"/>
      <c r="C190" s="35"/>
      <c r="D190" s="56"/>
      <c r="E190" s="37"/>
      <c r="F190" s="37"/>
      <c r="G190" s="37"/>
      <c r="H190" s="38"/>
    </row>
    <row r="191" spans="1:8" s="16" customFormat="1" ht="138.94999999999999" customHeight="1" x14ac:dyDescent="0.2">
      <c r="A191" s="55"/>
      <c r="B191" s="39" t="s">
        <v>12</v>
      </c>
      <c r="C19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1" s="56"/>
      <c r="E191" s="37"/>
      <c r="F191" s="37"/>
      <c r="G191" s="37"/>
      <c r="H191" s="38"/>
    </row>
    <row r="192" spans="1:8" s="16" customFormat="1" ht="166.5" customHeight="1" x14ac:dyDescent="0.2">
      <c r="A192" s="55"/>
      <c r="B192" s="57" t="s">
        <v>13</v>
      </c>
      <c r="C192"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2" s="56"/>
      <c r="E192" s="37"/>
      <c r="F192" s="37"/>
      <c r="G192" s="37"/>
      <c r="H192" s="38"/>
    </row>
    <row r="193" spans="1:8" s="16" customFormat="1" ht="92.25" customHeight="1" thickBot="1" x14ac:dyDescent="0.25">
      <c r="A193" s="59"/>
      <c r="B193" s="42" t="s">
        <v>36</v>
      </c>
      <c r="C193"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3" s="61"/>
      <c r="E193" s="45"/>
      <c r="F193" s="45"/>
      <c r="G193" s="45"/>
      <c r="H193" s="46"/>
    </row>
    <row r="194" spans="1:8" s="16" customFormat="1" ht="24.95" customHeight="1" thickBot="1" x14ac:dyDescent="0.25">
      <c r="A194" s="81"/>
      <c r="B194" s="82"/>
      <c r="C194" s="83"/>
      <c r="D194" s="84"/>
      <c r="E194" s="85"/>
      <c r="F194" s="85"/>
      <c r="G194" s="85"/>
      <c r="H194" s="86"/>
    </row>
    <row r="195" spans="1:8" s="16" customFormat="1" ht="50.1" customHeight="1" x14ac:dyDescent="0.2">
      <c r="A195" s="65" t="s">
        <v>495</v>
      </c>
      <c r="B195" s="87" t="s">
        <v>23</v>
      </c>
      <c r="C195"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5" s="267">
        <v>468</v>
      </c>
      <c r="E195" s="268"/>
      <c r="F195" s="268"/>
      <c r="G195" s="268"/>
      <c r="H195" s="269"/>
    </row>
    <row r="196" spans="1:8" s="16" customFormat="1" ht="94.5" customHeight="1" x14ac:dyDescent="0.2">
      <c r="A196" s="71"/>
      <c r="B196" s="92"/>
      <c r="C196" s="93"/>
      <c r="D196" s="94"/>
      <c r="E196" s="95"/>
      <c r="F196" s="95"/>
      <c r="G196" s="95"/>
      <c r="H196" s="270"/>
    </row>
    <row r="197" spans="1:8" s="16" customFormat="1" ht="163.5" customHeight="1" thickBot="1" x14ac:dyDescent="0.25">
      <c r="A197" s="77"/>
      <c r="B197" s="97" t="s">
        <v>13</v>
      </c>
      <c r="C19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7" s="271"/>
      <c r="E197" s="272"/>
      <c r="F197" s="272"/>
      <c r="G197" s="272"/>
      <c r="H197" s="273"/>
    </row>
    <row r="198" spans="1:8" ht="21.75" thickBot="1" x14ac:dyDescent="0.25">
      <c r="A198" s="81"/>
      <c r="B198" s="129"/>
      <c r="C198" s="130"/>
      <c r="D198" s="113"/>
      <c r="E198" s="114"/>
      <c r="F198" s="114"/>
      <c r="G198" s="114"/>
      <c r="H198" s="115"/>
    </row>
    <row r="199" spans="1:8" s="16" customFormat="1" ht="24.95" customHeight="1" thickBot="1" x14ac:dyDescent="0.25">
      <c r="A199" s="81"/>
      <c r="B199" s="129"/>
      <c r="C199" s="130"/>
      <c r="D199" s="345" t="s">
        <v>234</v>
      </c>
      <c r="E199" s="345"/>
      <c r="F199" s="345"/>
      <c r="G199" s="345"/>
      <c r="H199" s="346"/>
    </row>
    <row r="200" spans="1:8" s="16" customFormat="1" ht="50.1" customHeight="1" thickBot="1" x14ac:dyDescent="0.25">
      <c r="A200" s="136" t="s">
        <v>38</v>
      </c>
      <c r="B200" s="137"/>
      <c r="C200" s="137"/>
      <c r="D200" s="466" t="str">
        <f>"от "&amp;MIN(D201:D219)&amp;" до "&amp;MAX(D201:D219)</f>
        <v>от 2238 до 42522</v>
      </c>
      <c r="E200" s="467"/>
      <c r="F200" s="467"/>
      <c r="G200" s="467"/>
      <c r="H200" s="468"/>
    </row>
    <row r="201" spans="1:8" s="16" customFormat="1" ht="37.5" customHeight="1" outlineLevel="1" x14ac:dyDescent="0.2">
      <c r="A201" s="141" t="s">
        <v>238</v>
      </c>
      <c r="B201" s="364"/>
      <c r="C201"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01" s="365">
        <v>2238</v>
      </c>
      <c r="E201" s="145"/>
      <c r="F201" s="145"/>
      <c r="G201" s="145"/>
      <c r="H201" s="146"/>
    </row>
    <row r="202" spans="1:8" s="16" customFormat="1" ht="37.5" customHeight="1" outlineLevel="1" x14ac:dyDescent="0.2">
      <c r="A202" s="558" t="s">
        <v>239</v>
      </c>
      <c r="B202" s="568"/>
      <c r="C202" s="350"/>
      <c r="D202" s="365">
        <v>4476</v>
      </c>
      <c r="E202" s="145"/>
      <c r="F202" s="145"/>
      <c r="G202" s="145"/>
      <c r="H202" s="146"/>
    </row>
    <row r="203" spans="1:8" s="16" customFormat="1" ht="37.5" customHeight="1" outlineLevel="1" x14ac:dyDescent="0.2">
      <c r="A203" s="558" t="s">
        <v>240</v>
      </c>
      <c r="B203" s="568"/>
      <c r="C203" s="350"/>
      <c r="D203" s="365">
        <v>6714</v>
      </c>
      <c r="E203" s="145"/>
      <c r="F203" s="145"/>
      <c r="G203" s="145"/>
      <c r="H203" s="146"/>
    </row>
    <row r="204" spans="1:8" s="16" customFormat="1" ht="37.5" customHeight="1" outlineLevel="1" x14ac:dyDescent="0.2">
      <c r="A204" s="558" t="s">
        <v>241</v>
      </c>
      <c r="B204" s="568"/>
      <c r="C204" s="350"/>
      <c r="D204" s="365">
        <v>8952</v>
      </c>
      <c r="E204" s="145"/>
      <c r="F204" s="145"/>
      <c r="G204" s="145"/>
      <c r="H204" s="146"/>
    </row>
    <row r="205" spans="1:8" s="16" customFormat="1" ht="37.5" customHeight="1" outlineLevel="1" x14ac:dyDescent="0.2">
      <c r="A205" s="558" t="s">
        <v>242</v>
      </c>
      <c r="B205" s="568"/>
      <c r="C205" s="350"/>
      <c r="D205" s="365">
        <v>11190</v>
      </c>
      <c r="E205" s="145"/>
      <c r="F205" s="145"/>
      <c r="G205" s="145"/>
      <c r="H205" s="146"/>
    </row>
    <row r="206" spans="1:8" s="16" customFormat="1" ht="37.5" customHeight="1" outlineLevel="1" x14ac:dyDescent="0.2">
      <c r="A206" s="558" t="s">
        <v>243</v>
      </c>
      <c r="B206" s="568"/>
      <c r="C206" s="350"/>
      <c r="D206" s="365">
        <v>13428</v>
      </c>
      <c r="E206" s="145"/>
      <c r="F206" s="145"/>
      <c r="G206" s="145"/>
      <c r="H206" s="146"/>
    </row>
    <row r="207" spans="1:8" s="16" customFormat="1" ht="37.5" customHeight="1" outlineLevel="1" x14ac:dyDescent="0.2">
      <c r="A207" s="558" t="s">
        <v>244</v>
      </c>
      <c r="B207" s="568"/>
      <c r="C207" s="350"/>
      <c r="D207" s="365">
        <v>15666</v>
      </c>
      <c r="E207" s="145"/>
      <c r="F207" s="145"/>
      <c r="G207" s="145"/>
      <c r="H207" s="146"/>
    </row>
    <row r="208" spans="1:8" s="16" customFormat="1" ht="37.5" customHeight="1" outlineLevel="1" x14ac:dyDescent="0.2">
      <c r="A208" s="558" t="s">
        <v>245</v>
      </c>
      <c r="B208" s="568"/>
      <c r="C208" s="350"/>
      <c r="D208" s="365">
        <v>17904</v>
      </c>
      <c r="E208" s="145"/>
      <c r="F208" s="145"/>
      <c r="G208" s="145"/>
      <c r="H208" s="146"/>
    </row>
    <row r="209" spans="1:8" s="16" customFormat="1" ht="37.5" customHeight="1" outlineLevel="1" x14ac:dyDescent="0.2">
      <c r="A209" s="558" t="s">
        <v>246</v>
      </c>
      <c r="B209" s="568"/>
      <c r="C209" s="350"/>
      <c r="D209" s="365">
        <v>20142</v>
      </c>
      <c r="E209" s="145"/>
      <c r="F209" s="145"/>
      <c r="G209" s="145"/>
      <c r="H209" s="146"/>
    </row>
    <row r="210" spans="1:8" s="16" customFormat="1" ht="37.5" customHeight="1" outlineLevel="1" x14ac:dyDescent="0.2">
      <c r="A210" s="558" t="s">
        <v>247</v>
      </c>
      <c r="B210" s="568"/>
      <c r="C210" s="350"/>
      <c r="D210" s="365">
        <v>22380</v>
      </c>
      <c r="E210" s="145"/>
      <c r="F210" s="145"/>
      <c r="G210" s="145"/>
      <c r="H210" s="146"/>
    </row>
    <row r="211" spans="1:8" s="16" customFormat="1" ht="37.5" customHeight="1" outlineLevel="1" x14ac:dyDescent="0.2">
      <c r="A211" s="558" t="s">
        <v>248</v>
      </c>
      <c r="B211" s="568"/>
      <c r="C211" s="350"/>
      <c r="D211" s="365">
        <v>24618</v>
      </c>
      <c r="E211" s="145"/>
      <c r="F211" s="145"/>
      <c r="G211" s="145"/>
      <c r="H211" s="146"/>
    </row>
    <row r="212" spans="1:8" s="16" customFormat="1" ht="37.5" customHeight="1" outlineLevel="1" x14ac:dyDescent="0.2">
      <c r="A212" s="558" t="s">
        <v>249</v>
      </c>
      <c r="B212" s="568"/>
      <c r="C212" s="350"/>
      <c r="D212" s="365">
        <v>26856</v>
      </c>
      <c r="E212" s="145"/>
      <c r="F212" s="145"/>
      <c r="G212" s="145"/>
      <c r="H212" s="146"/>
    </row>
    <row r="213" spans="1:8" s="16" customFormat="1" ht="37.5" customHeight="1" outlineLevel="1" x14ac:dyDescent="0.2">
      <c r="A213" s="558" t="s">
        <v>250</v>
      </c>
      <c r="B213" s="568"/>
      <c r="C213" s="350"/>
      <c r="D213" s="365">
        <v>29094</v>
      </c>
      <c r="E213" s="145"/>
      <c r="F213" s="145"/>
      <c r="G213" s="145"/>
      <c r="H213" s="146"/>
    </row>
    <row r="214" spans="1:8" s="16" customFormat="1" ht="37.5" customHeight="1" outlineLevel="1" x14ac:dyDescent="0.2">
      <c r="A214" s="558" t="s">
        <v>251</v>
      </c>
      <c r="B214" s="568"/>
      <c r="C214" s="350"/>
      <c r="D214" s="365">
        <v>31332</v>
      </c>
      <c r="E214" s="145"/>
      <c r="F214" s="145"/>
      <c r="G214" s="145"/>
      <c r="H214" s="146"/>
    </row>
    <row r="215" spans="1:8" s="16" customFormat="1" ht="37.5" customHeight="1" outlineLevel="1" x14ac:dyDescent="0.2">
      <c r="A215" s="558" t="s">
        <v>252</v>
      </c>
      <c r="B215" s="568"/>
      <c r="C215" s="350"/>
      <c r="D215" s="365">
        <v>33570</v>
      </c>
      <c r="E215" s="145"/>
      <c r="F215" s="145"/>
      <c r="G215" s="145"/>
      <c r="H215" s="146"/>
    </row>
    <row r="216" spans="1:8" s="16" customFormat="1" ht="37.5" customHeight="1" outlineLevel="1" x14ac:dyDescent="0.2">
      <c r="A216" s="558" t="s">
        <v>253</v>
      </c>
      <c r="B216" s="568"/>
      <c r="C216" s="350"/>
      <c r="D216" s="365">
        <v>35808</v>
      </c>
      <c r="E216" s="145"/>
      <c r="F216" s="145"/>
      <c r="G216" s="145"/>
      <c r="H216" s="146"/>
    </row>
    <row r="217" spans="1:8" s="16" customFormat="1" ht="37.5" customHeight="1" outlineLevel="1" x14ac:dyDescent="0.2">
      <c r="A217" s="558" t="s">
        <v>254</v>
      </c>
      <c r="B217" s="568"/>
      <c r="C217" s="350"/>
      <c r="D217" s="365">
        <v>38046</v>
      </c>
      <c r="E217" s="145"/>
      <c r="F217" s="145"/>
      <c r="G217" s="145"/>
      <c r="H217" s="146"/>
    </row>
    <row r="218" spans="1:8" s="16" customFormat="1" ht="37.5" customHeight="1" outlineLevel="1" x14ac:dyDescent="0.2">
      <c r="A218" s="558" t="s">
        <v>255</v>
      </c>
      <c r="B218" s="568"/>
      <c r="C218" s="350"/>
      <c r="D218" s="365">
        <v>40284</v>
      </c>
      <c r="E218" s="145"/>
      <c r="F218" s="145"/>
      <c r="G218" s="145"/>
      <c r="H218" s="146"/>
    </row>
    <row r="219" spans="1:8" s="16" customFormat="1" ht="37.5" customHeight="1" outlineLevel="1" x14ac:dyDescent="0.2">
      <c r="A219" s="558" t="s">
        <v>256</v>
      </c>
      <c r="B219" s="568"/>
      <c r="C219" s="350"/>
      <c r="D219" s="365">
        <v>42522</v>
      </c>
      <c r="E219" s="145"/>
      <c r="F219" s="145"/>
      <c r="G219" s="145"/>
      <c r="H219" s="146"/>
    </row>
    <row r="220" spans="1:8" s="16" customFormat="1" ht="37.5" customHeight="1" outlineLevel="1" x14ac:dyDescent="0.2">
      <c r="A220" s="147" t="s">
        <v>257</v>
      </c>
      <c r="B220" s="366"/>
      <c r="C220" s="350"/>
      <c r="D220" s="365">
        <v>44760</v>
      </c>
      <c r="E220" s="145"/>
      <c r="F220" s="145"/>
      <c r="G220" s="145"/>
      <c r="H220" s="146"/>
    </row>
    <row r="221" spans="1:8" s="16" customFormat="1" ht="37.5" customHeight="1" outlineLevel="1" x14ac:dyDescent="0.2">
      <c r="A221" s="147" t="s">
        <v>258</v>
      </c>
      <c r="B221" s="366"/>
      <c r="C221" s="350"/>
      <c r="D221" s="365">
        <v>46998</v>
      </c>
      <c r="E221" s="145"/>
      <c r="F221" s="145"/>
      <c r="G221" s="145"/>
      <c r="H221" s="146"/>
    </row>
    <row r="222" spans="1:8" s="16" customFormat="1" ht="37.5" customHeight="1" outlineLevel="1" x14ac:dyDescent="0.2">
      <c r="A222" s="147" t="s">
        <v>259</v>
      </c>
      <c r="B222" s="366"/>
      <c r="C222" s="350"/>
      <c r="D222" s="365">
        <v>49236</v>
      </c>
      <c r="E222" s="145"/>
      <c r="F222" s="145"/>
      <c r="G222" s="145"/>
      <c r="H222" s="146"/>
    </row>
    <row r="223" spans="1:8" s="16" customFormat="1" ht="37.5" customHeight="1" outlineLevel="1" x14ac:dyDescent="0.2">
      <c r="A223" s="147" t="s">
        <v>260</v>
      </c>
      <c r="B223" s="366"/>
      <c r="C223" s="350"/>
      <c r="D223" s="365">
        <v>51474</v>
      </c>
      <c r="E223" s="145"/>
      <c r="F223" s="145"/>
      <c r="G223" s="145"/>
      <c r="H223" s="146"/>
    </row>
    <row r="224" spans="1:8" s="16" customFormat="1" ht="37.5" customHeight="1" outlineLevel="1" x14ac:dyDescent="0.2">
      <c r="A224" s="147" t="s">
        <v>261</v>
      </c>
      <c r="B224" s="366"/>
      <c r="C224" s="350"/>
      <c r="D224" s="365">
        <v>53712</v>
      </c>
      <c r="E224" s="145"/>
      <c r="F224" s="145"/>
      <c r="G224" s="145"/>
      <c r="H224" s="146"/>
    </row>
    <row r="225" spans="1:8" s="16" customFormat="1" ht="37.5" customHeight="1" outlineLevel="1" x14ac:dyDescent="0.2">
      <c r="A225" s="147" t="s">
        <v>262</v>
      </c>
      <c r="B225" s="366"/>
      <c r="C225" s="350"/>
      <c r="D225" s="365">
        <v>55950</v>
      </c>
      <c r="E225" s="145"/>
      <c r="F225" s="145"/>
      <c r="G225" s="145"/>
      <c r="H225" s="146"/>
    </row>
    <row r="226" spans="1:8" s="16" customFormat="1" ht="37.5" customHeight="1" outlineLevel="1" x14ac:dyDescent="0.2">
      <c r="A226" s="147" t="s">
        <v>263</v>
      </c>
      <c r="B226" s="366"/>
      <c r="C226" s="350"/>
      <c r="D226" s="365">
        <v>58188</v>
      </c>
      <c r="E226" s="145"/>
      <c r="F226" s="145"/>
      <c r="G226" s="145"/>
      <c r="H226" s="146"/>
    </row>
    <row r="227" spans="1:8" s="16" customFormat="1" ht="37.5" customHeight="1" outlineLevel="1" x14ac:dyDescent="0.2">
      <c r="A227" s="147" t="s">
        <v>264</v>
      </c>
      <c r="B227" s="366"/>
      <c r="C227" s="350"/>
      <c r="D227" s="365">
        <v>60426</v>
      </c>
      <c r="E227" s="145"/>
      <c r="F227" s="145"/>
      <c r="G227" s="145"/>
      <c r="H227" s="146"/>
    </row>
    <row r="228" spans="1:8" s="16" customFormat="1" ht="37.5" customHeight="1" outlineLevel="1" x14ac:dyDescent="0.2">
      <c r="A228" s="147" t="s">
        <v>265</v>
      </c>
      <c r="B228" s="366"/>
      <c r="C228" s="350"/>
      <c r="D228" s="365">
        <v>62664</v>
      </c>
      <c r="E228" s="145"/>
      <c r="F228" s="145"/>
      <c r="G228" s="145"/>
      <c r="H228" s="146"/>
    </row>
    <row r="229" spans="1:8" s="16" customFormat="1" ht="37.5" customHeight="1" outlineLevel="1" x14ac:dyDescent="0.2">
      <c r="A229" s="147" t="s">
        <v>266</v>
      </c>
      <c r="B229" s="366"/>
      <c r="C229" s="350"/>
      <c r="D229" s="365">
        <v>64902</v>
      </c>
      <c r="E229" s="145"/>
      <c r="F229" s="145"/>
      <c r="G229" s="145"/>
      <c r="H229" s="146"/>
    </row>
    <row r="230" spans="1:8" s="16" customFormat="1" ht="37.5" customHeight="1" outlineLevel="1" x14ac:dyDescent="0.2">
      <c r="A230" s="147" t="s">
        <v>267</v>
      </c>
      <c r="B230" s="366"/>
      <c r="C230" s="350"/>
      <c r="D230" s="365">
        <v>67140</v>
      </c>
      <c r="E230" s="145"/>
      <c r="F230" s="145"/>
      <c r="G230" s="145"/>
      <c r="H230" s="146"/>
    </row>
    <row r="231" spans="1:8" s="16" customFormat="1" ht="37.5" customHeight="1" outlineLevel="1" x14ac:dyDescent="0.2">
      <c r="A231" s="147" t="s">
        <v>268</v>
      </c>
      <c r="B231" s="366"/>
      <c r="C231" s="350"/>
      <c r="D231" s="365">
        <v>69378</v>
      </c>
      <c r="E231" s="145"/>
      <c r="F231" s="145"/>
      <c r="G231" s="145"/>
      <c r="H231" s="146"/>
    </row>
    <row r="232" spans="1:8" s="16" customFormat="1" ht="37.5" customHeight="1" outlineLevel="1" x14ac:dyDescent="0.2">
      <c r="A232" s="147" t="s">
        <v>269</v>
      </c>
      <c r="B232" s="366"/>
      <c r="C232" s="350"/>
      <c r="D232" s="365">
        <v>71616</v>
      </c>
      <c r="E232" s="145"/>
      <c r="F232" s="145"/>
      <c r="G232" s="145"/>
      <c r="H232" s="146"/>
    </row>
    <row r="233" spans="1:8" s="16" customFormat="1" ht="37.5" customHeight="1" outlineLevel="1" x14ac:dyDescent="0.2">
      <c r="A233" s="147" t="s">
        <v>270</v>
      </c>
      <c r="B233" s="366"/>
      <c r="C233" s="350"/>
      <c r="D233" s="365">
        <v>73854</v>
      </c>
      <c r="E233" s="145"/>
      <c r="F233" s="145"/>
      <c r="G233" s="145"/>
      <c r="H233" s="146"/>
    </row>
    <row r="234" spans="1:8" s="16" customFormat="1" ht="37.5" customHeight="1" outlineLevel="1" x14ac:dyDescent="0.2">
      <c r="A234" s="147" t="s">
        <v>271</v>
      </c>
      <c r="B234" s="366"/>
      <c r="C234" s="350"/>
      <c r="D234" s="365">
        <v>76092</v>
      </c>
      <c r="E234" s="145"/>
      <c r="F234" s="145"/>
      <c r="G234" s="145"/>
      <c r="H234" s="146"/>
    </row>
    <row r="235" spans="1:8" s="16" customFormat="1" ht="37.5" customHeight="1" outlineLevel="1" x14ac:dyDescent="0.2">
      <c r="A235" s="147" t="s">
        <v>272</v>
      </c>
      <c r="B235" s="366"/>
      <c r="C235" s="350"/>
      <c r="D235" s="365">
        <v>78330</v>
      </c>
      <c r="E235" s="145"/>
      <c r="F235" s="145"/>
      <c r="G235" s="145"/>
      <c r="H235" s="146"/>
    </row>
    <row r="236" spans="1:8" s="16" customFormat="1" ht="37.5" customHeight="1" outlineLevel="1" x14ac:dyDescent="0.2">
      <c r="A236" s="147" t="s">
        <v>273</v>
      </c>
      <c r="B236" s="366"/>
      <c r="C236" s="350"/>
      <c r="D236" s="365">
        <v>80568</v>
      </c>
      <c r="E236" s="145"/>
      <c r="F236" s="145"/>
      <c r="G236" s="145"/>
      <c r="H236" s="146"/>
    </row>
    <row r="237" spans="1:8" s="16" customFormat="1" ht="37.5" customHeight="1" outlineLevel="1" x14ac:dyDescent="0.2">
      <c r="A237" s="147" t="s">
        <v>274</v>
      </c>
      <c r="B237" s="366"/>
      <c r="C237" s="350"/>
      <c r="D237" s="365">
        <v>82806</v>
      </c>
      <c r="E237" s="145"/>
      <c r="F237" s="145"/>
      <c r="G237" s="145"/>
      <c r="H237" s="146"/>
    </row>
    <row r="238" spans="1:8" s="16" customFormat="1" ht="37.5" customHeight="1" outlineLevel="1" x14ac:dyDescent="0.2">
      <c r="A238" s="147" t="s">
        <v>275</v>
      </c>
      <c r="B238" s="366"/>
      <c r="C238" s="350"/>
      <c r="D238" s="365">
        <v>85044</v>
      </c>
      <c r="E238" s="145"/>
      <c r="F238" s="145"/>
      <c r="G238" s="145"/>
      <c r="H238" s="146"/>
    </row>
    <row r="239" spans="1:8" s="16" customFormat="1" ht="37.5" customHeight="1" outlineLevel="1" x14ac:dyDescent="0.2">
      <c r="A239" s="147" t="s">
        <v>276</v>
      </c>
      <c r="B239" s="366"/>
      <c r="C239" s="350"/>
      <c r="D239" s="365">
        <v>87282</v>
      </c>
      <c r="E239" s="145"/>
      <c r="F239" s="145"/>
      <c r="G239" s="145"/>
      <c r="H239" s="146"/>
    </row>
    <row r="240" spans="1:8" s="16" customFormat="1" ht="37.5" customHeight="1" outlineLevel="1" x14ac:dyDescent="0.2">
      <c r="A240" s="147" t="s">
        <v>277</v>
      </c>
      <c r="B240" s="366"/>
      <c r="C240" s="350"/>
      <c r="D240" s="365">
        <v>89520</v>
      </c>
      <c r="E240" s="145"/>
      <c r="F240" s="145"/>
      <c r="G240" s="145"/>
      <c r="H240" s="146"/>
    </row>
    <row r="241" spans="1:8" s="16" customFormat="1" ht="37.5" customHeight="1" outlineLevel="1" x14ac:dyDescent="0.2">
      <c r="A241" s="147" t="s">
        <v>416</v>
      </c>
      <c r="B241" s="366"/>
      <c r="C241" s="350"/>
      <c r="D241" s="365">
        <v>91758</v>
      </c>
      <c r="E241" s="145"/>
      <c r="F241" s="145"/>
      <c r="G241" s="145"/>
      <c r="H241" s="146"/>
    </row>
    <row r="242" spans="1:8" s="16" customFormat="1" ht="37.5" customHeight="1" outlineLevel="1" x14ac:dyDescent="0.2">
      <c r="A242" s="147" t="s">
        <v>417</v>
      </c>
      <c r="B242" s="366"/>
      <c r="C242" s="350"/>
      <c r="D242" s="365">
        <v>93996</v>
      </c>
      <c r="E242" s="145"/>
      <c r="F242" s="145"/>
      <c r="G242" s="145"/>
      <c r="H242" s="146"/>
    </row>
    <row r="243" spans="1:8" s="16" customFormat="1" ht="37.5" customHeight="1" outlineLevel="1" x14ac:dyDescent="0.2">
      <c r="A243" s="147" t="s">
        <v>418</v>
      </c>
      <c r="B243" s="366"/>
      <c r="C243" s="350"/>
      <c r="D243" s="365">
        <v>96234</v>
      </c>
      <c r="E243" s="145"/>
      <c r="F243" s="145"/>
      <c r="G243" s="145"/>
      <c r="H243" s="146"/>
    </row>
    <row r="244" spans="1:8" s="16" customFormat="1" ht="37.5" customHeight="1" outlineLevel="1" x14ac:dyDescent="0.2">
      <c r="A244" s="147" t="s">
        <v>419</v>
      </c>
      <c r="B244" s="366"/>
      <c r="C244" s="350"/>
      <c r="D244" s="365">
        <v>98472</v>
      </c>
      <c r="E244" s="145"/>
      <c r="F244" s="145"/>
      <c r="G244" s="145"/>
      <c r="H244" s="146"/>
    </row>
    <row r="245" spans="1:8" s="16" customFormat="1" ht="37.5" customHeight="1" outlineLevel="1" x14ac:dyDescent="0.2">
      <c r="A245" s="147" t="s">
        <v>420</v>
      </c>
      <c r="B245" s="366"/>
      <c r="C245" s="350"/>
      <c r="D245" s="365">
        <v>100710</v>
      </c>
      <c r="E245" s="145"/>
      <c r="F245" s="145"/>
      <c r="G245" s="145"/>
      <c r="H245" s="146"/>
    </row>
    <row r="246" spans="1:8" s="16" customFormat="1" ht="37.5" customHeight="1" outlineLevel="1" x14ac:dyDescent="0.2">
      <c r="A246" s="147" t="s">
        <v>421</v>
      </c>
      <c r="B246" s="366"/>
      <c r="C246" s="350"/>
      <c r="D246" s="365">
        <v>102948</v>
      </c>
      <c r="E246" s="145"/>
      <c r="F246" s="145"/>
      <c r="G246" s="145"/>
      <c r="H246" s="146"/>
    </row>
    <row r="247" spans="1:8" s="16" customFormat="1" ht="37.5" customHeight="1" outlineLevel="1" x14ac:dyDescent="0.2">
      <c r="A247" s="147" t="s">
        <v>422</v>
      </c>
      <c r="B247" s="366"/>
      <c r="C247" s="350"/>
      <c r="D247" s="365">
        <v>105186</v>
      </c>
      <c r="E247" s="145"/>
      <c r="F247" s="145"/>
      <c r="G247" s="145"/>
      <c r="H247" s="146"/>
    </row>
    <row r="248" spans="1:8" s="16" customFormat="1" ht="37.5" customHeight="1" outlineLevel="1" x14ac:dyDescent="0.2">
      <c r="A248" s="147" t="s">
        <v>423</v>
      </c>
      <c r="B248" s="366"/>
      <c r="C248" s="350"/>
      <c r="D248" s="365">
        <v>107424</v>
      </c>
      <c r="E248" s="145"/>
      <c r="F248" s="145"/>
      <c r="G248" s="145"/>
      <c r="H248" s="146"/>
    </row>
    <row r="249" spans="1:8" s="16" customFormat="1" ht="37.5" customHeight="1" outlineLevel="1" x14ac:dyDescent="0.2">
      <c r="A249" s="147" t="s">
        <v>424</v>
      </c>
      <c r="B249" s="366"/>
      <c r="C249" s="350"/>
      <c r="D249" s="365">
        <v>109662</v>
      </c>
      <c r="E249" s="145"/>
      <c r="F249" s="145"/>
      <c r="G249" s="145"/>
      <c r="H249" s="146"/>
    </row>
    <row r="250" spans="1:8" s="16" customFormat="1" ht="37.5" customHeight="1" outlineLevel="1" x14ac:dyDescent="0.2">
      <c r="A250" s="147" t="s">
        <v>425</v>
      </c>
      <c r="B250" s="366"/>
      <c r="C250" s="350"/>
      <c r="D250" s="365">
        <v>111900</v>
      </c>
      <c r="E250" s="145"/>
      <c r="F250" s="145"/>
      <c r="G250" s="145"/>
      <c r="H250" s="146"/>
    </row>
    <row r="251" spans="1:8" s="16" customFormat="1" ht="37.5" customHeight="1" outlineLevel="1" x14ac:dyDescent="0.2">
      <c r="A251" s="147" t="s">
        <v>426</v>
      </c>
      <c r="B251" s="366"/>
      <c r="C251" s="350"/>
      <c r="D251" s="365">
        <v>114138</v>
      </c>
      <c r="E251" s="145"/>
      <c r="F251" s="145"/>
      <c r="G251" s="145"/>
      <c r="H251" s="146"/>
    </row>
    <row r="252" spans="1:8" s="16" customFormat="1" ht="37.5" customHeight="1" outlineLevel="1" x14ac:dyDescent="0.2">
      <c r="A252" s="147" t="s">
        <v>427</v>
      </c>
      <c r="B252" s="366"/>
      <c r="C252" s="350"/>
      <c r="D252" s="365">
        <v>116376</v>
      </c>
      <c r="E252" s="145"/>
      <c r="F252" s="145"/>
      <c r="G252" s="145"/>
      <c r="H252" s="146"/>
    </row>
    <row r="253" spans="1:8" s="16" customFormat="1" ht="37.5" customHeight="1" outlineLevel="1" x14ac:dyDescent="0.2">
      <c r="A253" s="147" t="s">
        <v>428</v>
      </c>
      <c r="B253" s="366"/>
      <c r="C253" s="350"/>
      <c r="D253" s="365">
        <v>118614</v>
      </c>
      <c r="E253" s="145"/>
      <c r="F253" s="145"/>
      <c r="G253" s="145"/>
      <c r="H253" s="146"/>
    </row>
    <row r="254" spans="1:8" s="16" customFormat="1" ht="37.5" customHeight="1" outlineLevel="1" x14ac:dyDescent="0.2">
      <c r="A254" s="147" t="s">
        <v>429</v>
      </c>
      <c r="B254" s="366"/>
      <c r="C254" s="350"/>
      <c r="D254" s="365">
        <v>120852</v>
      </c>
      <c r="E254" s="145"/>
      <c r="F254" s="145"/>
      <c r="G254" s="145"/>
      <c r="H254" s="146"/>
    </row>
    <row r="255" spans="1:8" s="16" customFormat="1" ht="37.5" customHeight="1" outlineLevel="1" x14ac:dyDescent="0.2">
      <c r="A255" s="147" t="s">
        <v>430</v>
      </c>
      <c r="B255" s="366"/>
      <c r="C255" s="350"/>
      <c r="D255" s="365">
        <v>123090</v>
      </c>
      <c r="E255" s="145"/>
      <c r="F255" s="145"/>
      <c r="G255" s="145"/>
      <c r="H255" s="146"/>
    </row>
    <row r="256" spans="1:8" s="16" customFormat="1" ht="37.5" customHeight="1" outlineLevel="1" x14ac:dyDescent="0.2">
      <c r="A256" s="147" t="s">
        <v>431</v>
      </c>
      <c r="B256" s="366"/>
      <c r="C256" s="350"/>
      <c r="D256" s="365">
        <v>125328</v>
      </c>
      <c r="E256" s="145"/>
      <c r="F256" s="145"/>
      <c r="G256" s="145"/>
      <c r="H256" s="146"/>
    </row>
    <row r="257" spans="1:8" s="16" customFormat="1" ht="37.5" customHeight="1" outlineLevel="1" x14ac:dyDescent="0.2">
      <c r="A257" s="147" t="s">
        <v>432</v>
      </c>
      <c r="B257" s="366"/>
      <c r="C257" s="350"/>
      <c r="D257" s="365">
        <v>127566</v>
      </c>
      <c r="E257" s="145"/>
      <c r="F257" s="145"/>
      <c r="G257" s="145"/>
      <c r="H257" s="146"/>
    </row>
    <row r="258" spans="1:8" s="16" customFormat="1" ht="37.5" customHeight="1" outlineLevel="1" x14ac:dyDescent="0.2">
      <c r="A258" s="147" t="s">
        <v>433</v>
      </c>
      <c r="B258" s="366"/>
      <c r="C258" s="350"/>
      <c r="D258" s="365">
        <v>129804</v>
      </c>
      <c r="E258" s="145"/>
      <c r="F258" s="145"/>
      <c r="G258" s="145"/>
      <c r="H258" s="146"/>
    </row>
    <row r="259" spans="1:8" s="16" customFormat="1" ht="37.5" customHeight="1" outlineLevel="1" x14ac:dyDescent="0.2">
      <c r="A259" s="147" t="s">
        <v>434</v>
      </c>
      <c r="B259" s="366"/>
      <c r="C259" s="350"/>
      <c r="D259" s="365">
        <v>132042</v>
      </c>
      <c r="E259" s="145"/>
      <c r="F259" s="145"/>
      <c r="G259" s="145"/>
      <c r="H259" s="146"/>
    </row>
    <row r="260" spans="1:8" s="16" customFormat="1" ht="37.5" customHeight="1" outlineLevel="1" x14ac:dyDescent="0.2">
      <c r="A260" s="147" t="s">
        <v>435</v>
      </c>
      <c r="B260" s="366"/>
      <c r="C260" s="350"/>
      <c r="D260" s="365">
        <v>134280</v>
      </c>
      <c r="E260" s="145"/>
      <c r="F260" s="145"/>
      <c r="G260" s="145"/>
      <c r="H260" s="146"/>
    </row>
    <row r="261" spans="1:8" s="16" customFormat="1" ht="37.5" customHeight="1" outlineLevel="1" x14ac:dyDescent="0.2">
      <c r="A261" s="147" t="s">
        <v>436</v>
      </c>
      <c r="B261" s="366"/>
      <c r="C261" s="350"/>
      <c r="D261" s="365">
        <v>136518</v>
      </c>
      <c r="E261" s="145"/>
      <c r="F261" s="145"/>
      <c r="G261" s="145"/>
      <c r="H261" s="146"/>
    </row>
    <row r="262" spans="1:8" s="16" customFormat="1" ht="37.5" customHeight="1" outlineLevel="1" x14ac:dyDescent="0.2">
      <c r="A262" s="147" t="s">
        <v>437</v>
      </c>
      <c r="B262" s="366"/>
      <c r="C262" s="350"/>
      <c r="D262" s="365">
        <v>138756</v>
      </c>
      <c r="E262" s="145"/>
      <c r="F262" s="145"/>
      <c r="G262" s="145"/>
      <c r="H262" s="146"/>
    </row>
    <row r="263" spans="1:8" s="16" customFormat="1" ht="37.5" customHeight="1" outlineLevel="1" x14ac:dyDescent="0.2">
      <c r="A263" s="147" t="s">
        <v>438</v>
      </c>
      <c r="B263" s="366"/>
      <c r="C263" s="350"/>
      <c r="D263" s="365">
        <v>140994</v>
      </c>
      <c r="E263" s="145"/>
      <c r="F263" s="145"/>
      <c r="G263" s="145"/>
      <c r="H263" s="146"/>
    </row>
    <row r="264" spans="1:8" s="16" customFormat="1" ht="37.5" customHeight="1" outlineLevel="1" x14ac:dyDescent="0.2">
      <c r="A264" s="147" t="s">
        <v>439</v>
      </c>
      <c r="B264" s="366"/>
      <c r="C264" s="350"/>
      <c r="D264" s="365">
        <v>143232</v>
      </c>
      <c r="E264" s="145"/>
      <c r="F264" s="145"/>
      <c r="G264" s="145"/>
      <c r="H264" s="146"/>
    </row>
    <row r="265" spans="1:8" s="16" customFormat="1" ht="37.5" customHeight="1" outlineLevel="1" x14ac:dyDescent="0.2">
      <c r="A265" s="147" t="s">
        <v>440</v>
      </c>
      <c r="B265" s="366"/>
      <c r="C265" s="350"/>
      <c r="D265" s="365">
        <v>145470</v>
      </c>
      <c r="E265" s="145"/>
      <c r="F265" s="145"/>
      <c r="G265" s="145"/>
      <c r="H265" s="146"/>
    </row>
    <row r="266" spans="1:8" s="16" customFormat="1" ht="37.5" customHeight="1" outlineLevel="1" x14ac:dyDescent="0.2">
      <c r="A266" s="147" t="s">
        <v>441</v>
      </c>
      <c r="B266" s="366"/>
      <c r="C266" s="350"/>
      <c r="D266" s="365">
        <v>147708</v>
      </c>
      <c r="E266" s="145"/>
      <c r="F266" s="145"/>
      <c r="G266" s="145"/>
      <c r="H266" s="146"/>
    </row>
    <row r="267" spans="1:8" s="16" customFormat="1" ht="37.5" customHeight="1" outlineLevel="1" x14ac:dyDescent="0.2">
      <c r="A267" s="147" t="s">
        <v>442</v>
      </c>
      <c r="B267" s="366"/>
      <c r="C267" s="350"/>
      <c r="D267" s="365">
        <v>149946</v>
      </c>
      <c r="E267" s="145"/>
      <c r="F267" s="145"/>
      <c r="G267" s="145"/>
      <c r="H267" s="146"/>
    </row>
    <row r="268" spans="1:8" s="16" customFormat="1" ht="37.5" customHeight="1" outlineLevel="1" x14ac:dyDescent="0.2">
      <c r="A268" s="147" t="s">
        <v>443</v>
      </c>
      <c r="B268" s="366"/>
      <c r="C268" s="350"/>
      <c r="D268" s="365">
        <v>152184</v>
      </c>
      <c r="E268" s="145"/>
      <c r="F268" s="145"/>
      <c r="G268" s="145"/>
      <c r="H268" s="146"/>
    </row>
    <row r="269" spans="1:8" s="16" customFormat="1" ht="37.5" customHeight="1" outlineLevel="1" x14ac:dyDescent="0.2">
      <c r="A269" s="147" t="s">
        <v>444</v>
      </c>
      <c r="B269" s="366"/>
      <c r="C269" s="350"/>
      <c r="D269" s="365">
        <v>154422</v>
      </c>
      <c r="E269" s="145"/>
      <c r="F269" s="145"/>
      <c r="G269" s="145"/>
      <c r="H269" s="146"/>
    </row>
    <row r="270" spans="1:8" s="16" customFormat="1" ht="37.5" customHeight="1" outlineLevel="1" x14ac:dyDescent="0.2">
      <c r="A270" s="147" t="s">
        <v>445</v>
      </c>
      <c r="B270" s="366"/>
      <c r="C270" s="350"/>
      <c r="D270" s="365">
        <v>156660</v>
      </c>
      <c r="E270" s="145"/>
      <c r="F270" s="145"/>
      <c r="G270" s="145"/>
      <c r="H270" s="146"/>
    </row>
    <row r="271" spans="1:8" s="16" customFormat="1" ht="37.5" customHeight="1" outlineLevel="1" x14ac:dyDescent="0.2">
      <c r="A271" s="147" t="s">
        <v>446</v>
      </c>
      <c r="B271" s="366"/>
      <c r="C271" s="350"/>
      <c r="D271" s="365">
        <v>158898</v>
      </c>
      <c r="E271" s="145"/>
      <c r="F271" s="145"/>
      <c r="G271" s="145"/>
      <c r="H271" s="146"/>
    </row>
    <row r="272" spans="1:8" s="16" customFormat="1" ht="37.5" customHeight="1" outlineLevel="1" x14ac:dyDescent="0.2">
      <c r="A272" s="147" t="s">
        <v>447</v>
      </c>
      <c r="B272" s="366"/>
      <c r="C272" s="350"/>
      <c r="D272" s="365">
        <v>161136</v>
      </c>
      <c r="E272" s="145"/>
      <c r="F272" s="145"/>
      <c r="G272" s="145"/>
      <c r="H272" s="146"/>
    </row>
    <row r="273" spans="1:8" s="16" customFormat="1" ht="37.5" customHeight="1" outlineLevel="1" x14ac:dyDescent="0.2">
      <c r="A273" s="147" t="s">
        <v>448</v>
      </c>
      <c r="B273" s="366"/>
      <c r="C273" s="350"/>
      <c r="D273" s="365">
        <v>163374</v>
      </c>
      <c r="E273" s="145"/>
      <c r="F273" s="145"/>
      <c r="G273" s="145"/>
      <c r="H273" s="146"/>
    </row>
    <row r="274" spans="1:8" s="16" customFormat="1" ht="37.5" customHeight="1" outlineLevel="1" x14ac:dyDescent="0.2">
      <c r="A274" s="147" t="s">
        <v>449</v>
      </c>
      <c r="B274" s="366"/>
      <c r="C274" s="350"/>
      <c r="D274" s="365">
        <v>165612</v>
      </c>
      <c r="E274" s="145"/>
      <c r="F274" s="145"/>
      <c r="G274" s="145"/>
      <c r="H274" s="146"/>
    </row>
    <row r="275" spans="1:8" s="16" customFormat="1" ht="37.5" customHeight="1" outlineLevel="1" x14ac:dyDescent="0.2">
      <c r="A275" s="147" t="s">
        <v>450</v>
      </c>
      <c r="B275" s="366"/>
      <c r="C275" s="350"/>
      <c r="D275" s="365">
        <v>167850</v>
      </c>
      <c r="E275" s="145"/>
      <c r="F275" s="145"/>
      <c r="G275" s="145"/>
      <c r="H275" s="146"/>
    </row>
    <row r="276" spans="1:8" s="16" customFormat="1" ht="37.5" customHeight="1" outlineLevel="1" x14ac:dyDescent="0.2">
      <c r="A276" s="147" t="s">
        <v>451</v>
      </c>
      <c r="B276" s="366"/>
      <c r="C276" s="350"/>
      <c r="D276" s="365">
        <v>170088</v>
      </c>
      <c r="E276" s="145"/>
      <c r="F276" s="145"/>
      <c r="G276" s="145"/>
      <c r="H276" s="146"/>
    </row>
    <row r="277" spans="1:8" s="16" customFormat="1" ht="37.5" customHeight="1" outlineLevel="1" x14ac:dyDescent="0.2">
      <c r="A277" s="147" t="s">
        <v>452</v>
      </c>
      <c r="B277" s="366"/>
      <c r="C277" s="350"/>
      <c r="D277" s="365">
        <v>172326</v>
      </c>
      <c r="E277" s="145"/>
      <c r="F277" s="145"/>
      <c r="G277" s="145"/>
      <c r="H277" s="146"/>
    </row>
    <row r="278" spans="1:8" s="16" customFormat="1" ht="37.5" customHeight="1" outlineLevel="1" x14ac:dyDescent="0.2">
      <c r="A278" s="147" t="s">
        <v>453</v>
      </c>
      <c r="B278" s="366"/>
      <c r="C278" s="350"/>
      <c r="D278" s="365">
        <v>174564</v>
      </c>
      <c r="E278" s="145"/>
      <c r="F278" s="145"/>
      <c r="G278" s="145"/>
      <c r="H278" s="146"/>
    </row>
    <row r="279" spans="1:8" s="16" customFormat="1" ht="37.5" customHeight="1" outlineLevel="1" x14ac:dyDescent="0.2">
      <c r="A279" s="147" t="s">
        <v>454</v>
      </c>
      <c r="B279" s="366"/>
      <c r="C279" s="350"/>
      <c r="D279" s="365">
        <v>176802</v>
      </c>
      <c r="E279" s="145"/>
      <c r="F279" s="145"/>
      <c r="G279" s="145"/>
      <c r="H279" s="146"/>
    </row>
    <row r="280" spans="1:8" s="16" customFormat="1" ht="37.5" customHeight="1" outlineLevel="1" x14ac:dyDescent="0.2">
      <c r="A280" s="147" t="s">
        <v>455</v>
      </c>
      <c r="B280" s="366"/>
      <c r="C280" s="350"/>
      <c r="D280" s="365">
        <v>179040</v>
      </c>
      <c r="E280" s="145"/>
      <c r="F280" s="145"/>
      <c r="G280" s="145"/>
      <c r="H280" s="146"/>
    </row>
    <row r="281" spans="1:8" s="16" customFormat="1" ht="37.5" customHeight="1" outlineLevel="1" x14ac:dyDescent="0.2">
      <c r="A281" s="147" t="s">
        <v>456</v>
      </c>
      <c r="B281" s="366"/>
      <c r="C281" s="350"/>
      <c r="D281" s="365">
        <v>181278</v>
      </c>
      <c r="E281" s="145"/>
      <c r="F281" s="145"/>
      <c r="G281" s="145"/>
      <c r="H281" s="146"/>
    </row>
    <row r="282" spans="1:8" s="16" customFormat="1" ht="37.5" customHeight="1" outlineLevel="1" x14ac:dyDescent="0.2">
      <c r="A282" s="147" t="s">
        <v>457</v>
      </c>
      <c r="B282" s="366"/>
      <c r="C282" s="350"/>
      <c r="D282" s="365">
        <v>183516</v>
      </c>
      <c r="E282" s="145"/>
      <c r="F282" s="145"/>
      <c r="G282" s="145"/>
      <c r="H282" s="146"/>
    </row>
    <row r="283" spans="1:8" s="16" customFormat="1" ht="37.5" customHeight="1" outlineLevel="1" x14ac:dyDescent="0.2">
      <c r="A283" s="147" t="s">
        <v>458</v>
      </c>
      <c r="B283" s="366"/>
      <c r="C283" s="350"/>
      <c r="D283" s="365">
        <v>185754</v>
      </c>
      <c r="E283" s="145"/>
      <c r="F283" s="145"/>
      <c r="G283" s="145"/>
      <c r="H283" s="146"/>
    </row>
    <row r="284" spans="1:8" s="16" customFormat="1" ht="37.5" customHeight="1" outlineLevel="1" x14ac:dyDescent="0.2">
      <c r="A284" s="147" t="s">
        <v>459</v>
      </c>
      <c r="B284" s="366"/>
      <c r="C284" s="350"/>
      <c r="D284" s="365">
        <v>187992</v>
      </c>
      <c r="E284" s="145"/>
      <c r="F284" s="145"/>
      <c r="G284" s="145"/>
      <c r="H284" s="146"/>
    </row>
    <row r="285" spans="1:8" s="16" customFormat="1" ht="37.5" customHeight="1" outlineLevel="1" x14ac:dyDescent="0.2">
      <c r="A285" s="147" t="s">
        <v>460</v>
      </c>
      <c r="B285" s="366"/>
      <c r="C285" s="350"/>
      <c r="D285" s="365">
        <v>190230</v>
      </c>
      <c r="E285" s="145"/>
      <c r="F285" s="145"/>
      <c r="G285" s="145"/>
      <c r="H285" s="146"/>
    </row>
    <row r="286" spans="1:8" s="16" customFormat="1" ht="37.5" customHeight="1" outlineLevel="1" x14ac:dyDescent="0.2">
      <c r="A286" s="147" t="s">
        <v>461</v>
      </c>
      <c r="B286" s="366"/>
      <c r="C286" s="350"/>
      <c r="D286" s="365">
        <v>192468</v>
      </c>
      <c r="E286" s="145"/>
      <c r="F286" s="145"/>
      <c r="G286" s="145"/>
      <c r="H286" s="146"/>
    </row>
    <row r="287" spans="1:8" s="16" customFormat="1" ht="37.5" customHeight="1" outlineLevel="1" x14ac:dyDescent="0.2">
      <c r="A287" s="147" t="s">
        <v>462</v>
      </c>
      <c r="B287" s="366"/>
      <c r="C287" s="350"/>
      <c r="D287" s="365">
        <v>194706</v>
      </c>
      <c r="E287" s="145"/>
      <c r="F287" s="145"/>
      <c r="G287" s="145"/>
      <c r="H287" s="146"/>
    </row>
    <row r="288" spans="1:8" s="16" customFormat="1" ht="37.5" customHeight="1" outlineLevel="1" x14ac:dyDescent="0.2">
      <c r="A288" s="147" t="s">
        <v>463</v>
      </c>
      <c r="B288" s="366"/>
      <c r="C288" s="350"/>
      <c r="D288" s="365">
        <v>196944</v>
      </c>
      <c r="E288" s="145"/>
      <c r="F288" s="145"/>
      <c r="G288" s="145"/>
      <c r="H288" s="146"/>
    </row>
    <row r="289" spans="1:8" s="16" customFormat="1" ht="37.5" customHeight="1" outlineLevel="1" x14ac:dyDescent="0.2">
      <c r="A289" s="147" t="s">
        <v>464</v>
      </c>
      <c r="B289" s="366"/>
      <c r="C289" s="350"/>
      <c r="D289" s="365">
        <v>199182</v>
      </c>
      <c r="E289" s="145"/>
      <c r="F289" s="145"/>
      <c r="G289" s="145"/>
      <c r="H289" s="146"/>
    </row>
    <row r="290" spans="1:8" s="16" customFormat="1" ht="37.5" customHeight="1" outlineLevel="1" x14ac:dyDescent="0.2">
      <c r="A290" s="147" t="s">
        <v>465</v>
      </c>
      <c r="B290" s="366"/>
      <c r="C290" s="350"/>
      <c r="D290" s="365">
        <v>201420</v>
      </c>
      <c r="E290" s="145"/>
      <c r="F290" s="145"/>
      <c r="G290" s="145"/>
      <c r="H290" s="146"/>
    </row>
    <row r="291" spans="1:8" s="16" customFormat="1" ht="37.5" customHeight="1" outlineLevel="1" x14ac:dyDescent="0.2">
      <c r="A291" s="147" t="s">
        <v>466</v>
      </c>
      <c r="B291" s="366"/>
      <c r="C291" s="350"/>
      <c r="D291" s="365">
        <v>203658</v>
      </c>
      <c r="E291" s="145"/>
      <c r="F291" s="145"/>
      <c r="G291" s="145"/>
      <c r="H291" s="146"/>
    </row>
    <row r="292" spans="1:8" s="16" customFormat="1" ht="37.5" customHeight="1" outlineLevel="1" x14ac:dyDescent="0.2">
      <c r="A292" s="147" t="s">
        <v>467</v>
      </c>
      <c r="B292" s="366"/>
      <c r="C292" s="350"/>
      <c r="D292" s="365">
        <v>205896</v>
      </c>
      <c r="E292" s="145"/>
      <c r="F292" s="145"/>
      <c r="G292" s="145"/>
      <c r="H292" s="146"/>
    </row>
    <row r="293" spans="1:8" s="16" customFormat="1" ht="37.5" customHeight="1" outlineLevel="1" x14ac:dyDescent="0.2">
      <c r="A293" s="147" t="s">
        <v>468</v>
      </c>
      <c r="B293" s="366"/>
      <c r="C293" s="350"/>
      <c r="D293" s="365">
        <v>208134</v>
      </c>
      <c r="E293" s="145"/>
      <c r="F293" s="145"/>
      <c r="G293" s="145"/>
      <c r="H293" s="146"/>
    </row>
    <row r="294" spans="1:8" s="16" customFormat="1" ht="37.5" customHeight="1" outlineLevel="1" x14ac:dyDescent="0.2">
      <c r="A294" s="147" t="s">
        <v>469</v>
      </c>
      <c r="B294" s="366"/>
      <c r="C294" s="350"/>
      <c r="D294" s="365">
        <v>210372</v>
      </c>
      <c r="E294" s="145"/>
      <c r="F294" s="145"/>
      <c r="G294" s="145"/>
      <c r="H294" s="146"/>
    </row>
    <row r="295" spans="1:8" s="16" customFormat="1" ht="37.5" customHeight="1" outlineLevel="1" x14ac:dyDescent="0.2">
      <c r="A295" s="147" t="s">
        <v>470</v>
      </c>
      <c r="B295" s="366"/>
      <c r="C295" s="350"/>
      <c r="D295" s="365">
        <v>212610</v>
      </c>
      <c r="E295" s="145"/>
      <c r="F295" s="145"/>
      <c r="G295" s="145"/>
      <c r="H295" s="146"/>
    </row>
    <row r="296" spans="1:8" s="16" customFormat="1" ht="37.5" customHeight="1" outlineLevel="1" x14ac:dyDescent="0.2">
      <c r="A296" s="147" t="s">
        <v>471</v>
      </c>
      <c r="B296" s="366"/>
      <c r="C296" s="350"/>
      <c r="D296" s="365">
        <v>214848</v>
      </c>
      <c r="E296" s="145"/>
      <c r="F296" s="145"/>
      <c r="G296" s="145"/>
      <c r="H296" s="146"/>
    </row>
    <row r="297" spans="1:8" s="16" customFormat="1" ht="37.5" customHeight="1" outlineLevel="1" x14ac:dyDescent="0.2">
      <c r="A297" s="147" t="s">
        <v>472</v>
      </c>
      <c r="B297" s="366"/>
      <c r="C297" s="350"/>
      <c r="D297" s="365">
        <v>217086</v>
      </c>
      <c r="E297" s="145"/>
      <c r="F297" s="145"/>
      <c r="G297" s="145"/>
      <c r="H297" s="146"/>
    </row>
    <row r="298" spans="1:8" s="16" customFormat="1" ht="37.5" customHeight="1" outlineLevel="1" x14ac:dyDescent="0.2">
      <c r="A298" s="147" t="s">
        <v>473</v>
      </c>
      <c r="B298" s="366"/>
      <c r="C298" s="350"/>
      <c r="D298" s="365">
        <v>219324</v>
      </c>
      <c r="E298" s="145"/>
      <c r="F298" s="145"/>
      <c r="G298" s="145"/>
      <c r="H298" s="146"/>
    </row>
    <row r="299" spans="1:8" s="16" customFormat="1" ht="37.5" customHeight="1" outlineLevel="1" x14ac:dyDescent="0.2">
      <c r="A299" s="147" t="s">
        <v>474</v>
      </c>
      <c r="B299" s="366"/>
      <c r="C299" s="350"/>
      <c r="D299" s="365">
        <v>221562</v>
      </c>
      <c r="E299" s="145"/>
      <c r="F299" s="145"/>
      <c r="G299" s="145"/>
      <c r="H299" s="146"/>
    </row>
    <row r="300" spans="1:8" s="16" customFormat="1" ht="37.5" customHeight="1" outlineLevel="1" thickBot="1" x14ac:dyDescent="0.25">
      <c r="A300" s="147" t="s">
        <v>475</v>
      </c>
      <c r="B300" s="366"/>
      <c r="C300" s="367"/>
      <c r="D300" s="365">
        <v>223800</v>
      </c>
      <c r="E300" s="145"/>
      <c r="F300" s="145"/>
      <c r="G300" s="145"/>
      <c r="H300" s="146"/>
    </row>
    <row r="301" spans="1:8" s="16" customFormat="1" ht="50.1" customHeight="1" thickBot="1" x14ac:dyDescent="0.25">
      <c r="A301" s="441" t="s">
        <v>59</v>
      </c>
      <c r="B301" s="442"/>
      <c r="C301" s="442"/>
      <c r="D301" s="443" t="str">
        <f>"от "&amp;MIN(D302:D311)&amp;" до "&amp;MAX(D302:D311)</f>
        <v>от 414 до 9870</v>
      </c>
      <c r="E301" s="444"/>
      <c r="F301" s="444"/>
      <c r="G301" s="444"/>
      <c r="H301" s="445"/>
    </row>
    <row r="302" spans="1:8" s="16" customFormat="1" ht="159.75" customHeight="1" x14ac:dyDescent="0.2">
      <c r="A302" s="562" t="s">
        <v>339</v>
      </c>
      <c r="B302" s="447" t="s">
        <v>194</v>
      </c>
      <c r="C302" s="45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02" s="32">
        <v>1452</v>
      </c>
      <c r="E302" s="32"/>
      <c r="F302" s="32"/>
      <c r="G302" s="32"/>
      <c r="H302" s="33"/>
    </row>
    <row r="303" spans="1:8" s="16" customFormat="1" ht="37.5" customHeight="1" x14ac:dyDescent="0.2">
      <c r="A303" s="449" t="s">
        <v>61</v>
      </c>
      <c r="B303" s="195"/>
      <c r="C303" s="45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03" s="37">
        <v>852</v>
      </c>
      <c r="E303" s="37"/>
      <c r="F303" s="37"/>
      <c r="G303" s="37"/>
      <c r="H303" s="38"/>
    </row>
    <row r="304" spans="1:8" s="16" customFormat="1" ht="37.5" customHeight="1" x14ac:dyDescent="0.2">
      <c r="A304" s="449" t="s">
        <v>62</v>
      </c>
      <c r="B304" s="195"/>
      <c r="C304" s="450"/>
      <c r="D304" s="37">
        <v>9870</v>
      </c>
      <c r="E304" s="37"/>
      <c r="F304" s="37"/>
      <c r="G304" s="37"/>
      <c r="H304" s="38"/>
    </row>
    <row r="305" spans="1:8" s="16" customFormat="1" ht="37.5" customHeight="1" x14ac:dyDescent="0.2">
      <c r="A305" s="449" t="s">
        <v>63</v>
      </c>
      <c r="B305" s="195"/>
      <c r="C305" s="450"/>
      <c r="D305" s="37">
        <v>2310</v>
      </c>
      <c r="E305" s="37"/>
      <c r="F305" s="37"/>
      <c r="G305" s="37"/>
      <c r="H305" s="38"/>
    </row>
    <row r="306" spans="1:8" s="16" customFormat="1" ht="37.5" customHeight="1" x14ac:dyDescent="0.2">
      <c r="A306" s="449" t="s">
        <v>64</v>
      </c>
      <c r="B306" s="195"/>
      <c r="C306" s="450"/>
      <c r="D306" s="37">
        <v>6090</v>
      </c>
      <c r="E306" s="37"/>
      <c r="F306" s="37"/>
      <c r="G306" s="37"/>
      <c r="H306" s="38"/>
    </row>
    <row r="307" spans="1:8" s="16" customFormat="1" ht="37.5" customHeight="1" x14ac:dyDescent="0.2">
      <c r="A307" s="449" t="s">
        <v>65</v>
      </c>
      <c r="B307" s="195"/>
      <c r="C307" s="450"/>
      <c r="D307" s="37">
        <v>414</v>
      </c>
      <c r="E307" s="37"/>
      <c r="F307" s="37"/>
      <c r="G307" s="37"/>
      <c r="H307" s="38"/>
    </row>
    <row r="308" spans="1:8" s="16" customFormat="1" ht="37.5" customHeight="1" x14ac:dyDescent="0.2">
      <c r="A308" s="449" t="s">
        <v>66</v>
      </c>
      <c r="B308" s="195"/>
      <c r="C308" s="450"/>
      <c r="D308" s="37">
        <v>414</v>
      </c>
      <c r="E308" s="37"/>
      <c r="F308" s="37"/>
      <c r="G308" s="37"/>
      <c r="H308" s="38"/>
    </row>
    <row r="309" spans="1:8" s="16" customFormat="1" ht="37.5" customHeight="1" x14ac:dyDescent="0.2">
      <c r="A309" s="449" t="s">
        <v>67</v>
      </c>
      <c r="B309" s="195"/>
      <c r="C309" s="450"/>
      <c r="D309" s="37">
        <v>822</v>
      </c>
      <c r="E309" s="37"/>
      <c r="F309" s="37"/>
      <c r="G309" s="37"/>
      <c r="H309" s="38"/>
    </row>
    <row r="310" spans="1:8" s="16" customFormat="1" ht="37.5" customHeight="1" x14ac:dyDescent="0.2">
      <c r="A310" s="449" t="s">
        <v>68</v>
      </c>
      <c r="B310" s="195"/>
      <c r="C310" s="450"/>
      <c r="D310" s="37">
        <v>1230</v>
      </c>
      <c r="E310" s="37"/>
      <c r="F310" s="37"/>
      <c r="G310" s="37"/>
      <c r="H310" s="38"/>
    </row>
    <row r="311" spans="1:8" s="16" customFormat="1" ht="37.5" customHeight="1" x14ac:dyDescent="0.2">
      <c r="A311" s="449" t="s">
        <v>69</v>
      </c>
      <c r="B311" s="195"/>
      <c r="C311" s="450"/>
      <c r="D311" s="37">
        <v>7026</v>
      </c>
      <c r="E311" s="37"/>
      <c r="F311" s="37"/>
      <c r="G311" s="37"/>
      <c r="H311" s="38"/>
    </row>
    <row r="312" spans="1:8" s="16" customFormat="1" ht="117.75" customHeight="1" thickBot="1" x14ac:dyDescent="0.25">
      <c r="A312" s="283" t="s">
        <v>71</v>
      </c>
      <c r="B312" s="284"/>
      <c r="C312"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12" s="45">
        <v>30</v>
      </c>
      <c r="E312" s="45"/>
      <c r="F312" s="45"/>
      <c r="G312" s="45"/>
      <c r="H312" s="46"/>
    </row>
    <row r="313" spans="1:8" s="28" customFormat="1" ht="50.1" customHeight="1" thickBot="1" x14ac:dyDescent="0.25">
      <c r="A313" s="451" t="s">
        <v>72</v>
      </c>
      <c r="B313" s="452"/>
      <c r="C313" s="211"/>
      <c r="D313" s="453" t="str">
        <f>"от "&amp;MIN(D315,D335:D349)&amp;" до "&amp;MAX(D315,D335:D349)</f>
        <v>от 570 до 31290</v>
      </c>
      <c r="E313" s="453"/>
      <c r="F313" s="453"/>
      <c r="G313" s="453"/>
      <c r="H313" s="454"/>
    </row>
    <row r="314" spans="1:8" s="16" customFormat="1" ht="24.95" customHeight="1" thickBot="1" x14ac:dyDescent="0.25">
      <c r="A314" s="175"/>
      <c r="B314" s="176"/>
      <c r="C314" s="83"/>
      <c r="D314" s="177"/>
      <c r="E314" s="177"/>
      <c r="F314" s="177"/>
      <c r="G314" s="177"/>
      <c r="H314" s="178"/>
    </row>
    <row r="315" spans="1:8" s="16" customFormat="1" ht="60.75" customHeight="1" thickBot="1" x14ac:dyDescent="0.25">
      <c r="A315" s="179" t="s">
        <v>73</v>
      </c>
      <c r="B315" s="180"/>
      <c r="C31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315" s="182">
        <v>13248</v>
      </c>
      <c r="E315" s="182"/>
      <c r="F315" s="182"/>
      <c r="G315" s="182"/>
      <c r="H315" s="183"/>
    </row>
    <row r="316" spans="1:8" s="16" customFormat="1" ht="60.75" customHeight="1" thickBot="1" x14ac:dyDescent="0.25">
      <c r="A316" s="184" t="s">
        <v>74</v>
      </c>
      <c r="B316" s="185"/>
      <c r="C316" s="186"/>
      <c r="D316" s="187" t="s">
        <v>75</v>
      </c>
      <c r="E316" s="188"/>
      <c r="F316" s="188"/>
      <c r="G316" s="188"/>
      <c r="H316" s="189"/>
    </row>
    <row r="317" spans="1:8" s="16" customFormat="1" ht="60.75" customHeight="1" x14ac:dyDescent="0.2">
      <c r="A317" s="190" t="s">
        <v>76</v>
      </c>
      <c r="B317" s="191"/>
      <c r="C317" s="186"/>
      <c r="D317" s="157">
        <f>D315/4</f>
        <v>3312</v>
      </c>
      <c r="E317" s="157"/>
      <c r="F317" s="157"/>
      <c r="G317" s="157"/>
      <c r="H317" s="158"/>
    </row>
    <row r="318" spans="1:8" s="16" customFormat="1" ht="60.75" customHeight="1" x14ac:dyDescent="0.2">
      <c r="A318" s="190" t="s">
        <v>77</v>
      </c>
      <c r="B318" s="191"/>
      <c r="C318" s="186"/>
      <c r="D318" s="157">
        <f>D315/5</f>
        <v>2649.6</v>
      </c>
      <c r="E318" s="157"/>
      <c r="F318" s="157"/>
      <c r="G318" s="157"/>
      <c r="H318" s="158"/>
    </row>
    <row r="319" spans="1:8" s="16" customFormat="1" ht="60.75" customHeight="1" x14ac:dyDescent="0.2">
      <c r="A319" s="190" t="s">
        <v>78</v>
      </c>
      <c r="B319" s="191"/>
      <c r="C319" s="186"/>
      <c r="D319" s="157">
        <f>D315/6</f>
        <v>2208</v>
      </c>
      <c r="E319" s="157"/>
      <c r="F319" s="157"/>
      <c r="G319" s="157"/>
      <c r="H319" s="158"/>
    </row>
    <row r="320" spans="1:8" s="16" customFormat="1" ht="60.75" customHeight="1" x14ac:dyDescent="0.2">
      <c r="A320" s="190" t="s">
        <v>79</v>
      </c>
      <c r="B320" s="191"/>
      <c r="C320" s="186"/>
      <c r="D320" s="157">
        <f>D315/7</f>
        <v>1892.5714285714287</v>
      </c>
      <c r="E320" s="157"/>
      <c r="F320" s="157"/>
      <c r="G320" s="157"/>
      <c r="H320" s="158"/>
    </row>
    <row r="321" spans="1:8" s="16" customFormat="1" ht="60.75" customHeight="1" x14ac:dyDescent="0.2">
      <c r="A321" s="190" t="s">
        <v>80</v>
      </c>
      <c r="B321" s="191"/>
      <c r="C321" s="186"/>
      <c r="D321" s="157">
        <f>D315/8</f>
        <v>1656</v>
      </c>
      <c r="E321" s="157"/>
      <c r="F321" s="157"/>
      <c r="G321" s="157"/>
      <c r="H321" s="158"/>
    </row>
    <row r="322" spans="1:8" s="16" customFormat="1" ht="60.75" customHeight="1" x14ac:dyDescent="0.2">
      <c r="A322" s="190" t="s">
        <v>81</v>
      </c>
      <c r="B322" s="191"/>
      <c r="C322" s="186"/>
      <c r="D322" s="157">
        <f>D315/9</f>
        <v>1472</v>
      </c>
      <c r="E322" s="157"/>
      <c r="F322" s="157"/>
      <c r="G322" s="157"/>
      <c r="H322" s="158"/>
    </row>
    <row r="323" spans="1:8" s="16" customFormat="1" ht="60.75" customHeight="1" x14ac:dyDescent="0.2">
      <c r="A323" s="190" t="s">
        <v>82</v>
      </c>
      <c r="B323" s="191"/>
      <c r="C323" s="186"/>
      <c r="D323" s="157">
        <f>D315/10</f>
        <v>1324.8</v>
      </c>
      <c r="E323" s="157"/>
      <c r="F323" s="157"/>
      <c r="G323" s="157"/>
      <c r="H323" s="158"/>
    </row>
    <row r="324" spans="1:8" s="16" customFormat="1" ht="60.75" customHeight="1" thickBot="1" x14ac:dyDescent="0.25">
      <c r="A324" s="179" t="s">
        <v>83</v>
      </c>
      <c r="B324" s="180"/>
      <c r="C324" s="186"/>
      <c r="D324" s="182">
        <v>19848</v>
      </c>
      <c r="E324" s="182"/>
      <c r="F324" s="182"/>
      <c r="G324" s="182"/>
      <c r="H324" s="183"/>
    </row>
    <row r="325" spans="1:8" s="16" customFormat="1" ht="60.75" customHeight="1" thickBot="1" x14ac:dyDescent="0.25">
      <c r="A325" s="184" t="s">
        <v>74</v>
      </c>
      <c r="B325" s="185"/>
      <c r="C325" s="186"/>
      <c r="D325" s="187" t="s">
        <v>75</v>
      </c>
      <c r="E325" s="188"/>
      <c r="F325" s="188"/>
      <c r="G325" s="188"/>
      <c r="H325" s="189"/>
    </row>
    <row r="326" spans="1:8" s="16" customFormat="1" ht="60.75" customHeight="1" x14ac:dyDescent="0.2">
      <c r="A326" s="190" t="s">
        <v>76</v>
      </c>
      <c r="B326" s="191"/>
      <c r="C326" s="186"/>
      <c r="D326" s="157">
        <v>4962</v>
      </c>
      <c r="E326" s="157"/>
      <c r="F326" s="157"/>
      <c r="G326" s="157"/>
      <c r="H326" s="158"/>
    </row>
    <row r="327" spans="1:8" s="16" customFormat="1" ht="60.75" customHeight="1" x14ac:dyDescent="0.2">
      <c r="A327" s="190" t="s">
        <v>77</v>
      </c>
      <c r="B327" s="191"/>
      <c r="C327" s="186"/>
      <c r="D327" s="157">
        <v>3969.6</v>
      </c>
      <c r="E327" s="157"/>
      <c r="F327" s="157"/>
      <c r="G327" s="157"/>
      <c r="H327" s="158"/>
    </row>
    <row r="328" spans="1:8" s="16" customFormat="1" ht="60.75" customHeight="1" x14ac:dyDescent="0.2">
      <c r="A328" s="190" t="s">
        <v>78</v>
      </c>
      <c r="B328" s="191"/>
      <c r="C328" s="186"/>
      <c r="D328" s="157">
        <v>3307.9999999999995</v>
      </c>
      <c r="E328" s="157"/>
      <c r="F328" s="157"/>
      <c r="G328" s="157"/>
      <c r="H328" s="158"/>
    </row>
    <row r="329" spans="1:8" s="16" customFormat="1" ht="60.75" customHeight="1" x14ac:dyDescent="0.2">
      <c r="A329" s="190" t="s">
        <v>79</v>
      </c>
      <c r="B329" s="191"/>
      <c r="C329" s="186"/>
      <c r="D329" s="157">
        <v>2835.4285714285711</v>
      </c>
      <c r="E329" s="157"/>
      <c r="F329" s="157"/>
      <c r="G329" s="157"/>
      <c r="H329" s="158"/>
    </row>
    <row r="330" spans="1:8" s="16" customFormat="1" ht="60.75" customHeight="1" x14ac:dyDescent="0.2">
      <c r="A330" s="190" t="s">
        <v>80</v>
      </c>
      <c r="B330" s="191"/>
      <c r="C330" s="186"/>
      <c r="D330" s="157">
        <v>2481</v>
      </c>
      <c r="E330" s="157"/>
      <c r="F330" s="157"/>
      <c r="G330" s="157"/>
      <c r="H330" s="158"/>
    </row>
    <row r="331" spans="1:8" s="16" customFormat="1" ht="60.75" customHeight="1" x14ac:dyDescent="0.2">
      <c r="A331" s="190" t="s">
        <v>81</v>
      </c>
      <c r="B331" s="191"/>
      <c r="C331" s="186"/>
      <c r="D331" s="157">
        <v>2205.3333333333335</v>
      </c>
      <c r="E331" s="157"/>
      <c r="F331" s="157"/>
      <c r="G331" s="157"/>
      <c r="H331" s="158"/>
    </row>
    <row r="332" spans="1:8" s="16" customFormat="1" ht="60.75" customHeight="1" thickBot="1" x14ac:dyDescent="0.25">
      <c r="A332" s="190" t="s">
        <v>82</v>
      </c>
      <c r="B332" s="191"/>
      <c r="C332" s="194"/>
      <c r="D332" s="157">
        <v>1984.8</v>
      </c>
      <c r="E332" s="157"/>
      <c r="F332" s="157"/>
      <c r="G332" s="157"/>
      <c r="H332" s="158"/>
    </row>
    <row r="333" spans="1:8" s="16" customFormat="1" ht="62.45" customHeight="1" thickBot="1" x14ac:dyDescent="0.25">
      <c r="A333" s="283" t="s">
        <v>84</v>
      </c>
      <c r="B333" s="519"/>
      <c r="C33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33" s="61">
        <v>20004</v>
      </c>
      <c r="E333" s="45"/>
      <c r="F333" s="45"/>
      <c r="G333" s="45"/>
      <c r="H333" s="46"/>
    </row>
    <row r="334" spans="1:8" s="16" customFormat="1" ht="24.75" customHeight="1" thickBot="1" x14ac:dyDescent="0.25">
      <c r="A334" s="197"/>
      <c r="B334" s="198"/>
      <c r="C334" s="125"/>
      <c r="D334" s="199"/>
      <c r="E334" s="199"/>
      <c r="F334" s="199"/>
      <c r="G334" s="199"/>
      <c r="H334" s="200"/>
    </row>
    <row r="335" spans="1:8" s="16" customFormat="1" ht="50.1" customHeight="1" x14ac:dyDescent="0.2">
      <c r="A335" s="160" t="s">
        <v>85</v>
      </c>
      <c r="B335" s="161"/>
      <c r="C335" s="294" t="str">
        <f>"Интернет-площадка 2gis.ru на основе Cправочника организаций "&amp;$C$2&amp;""</f>
        <v>Интернет-площадка 2gis.ru на основе Cправочника организаций "2ГИС.КАЗАНЬ"</v>
      </c>
      <c r="D335" s="56">
        <v>13020</v>
      </c>
      <c r="E335" s="37"/>
      <c r="F335" s="37"/>
      <c r="G335" s="37"/>
      <c r="H335" s="38"/>
    </row>
    <row r="336" spans="1:8" s="16" customFormat="1" ht="50.1" customHeight="1" x14ac:dyDescent="0.2">
      <c r="A336" s="160" t="s">
        <v>86</v>
      </c>
      <c r="B336" s="161"/>
      <c r="C336"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36" s="56">
        <v>10500</v>
      </c>
      <c r="E336" s="37"/>
      <c r="F336" s="37"/>
      <c r="G336" s="37"/>
      <c r="H336" s="38"/>
    </row>
    <row r="337" spans="1:8" s="16" customFormat="1" ht="50.1" customHeight="1" x14ac:dyDescent="0.2">
      <c r="A337" s="160" t="s">
        <v>87</v>
      </c>
      <c r="B337" s="161"/>
      <c r="C337"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37" s="56">
        <v>26250</v>
      </c>
      <c r="E337" s="37"/>
      <c r="F337" s="37"/>
      <c r="G337" s="37"/>
      <c r="H337" s="38"/>
    </row>
    <row r="338" spans="1:8" s="16" customFormat="1" ht="50.1" customHeight="1" x14ac:dyDescent="0.2">
      <c r="A338" s="160" t="s">
        <v>88</v>
      </c>
      <c r="B338" s="161"/>
      <c r="C338" s="203" t="str">
        <f>"Интернет-площадка 2gis.ru на основе Cправочника организаций "&amp;$C$2&amp;""</f>
        <v>Интернет-площадка 2gis.ru на основе Cправочника организаций "2ГИС.КАЗАНЬ"</v>
      </c>
      <c r="D338" s="56">
        <v>13020</v>
      </c>
      <c r="E338" s="37"/>
      <c r="F338" s="37"/>
      <c r="G338" s="37"/>
      <c r="H338" s="38"/>
    </row>
    <row r="339" spans="1:8" s="16" customFormat="1" ht="50.1" customHeight="1" x14ac:dyDescent="0.2">
      <c r="A339" s="160" t="s">
        <v>89</v>
      </c>
      <c r="B339" s="161"/>
      <c r="C339" s="203" t="str">
        <f>"Интернет-площадка 2gis.ru на основе Cправочника организаций "&amp;$C$2&amp;""</f>
        <v>Интернет-площадка 2gis.ru на основе Cправочника организаций "2ГИС.КАЗАНЬ"</v>
      </c>
      <c r="D339" s="56">
        <v>15624</v>
      </c>
      <c r="E339" s="37"/>
      <c r="F339" s="37"/>
      <c r="G339" s="37"/>
      <c r="H339" s="38"/>
    </row>
    <row r="340" spans="1:8" s="16" customFormat="1" ht="50.1" customHeight="1" x14ac:dyDescent="0.2">
      <c r="A340" s="160" t="s">
        <v>90</v>
      </c>
      <c r="B340" s="161"/>
      <c r="C340"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0" s="56">
        <v>11760</v>
      </c>
      <c r="E340" s="37"/>
      <c r="F340" s="37"/>
      <c r="G340" s="37"/>
      <c r="H340" s="38"/>
    </row>
    <row r="341" spans="1:8" s="16" customFormat="1" ht="50.1" customHeight="1" x14ac:dyDescent="0.2">
      <c r="A341" s="160" t="s">
        <v>91</v>
      </c>
      <c r="B341" s="161"/>
      <c r="C341"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1" s="56">
        <v>17430</v>
      </c>
      <c r="E341" s="37"/>
      <c r="F341" s="37"/>
      <c r="G341" s="37"/>
      <c r="H341" s="38"/>
    </row>
    <row r="342" spans="1:8" s="16" customFormat="1" ht="50.1" customHeight="1" x14ac:dyDescent="0.2">
      <c r="A342" s="160" t="s">
        <v>92</v>
      </c>
      <c r="B342" s="161"/>
      <c r="C342"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2" s="56">
        <v>31290</v>
      </c>
      <c r="E342" s="37"/>
      <c r="F342" s="37"/>
      <c r="G342" s="37"/>
      <c r="H342" s="38"/>
    </row>
    <row r="343" spans="1:8" s="16" customFormat="1" ht="50.1" customHeight="1" x14ac:dyDescent="0.2">
      <c r="A343" s="160" t="s">
        <v>93</v>
      </c>
      <c r="B343" s="161"/>
      <c r="C343" s="203" t="e">
        <f>#REF!</f>
        <v>#REF!</v>
      </c>
      <c r="D343" s="56">
        <v>16830</v>
      </c>
      <c r="E343" s="37"/>
      <c r="F343" s="37"/>
      <c r="G343" s="37"/>
      <c r="H343" s="38"/>
    </row>
    <row r="344" spans="1:8" s="16" customFormat="1" ht="50.1" customHeight="1" x14ac:dyDescent="0.2">
      <c r="A344" s="160" t="s">
        <v>94</v>
      </c>
      <c r="B344" s="161"/>
      <c r="C344" s="203" t="s">
        <v>95</v>
      </c>
      <c r="D344" s="56">
        <v>570</v>
      </c>
      <c r="E344" s="37"/>
      <c r="F344" s="37"/>
      <c r="G344" s="37"/>
      <c r="H344" s="38"/>
    </row>
    <row r="345" spans="1:8" s="16" customFormat="1" ht="64.5" customHeight="1" x14ac:dyDescent="0.2">
      <c r="A345" s="160" t="s">
        <v>96</v>
      </c>
      <c r="B345" s="161"/>
      <c r="C34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5" s="56">
        <v>9450</v>
      </c>
      <c r="E345" s="37"/>
      <c r="F345" s="37"/>
      <c r="G345" s="37"/>
      <c r="H345" s="38"/>
    </row>
    <row r="346" spans="1:8" s="16" customFormat="1" ht="64.5" customHeight="1" x14ac:dyDescent="0.2">
      <c r="A346" s="160" t="s">
        <v>97</v>
      </c>
      <c r="B346" s="161"/>
      <c r="C346" s="203" t="str">
        <f t="shared" ref="C346:C34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6" s="56">
        <v>7560</v>
      </c>
      <c r="E346" s="37"/>
      <c r="F346" s="37"/>
      <c r="G346" s="37"/>
      <c r="H346" s="38"/>
    </row>
    <row r="347" spans="1:8" s="16" customFormat="1" ht="64.5" customHeight="1" x14ac:dyDescent="0.2">
      <c r="A347" s="160" t="s">
        <v>98</v>
      </c>
      <c r="B347" s="161"/>
      <c r="C347"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7" s="56">
        <v>7980</v>
      </c>
      <c r="E347" s="37"/>
      <c r="F347" s="37"/>
      <c r="G347" s="37"/>
      <c r="H347" s="38"/>
    </row>
    <row r="348" spans="1:8" s="16" customFormat="1" ht="64.5" customHeight="1" x14ac:dyDescent="0.2">
      <c r="A348" s="160" t="s">
        <v>99</v>
      </c>
      <c r="B348" s="161"/>
      <c r="C348"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8" s="56">
        <v>3780</v>
      </c>
      <c r="E348" s="37"/>
      <c r="F348" s="37"/>
      <c r="G348" s="37"/>
      <c r="H348" s="38"/>
    </row>
    <row r="349" spans="1:8" s="16" customFormat="1" ht="50.1" customHeight="1" thickBot="1" x14ac:dyDescent="0.25">
      <c r="A349" s="160" t="s">
        <v>102</v>
      </c>
      <c r="B349" s="161"/>
      <c r="C349"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9" s="56">
        <v>13650</v>
      </c>
      <c r="E349" s="37"/>
      <c r="F349" s="37"/>
      <c r="G349" s="37"/>
      <c r="H349" s="38"/>
    </row>
    <row r="350" spans="1:8" s="16" customFormat="1" ht="102" customHeight="1" thickBot="1" x14ac:dyDescent="0.25">
      <c r="A350" s="160" t="s">
        <v>16</v>
      </c>
      <c r="B350" s="161"/>
      <c r="C350"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50" s="56">
        <v>1452</v>
      </c>
      <c r="E350" s="37"/>
      <c r="F350" s="37"/>
      <c r="G350" s="37"/>
      <c r="H350" s="38"/>
    </row>
    <row r="351" spans="1:8" s="16" customFormat="1" ht="102" customHeight="1" thickBot="1" x14ac:dyDescent="0.25">
      <c r="A351" s="160" t="s">
        <v>103</v>
      </c>
      <c r="B351" s="161"/>
      <c r="C351"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51" s="56">
        <v>100002</v>
      </c>
      <c r="E351" s="37"/>
      <c r="F351" s="37"/>
      <c r="G351" s="37"/>
      <c r="H351" s="38"/>
    </row>
    <row r="352" spans="1:8" s="16" customFormat="1" ht="126" customHeight="1" x14ac:dyDescent="0.2">
      <c r="A352" s="160" t="s">
        <v>104</v>
      </c>
      <c r="B352" s="161"/>
      <c r="C352"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52" s="56">
        <v>10506</v>
      </c>
      <c r="E352" s="37"/>
      <c r="F352" s="37"/>
      <c r="G352" s="37"/>
      <c r="H352" s="38"/>
    </row>
    <row r="353" spans="1:8" s="16" customFormat="1" ht="96" customHeight="1" x14ac:dyDescent="0.2">
      <c r="A353" s="160" t="s">
        <v>105</v>
      </c>
      <c r="B353" s="161"/>
      <c r="C35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53" s="56">
        <v>10506</v>
      </c>
      <c r="E353" s="37"/>
      <c r="F353" s="37"/>
      <c r="G353" s="37"/>
      <c r="H353" s="38"/>
    </row>
    <row r="354" spans="1:8" s="16" customFormat="1" ht="96" customHeight="1" x14ac:dyDescent="0.2">
      <c r="A354" s="154" t="s">
        <v>106</v>
      </c>
      <c r="B354" s="204"/>
      <c r="C354"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4" s="56">
        <v>15780</v>
      </c>
      <c r="E354" s="37"/>
      <c r="F354" s="37"/>
      <c r="G354" s="37"/>
      <c r="H354" s="38"/>
    </row>
    <row r="355" spans="1:8" s="16" customFormat="1" ht="78" customHeight="1" x14ac:dyDescent="0.2">
      <c r="A355" s="160" t="s">
        <v>100</v>
      </c>
      <c r="B355" s="161" t="s">
        <v>100</v>
      </c>
      <c r="C35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5" s="56">
        <v>15780</v>
      </c>
      <c r="E355" s="37"/>
      <c r="F355" s="37"/>
      <c r="G355" s="37"/>
      <c r="H355" s="38"/>
    </row>
    <row r="356" spans="1:8" s="16" customFormat="1" ht="78" customHeight="1" x14ac:dyDescent="0.2">
      <c r="A356" s="160" t="s">
        <v>101</v>
      </c>
      <c r="B356" s="161" t="s">
        <v>101</v>
      </c>
      <c r="C35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6" s="56">
        <v>10512</v>
      </c>
      <c r="E356" s="37"/>
      <c r="F356" s="37"/>
      <c r="G356" s="37"/>
      <c r="H356" s="38"/>
    </row>
    <row r="357" spans="1:8" s="16" customFormat="1" ht="50.1" customHeight="1" x14ac:dyDescent="0.2">
      <c r="A357" s="160" t="s">
        <v>107</v>
      </c>
      <c r="B357" s="161"/>
      <c r="C357" s="203" t="str">
        <f>"Интернет-площадка 2gis.ru на основе Cправочника организаций "&amp;$C$2&amp;""</f>
        <v>Интернет-площадка 2gis.ru на основе Cправочника организаций "2ГИС.КАЗАНЬ"</v>
      </c>
      <c r="D357" s="56">
        <v>27360</v>
      </c>
      <c r="E357" s="37"/>
      <c r="F357" s="37"/>
      <c r="G357" s="37"/>
      <c r="H357" s="38"/>
    </row>
    <row r="358" spans="1:8" s="16" customFormat="1" ht="50.1" customHeight="1" x14ac:dyDescent="0.2">
      <c r="A358" s="160" t="s">
        <v>108</v>
      </c>
      <c r="B358" s="161"/>
      <c r="C358" s="203" t="str">
        <f t="shared" ref="C358:C366"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58" s="56">
        <v>22080</v>
      </c>
      <c r="E358" s="37"/>
      <c r="F358" s="37"/>
      <c r="G358" s="37"/>
      <c r="H358" s="38"/>
    </row>
    <row r="359" spans="1:8" s="16" customFormat="1" ht="50.1" customHeight="1" x14ac:dyDescent="0.2">
      <c r="A359" s="160" t="s">
        <v>109</v>
      </c>
      <c r="B359" s="161"/>
      <c r="C359" s="203" t="str">
        <f t="shared" si="1"/>
        <v>электронный справочник на основе Справочника организаций "2ГИС.КАЗАНЬ" (версия для ПК)</v>
      </c>
      <c r="D359" s="56">
        <v>55200</v>
      </c>
      <c r="E359" s="37"/>
      <c r="F359" s="37"/>
      <c r="G359" s="37"/>
      <c r="H359" s="38"/>
    </row>
    <row r="360" spans="1:8" s="16" customFormat="1" ht="50.1" customHeight="1" x14ac:dyDescent="0.2">
      <c r="A360" s="160" t="s">
        <v>110</v>
      </c>
      <c r="B360" s="161"/>
      <c r="C360" s="203" t="str">
        <f>"Интернет-площадка 2gis.ru на основе Cправочника организаций "&amp;$C$2&amp;""</f>
        <v>Интернет-площадка 2gis.ru на основе Cправочника организаций "2ГИС.КАЗАНЬ"</v>
      </c>
      <c r="D360" s="56">
        <v>27360</v>
      </c>
      <c r="E360" s="37"/>
      <c r="F360" s="37"/>
      <c r="G360" s="37"/>
      <c r="H360" s="38"/>
    </row>
    <row r="361" spans="1:8" s="16" customFormat="1" ht="50.1" customHeight="1" thickBot="1" x14ac:dyDescent="0.25">
      <c r="A361" s="160" t="s">
        <v>111</v>
      </c>
      <c r="B361" s="161"/>
      <c r="C361" s="60" t="str">
        <f>"Интернет-площадка 2gis.ru на основе Cправочника организаций "&amp;$C$2&amp;""</f>
        <v>Интернет-площадка 2gis.ru на основе Cправочника организаций "2ГИС.КАЗАНЬ"</v>
      </c>
      <c r="D361" s="56">
        <v>32880</v>
      </c>
      <c r="E361" s="37"/>
      <c r="F361" s="37"/>
      <c r="G361" s="37"/>
      <c r="H361" s="38"/>
    </row>
    <row r="362" spans="1:8" s="16" customFormat="1" ht="50.1" customHeight="1" x14ac:dyDescent="0.2">
      <c r="A362" s="160" t="s">
        <v>112</v>
      </c>
      <c r="B362" s="161"/>
      <c r="C362" s="203" t="str">
        <f t="shared" si="1"/>
        <v>электронный справочник на основе Справочника организаций "2ГИС.КАЗАНЬ" (версия для ПК)</v>
      </c>
      <c r="D362" s="56">
        <v>24720</v>
      </c>
      <c r="E362" s="37"/>
      <c r="F362" s="37"/>
      <c r="G362" s="37"/>
      <c r="H362" s="38"/>
    </row>
    <row r="363" spans="1:8" s="16" customFormat="1" ht="50.1" customHeight="1" x14ac:dyDescent="0.2">
      <c r="A363" s="160" t="s">
        <v>113</v>
      </c>
      <c r="B363" s="161"/>
      <c r="C363" s="203" t="str">
        <f t="shared" si="1"/>
        <v>электронный справочник на основе Справочника организаций "2ГИС.КАЗАНЬ" (версия для ПК)</v>
      </c>
      <c r="D363" s="56">
        <v>36720</v>
      </c>
      <c r="E363" s="37"/>
      <c r="F363" s="37"/>
      <c r="G363" s="37"/>
      <c r="H363" s="38"/>
    </row>
    <row r="364" spans="1:8" s="16" customFormat="1" ht="50.1" customHeight="1" x14ac:dyDescent="0.2">
      <c r="A364" s="160" t="s">
        <v>114</v>
      </c>
      <c r="B364" s="161"/>
      <c r="C364" s="203" t="str">
        <f t="shared" si="1"/>
        <v>электронный справочник на основе Справочника организаций "2ГИС.КАЗАНЬ" (версия для ПК)</v>
      </c>
      <c r="D364" s="56">
        <v>65760</v>
      </c>
      <c r="E364" s="37"/>
      <c r="F364" s="37"/>
      <c r="G364" s="37"/>
      <c r="H364" s="38"/>
    </row>
    <row r="365" spans="1:8" s="16" customFormat="1" ht="50.1" customHeight="1" x14ac:dyDescent="0.2">
      <c r="A365" s="160" t="s">
        <v>340</v>
      </c>
      <c r="B365" s="161"/>
      <c r="C365" s="203" t="s">
        <v>95</v>
      </c>
      <c r="D365" s="56">
        <v>1200</v>
      </c>
      <c r="E365" s="37"/>
      <c r="F365" s="37"/>
      <c r="G365" s="37"/>
      <c r="H365" s="38"/>
    </row>
    <row r="366" spans="1:8" s="16" customFormat="1" ht="50.1" customHeight="1" thickBot="1" x14ac:dyDescent="0.25">
      <c r="A366" s="160" t="s">
        <v>117</v>
      </c>
      <c r="B366" s="161"/>
      <c r="C366" s="203" t="str">
        <f t="shared" si="1"/>
        <v>электронный справочник на основе Справочника организаций "2ГИС.КАЗАНЬ" (версия для ПК)</v>
      </c>
      <c r="D366" s="56">
        <v>28680</v>
      </c>
      <c r="E366" s="37"/>
      <c r="F366" s="37"/>
      <c r="G366" s="37"/>
      <c r="H366" s="38"/>
    </row>
    <row r="367" spans="1:8" s="28" customFormat="1" ht="50.1" customHeight="1" thickBot="1" x14ac:dyDescent="0.25">
      <c r="A367" s="24" t="s">
        <v>118</v>
      </c>
      <c r="B367" s="25"/>
      <c r="C367" s="26"/>
      <c r="D367" s="173"/>
      <c r="E367" s="173"/>
      <c r="F367" s="173"/>
      <c r="G367" s="173"/>
      <c r="H367" s="174"/>
    </row>
    <row r="368" spans="1:8" s="16" customFormat="1" ht="50.1" customHeight="1" x14ac:dyDescent="0.2">
      <c r="A368" s="160" t="s">
        <v>120</v>
      </c>
      <c r="B368" s="161"/>
      <c r="C368" s="496"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368" s="31">
        <v>15750</v>
      </c>
      <c r="E368" s="32"/>
      <c r="F368" s="32"/>
      <c r="G368" s="32"/>
      <c r="H368" s="33"/>
    </row>
    <row r="369" spans="1:8" s="16" customFormat="1" ht="50.1" customHeight="1" x14ac:dyDescent="0.2">
      <c r="A369" s="160" t="s">
        <v>502</v>
      </c>
      <c r="B369" s="161"/>
      <c r="C369" s="497"/>
      <c r="D369" s="56">
        <v>22080</v>
      </c>
      <c r="E369" s="37"/>
      <c r="F369" s="37"/>
      <c r="G369" s="37"/>
      <c r="H369" s="38"/>
    </row>
    <row r="370" spans="1:8" s="16" customFormat="1" ht="50.1" customHeight="1" x14ac:dyDescent="0.2">
      <c r="A370" s="154" t="s">
        <v>119</v>
      </c>
      <c r="B370" s="155"/>
      <c r="C370" s="497"/>
      <c r="D370" s="36">
        <v>10512</v>
      </c>
      <c r="E370" s="37"/>
      <c r="F370" s="37"/>
      <c r="G370" s="37"/>
      <c r="H370" s="38"/>
    </row>
    <row r="371" spans="1:8" s="16" customFormat="1" ht="50.1" customHeight="1" x14ac:dyDescent="0.2">
      <c r="A371" s="207" t="s">
        <v>121</v>
      </c>
      <c r="B371" s="208"/>
      <c r="C371" s="497"/>
      <c r="D371" s="293">
        <v>3180</v>
      </c>
      <c r="E371" s="157"/>
      <c r="F371" s="157"/>
      <c r="G371" s="157"/>
      <c r="H371" s="158"/>
    </row>
    <row r="372" spans="1:8" s="16" customFormat="1" ht="50.1" customHeight="1" x14ac:dyDescent="0.2">
      <c r="A372" s="207" t="s">
        <v>122</v>
      </c>
      <c r="B372" s="208"/>
      <c r="C372" s="497"/>
      <c r="D372" s="293">
        <v>318</v>
      </c>
      <c r="E372" s="157"/>
      <c r="F372" s="157"/>
      <c r="G372" s="157"/>
      <c r="H372" s="158"/>
    </row>
    <row r="373" spans="1:8" s="16" customFormat="1" ht="50.1" customHeight="1" thickBot="1" x14ac:dyDescent="0.25">
      <c r="A373" s="207" t="s">
        <v>123</v>
      </c>
      <c r="B373" s="208"/>
      <c r="C373" s="498"/>
      <c r="D373" s="78">
        <v>1110</v>
      </c>
      <c r="E373" s="79"/>
      <c r="F373" s="79"/>
      <c r="G373" s="79"/>
      <c r="H373" s="80"/>
    </row>
    <row r="374" spans="1:8" s="16" customFormat="1" ht="50.1" customHeight="1" thickBot="1" x14ac:dyDescent="0.25">
      <c r="A374" s="24" t="s">
        <v>124</v>
      </c>
      <c r="B374" s="25"/>
      <c r="C374" s="26"/>
      <c r="D374" s="173"/>
      <c r="E374" s="173"/>
      <c r="F374" s="173"/>
      <c r="G374" s="173"/>
      <c r="H374" s="174"/>
    </row>
    <row r="375" spans="1:8" s="16" customFormat="1" ht="60.75" customHeight="1" x14ac:dyDescent="0.2">
      <c r="A375" s="160" t="s">
        <v>125</v>
      </c>
      <c r="B375" s="161"/>
      <c r="C375"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75" s="56">
        <v>9870</v>
      </c>
      <c r="E375" s="37"/>
      <c r="F375" s="37"/>
      <c r="G375" s="37"/>
      <c r="H375" s="38"/>
    </row>
    <row r="376" spans="1:8" s="16" customFormat="1" ht="59.25" customHeight="1" x14ac:dyDescent="0.2">
      <c r="A376" s="160" t="s">
        <v>503</v>
      </c>
      <c r="B376" s="161" t="s">
        <v>476</v>
      </c>
      <c r="C376"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76" s="36">
        <v>19800</v>
      </c>
      <c r="E376" s="37"/>
      <c r="F376" s="37"/>
      <c r="G376" s="37"/>
      <c r="H376" s="38"/>
    </row>
    <row r="377" spans="1:8" s="16" customFormat="1" ht="126" customHeight="1" thickBot="1" x14ac:dyDescent="0.25">
      <c r="A377" s="160" t="s">
        <v>129</v>
      </c>
      <c r="B377" s="161"/>
      <c r="C37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7" s="56">
        <v>11949</v>
      </c>
      <c r="E377" s="37"/>
      <c r="F377" s="37"/>
      <c r="G377" s="37"/>
      <c r="H377" s="38"/>
    </row>
    <row r="378" spans="1:8" s="16" customFormat="1" ht="126" customHeight="1" thickBot="1" x14ac:dyDescent="0.25">
      <c r="A378" s="160" t="s">
        <v>477</v>
      </c>
      <c r="B378" s="161"/>
      <c r="C37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8" s="56">
        <v>22800</v>
      </c>
      <c r="E378" s="37"/>
      <c r="F378" s="37"/>
      <c r="G378" s="37"/>
      <c r="H378" s="38"/>
    </row>
    <row r="379" spans="1:8" s="28" customFormat="1" ht="49.5" customHeight="1" thickBot="1" x14ac:dyDescent="0.25">
      <c r="A379" s="286"/>
      <c r="B379" s="287"/>
      <c r="C379" s="125"/>
      <c r="D379" s="288"/>
      <c r="E379" s="288"/>
      <c r="F379" s="288"/>
      <c r="G379" s="288"/>
      <c r="H379" s="289"/>
    </row>
    <row r="380" spans="1:8" s="23" customFormat="1" ht="26.25" x14ac:dyDescent="0.2">
      <c r="A380" s="212"/>
      <c r="B380" s="213"/>
      <c r="C380" s="214"/>
      <c r="D380" s="213"/>
      <c r="E380" s="213"/>
      <c r="F380" s="213"/>
      <c r="G380" s="213"/>
      <c r="H380" s="215"/>
    </row>
    <row r="381" spans="1:8" s="16" customFormat="1" ht="21" x14ac:dyDescent="0.2">
      <c r="A381" s="216"/>
      <c r="B381" s="217" t="s">
        <v>130</v>
      </c>
      <c r="C381" s="218" t="s">
        <v>214</v>
      </c>
      <c r="D381" s="218"/>
      <c r="E381" s="219"/>
      <c r="F381" s="219"/>
      <c r="G381" s="219"/>
      <c r="H381" s="219"/>
    </row>
    <row r="382" spans="1:8" s="16" customFormat="1" ht="21" x14ac:dyDescent="0.2">
      <c r="A382" s="216"/>
      <c r="B382" s="219"/>
      <c r="C382" s="220" t="s">
        <v>215</v>
      </c>
      <c r="D382" s="220"/>
      <c r="E382" s="219"/>
      <c r="F382" s="219"/>
      <c r="G382" s="219"/>
      <c r="H382" s="219"/>
    </row>
    <row r="383" spans="1:8" s="16" customFormat="1" ht="21" x14ac:dyDescent="0.2">
      <c r="A383" s="216"/>
      <c r="B383" s="219"/>
      <c r="C383" s="218" t="s">
        <v>216</v>
      </c>
      <c r="D383" s="220"/>
      <c r="E383" s="219"/>
      <c r="F383" s="219"/>
      <c r="G383" s="219"/>
      <c r="H383" s="219"/>
    </row>
    <row r="384" spans="1:8" s="16" customFormat="1" ht="21" x14ac:dyDescent="0.2">
      <c r="A384" s="212"/>
      <c r="B384" s="213"/>
      <c r="C384" s="220"/>
      <c r="D384" s="220"/>
      <c r="E384" s="219"/>
      <c r="F384" s="219"/>
      <c r="G384" s="219"/>
      <c r="H384" s="213"/>
    </row>
    <row r="385" spans="1:8" s="16" customFormat="1" ht="26.25" x14ac:dyDescent="0.2">
      <c r="A385" s="223" t="str">
        <f>Абакан_юр!A171</f>
        <v>По соглашению сторон в качестве валюты платежа могут выступать украинские гривны, в этом случае курс следующий: 1 руб. = 0,5104 гривен</v>
      </c>
      <c r="B385" s="223"/>
      <c r="C385" s="223"/>
      <c r="D385" s="224"/>
      <c r="E385" s="224"/>
      <c r="F385" s="225"/>
      <c r="G385" s="226"/>
      <c r="H385" s="226"/>
    </row>
    <row r="386" spans="1:8" s="16" customFormat="1" ht="26.25" x14ac:dyDescent="0.2">
      <c r="A386" s="223" t="str">
        <f>Абакан_юр!A172</f>
        <v>По соглашению сторон в качестве валюты платежа могут выступать дирхамы ОАЭ, в этом случае курс следующий: 1 руб. = 0,0436 дирхам</v>
      </c>
      <c r="B386" s="223"/>
      <c r="C386" s="223"/>
      <c r="D386" s="224"/>
      <c r="E386" s="224"/>
      <c r="F386" s="225"/>
      <c r="G386" s="228"/>
      <c r="H386" s="228"/>
    </row>
    <row r="387" spans="1:8" ht="12.6" customHeight="1" x14ac:dyDescent="0.2">
      <c r="A387" s="223" t="str">
        <f>Абакан_юр!A173</f>
        <v>По соглашению сторон в качестве валюты платежа могут выступать доллары США, в этом случае курс следующий: 1 руб. = 0,0118 доллара</v>
      </c>
      <c r="B387" s="223"/>
      <c r="C387" s="223"/>
      <c r="D387" s="224"/>
      <c r="E387" s="224"/>
      <c r="F387" s="225"/>
      <c r="G387" s="228"/>
      <c r="H387" s="228"/>
    </row>
    <row r="388" spans="1:8" s="219" customFormat="1" ht="24.95" customHeight="1" x14ac:dyDescent="0.2">
      <c r="A388" s="223" t="str">
        <f>Абакан_юр!A174</f>
        <v>По соглашению сторон в качестве валюты платежа могут выступать евро, в этом случае курс следующий: 1 руб. = 0,0108 евро</v>
      </c>
      <c r="B388" s="223"/>
      <c r="C388" s="223"/>
      <c r="D388" s="224"/>
      <c r="E388" s="225"/>
      <c r="F388" s="225"/>
      <c r="G388" s="228"/>
      <c r="H388" s="228"/>
    </row>
    <row r="389" spans="1:8" s="219" customFormat="1" ht="24.95" customHeight="1" x14ac:dyDescent="0.2">
      <c r="A389" s="223" t="str">
        <f>Абакан_юр!A175</f>
        <v>По соглашению сторон в качестве валюты платежа могут выступать чешские кроны, в этом случае курс следующий: 1 руб. = 0,2741 крона</v>
      </c>
      <c r="B389" s="223"/>
      <c r="C389" s="223"/>
      <c r="D389" s="224"/>
      <c r="E389" s="225"/>
      <c r="F389" s="225"/>
      <c r="G389" s="228"/>
      <c r="H389" s="228"/>
    </row>
    <row r="390" spans="1:8" s="219" customFormat="1" ht="24.95" customHeight="1" x14ac:dyDescent="0.2">
      <c r="A390" s="223" t="str">
        <f>Абакан_юр!A176</f>
        <v>По соглашению сторон в качестве валюты платежа могут выступать киргизские сомы, в этом случае курс следующий: 1 руб. = 1,0001 сом</v>
      </c>
      <c r="B390" s="223"/>
      <c r="C390" s="223"/>
      <c r="D390" s="224"/>
      <c r="E390" s="224"/>
      <c r="F390" s="225"/>
      <c r="G390" s="228"/>
      <c r="H390" s="228"/>
    </row>
    <row r="391" spans="1:8" s="213" customFormat="1" ht="12" customHeight="1" x14ac:dyDescent="0.2">
      <c r="A391" s="223" t="str">
        <f>Абакан_юр!A177</f>
        <v>По соглашению сторон в качестве валюты платежа могут выступать казахстанские тенге, в этом случае курс следующий: 1 руб. = 5,6363 тенге</v>
      </c>
      <c r="B391" s="223"/>
      <c r="C391" s="223"/>
      <c r="D391" s="224"/>
      <c r="E391" s="224"/>
      <c r="F391" s="225"/>
      <c r="G391" s="228"/>
      <c r="H391" s="228"/>
    </row>
    <row r="392" spans="1:8" s="227" customFormat="1" ht="24.95" customHeight="1" x14ac:dyDescent="0.2">
      <c r="A392" s="229"/>
      <c r="B392" s="229"/>
      <c r="C392" s="230"/>
      <c r="D392" s="231"/>
      <c r="E392" s="231"/>
      <c r="F392" s="232"/>
      <c r="G392" s="233"/>
      <c r="H392" s="233"/>
    </row>
    <row r="393" spans="1:8" s="227" customFormat="1" ht="24.95" customHeight="1" x14ac:dyDescent="0.2">
      <c r="A393" s="235" t="s">
        <v>141</v>
      </c>
      <c r="B393" s="235"/>
      <c r="C393" s="235"/>
      <c r="D393" s="235"/>
      <c r="E393" s="235"/>
      <c r="F393" s="235"/>
      <c r="G393" s="235"/>
      <c r="H393" s="235"/>
    </row>
    <row r="394" spans="1:8" s="227" customFormat="1" ht="24.95" customHeight="1" x14ac:dyDescent="0.2">
      <c r="A394" s="235" t="s">
        <v>142</v>
      </c>
      <c r="B394" s="235"/>
      <c r="C394" s="235"/>
      <c r="D394" s="235"/>
      <c r="E394" s="235"/>
      <c r="F394" s="235"/>
      <c r="G394" s="235"/>
      <c r="H394" s="235"/>
    </row>
    <row r="395" spans="1:8" s="227" customFormat="1" ht="54.75" customHeight="1" x14ac:dyDescent="0.2">
      <c r="A395" s="223" t="s">
        <v>480</v>
      </c>
      <c r="B395" s="223"/>
      <c r="C395" s="223"/>
      <c r="D395" s="223"/>
      <c r="E395" s="223"/>
      <c r="F395" s="223"/>
      <c r="G395" s="223"/>
      <c r="H395" s="223"/>
    </row>
    <row r="396" spans="1:8" s="227" customFormat="1" ht="24.95" customHeight="1" thickBot="1" x14ac:dyDescent="0.25">
      <c r="A396" s="236" t="s">
        <v>143</v>
      </c>
      <c r="B396" s="236"/>
      <c r="C396" s="236"/>
      <c r="D396" s="236"/>
      <c r="E396" s="236"/>
      <c r="F396" s="237"/>
      <c r="H396" s="238"/>
    </row>
    <row r="397" spans="1:8" s="227" customFormat="1" ht="24.95" customHeight="1" thickBot="1" x14ac:dyDescent="0.25">
      <c r="A397" s="239" t="s">
        <v>144</v>
      </c>
      <c r="B397" s="240"/>
      <c r="C397" s="240"/>
      <c r="D397" s="240"/>
      <c r="E397" s="241"/>
      <c r="F397" s="242"/>
      <c r="G397" s="213"/>
      <c r="H397" s="243"/>
    </row>
    <row r="398" spans="1:8" s="227" customFormat="1" ht="139.5" customHeight="1" thickBot="1" x14ac:dyDescent="0.25">
      <c r="A398" s="244" t="s">
        <v>145</v>
      </c>
      <c r="B398" s="245"/>
      <c r="C398" s="246" t="s">
        <v>146</v>
      </c>
      <c r="D398" s="245" t="s">
        <v>147</v>
      </c>
      <c r="E398" s="247"/>
      <c r="F398" s="248"/>
      <c r="G398" s="248"/>
      <c r="H398" s="248"/>
    </row>
    <row r="399" spans="1:8" s="234" customFormat="1" ht="34.5" customHeight="1" x14ac:dyDescent="0.2">
      <c r="A399" s="249" t="s">
        <v>203</v>
      </c>
      <c r="B399" s="250"/>
      <c r="C399" s="252" t="s">
        <v>204</v>
      </c>
      <c r="D399" s="472">
        <v>2190</v>
      </c>
      <c r="E399" s="253"/>
      <c r="F399" s="248"/>
      <c r="G399" s="248"/>
      <c r="H399" s="248"/>
    </row>
    <row r="400" spans="1:8" ht="24.95" customHeight="1" x14ac:dyDescent="0.2">
      <c r="A400" s="254" t="s">
        <v>205</v>
      </c>
      <c r="B400" s="255"/>
      <c r="C400" s="257"/>
      <c r="D400" s="473">
        <v>1590</v>
      </c>
      <c r="E400" s="258"/>
      <c r="F400" s="248"/>
      <c r="G400" s="248"/>
      <c r="H400" s="248"/>
    </row>
    <row r="401" spans="1:8" ht="24.95" customHeight="1" x14ac:dyDescent="0.2">
      <c r="A401" s="254" t="s">
        <v>206</v>
      </c>
      <c r="B401" s="255"/>
      <c r="C401" s="257"/>
      <c r="D401" s="473">
        <v>1440</v>
      </c>
      <c r="E401" s="258"/>
      <c r="F401" s="248"/>
      <c r="G401" s="248"/>
      <c r="H401" s="248"/>
    </row>
    <row r="402" spans="1:8" s="213" customFormat="1" ht="38.25" customHeight="1" x14ac:dyDescent="0.2">
      <c r="A402" s="254" t="s">
        <v>207</v>
      </c>
      <c r="B402" s="255"/>
      <c r="C402" s="257"/>
      <c r="D402" s="473">
        <v>1290</v>
      </c>
      <c r="E402" s="258"/>
      <c r="F402" s="248"/>
      <c r="G402" s="248"/>
      <c r="H402" s="248"/>
    </row>
    <row r="403" spans="1:8" s="238" customFormat="1" ht="50.1" customHeight="1" x14ac:dyDescent="0.2">
      <c r="A403" s="254" t="s">
        <v>148</v>
      </c>
      <c r="B403" s="255"/>
      <c r="C403" s="256" t="s">
        <v>149</v>
      </c>
      <c r="D403" s="257" t="s">
        <v>150</v>
      </c>
      <c r="E403" s="258"/>
      <c r="F403" s="248"/>
      <c r="G403" s="248"/>
      <c r="H403" s="248"/>
    </row>
    <row r="404" spans="1:8" s="243" customFormat="1" ht="50.1" customHeight="1" x14ac:dyDescent="0.2">
      <c r="A404" s="254" t="s">
        <v>151</v>
      </c>
      <c r="B404" s="255"/>
      <c r="C404" s="256" t="s">
        <v>152</v>
      </c>
      <c r="D404" s="257" t="s">
        <v>153</v>
      </c>
      <c r="E404" s="258"/>
      <c r="F404" s="248"/>
      <c r="G404" s="248"/>
      <c r="H404" s="248"/>
    </row>
    <row r="405" spans="1:8" ht="102" customHeight="1" thickBot="1" x14ac:dyDescent="0.25">
      <c r="A405" s="316" t="s">
        <v>154</v>
      </c>
      <c r="B405" s="317"/>
      <c r="C405" s="318" t="s">
        <v>155</v>
      </c>
      <c r="D405" s="319" t="s">
        <v>153</v>
      </c>
      <c r="E405" s="320"/>
      <c r="F405" s="248"/>
      <c r="G405" s="248"/>
      <c r="H405" s="248"/>
    </row>
    <row r="406" spans="1:8" ht="50.1" customHeight="1" x14ac:dyDescent="0.2">
      <c r="A406" s="254" t="s">
        <v>157</v>
      </c>
      <c r="B406" s="255"/>
      <c r="C406" s="314" t="s">
        <v>158</v>
      </c>
      <c r="D406" s="255" t="s">
        <v>153</v>
      </c>
      <c r="E406" s="315"/>
      <c r="F406" s="242"/>
      <c r="G406" s="242"/>
      <c r="H406" s="242"/>
    </row>
    <row r="407" spans="1:8" ht="50.1" customHeight="1" thickBot="1" x14ac:dyDescent="0.25">
      <c r="A407" s="437" t="s">
        <v>159</v>
      </c>
      <c r="B407" s="438"/>
      <c r="C407" s="318" t="s">
        <v>160</v>
      </c>
      <c r="D407" s="439" t="s">
        <v>153</v>
      </c>
      <c r="E407" s="440"/>
      <c r="F407" s="232"/>
      <c r="G407" s="233"/>
      <c r="H407" s="233"/>
    </row>
    <row r="408" spans="1:8" ht="50.1" customHeight="1" x14ac:dyDescent="0.2">
      <c r="A408" s="260" t="s">
        <v>161</v>
      </c>
      <c r="B408" s="260"/>
      <c r="C408" s="260"/>
      <c r="D408" s="260"/>
      <c r="E408" s="260"/>
      <c r="F408" s="260"/>
      <c r="G408" s="260"/>
      <c r="H408" s="260"/>
    </row>
    <row r="409" spans="1:8" ht="50.1" customHeight="1" x14ac:dyDescent="0.2">
      <c r="A409" s="260" t="s">
        <v>162</v>
      </c>
      <c r="B409" s="260"/>
      <c r="C409" s="260"/>
      <c r="D409" s="260"/>
      <c r="E409" s="260"/>
      <c r="F409" s="260"/>
      <c r="G409" s="260"/>
      <c r="H409" s="260"/>
    </row>
    <row r="410" spans="1:8" ht="99.95" customHeight="1" x14ac:dyDescent="0.2">
      <c r="A410"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410" s="321"/>
      <c r="C410" s="321"/>
      <c r="D410" s="321"/>
      <c r="E410" s="321"/>
      <c r="F410" s="321"/>
      <c r="G410" s="321"/>
      <c r="H410" s="321"/>
    </row>
    <row r="411" spans="1:8" ht="75" customHeight="1" x14ac:dyDescent="0.2">
      <c r="A411" s="235" t="s">
        <v>164</v>
      </c>
      <c r="B411" s="235"/>
      <c r="C411" s="235"/>
      <c r="D411" s="235"/>
      <c r="E411" s="235"/>
      <c r="F411" s="235"/>
      <c r="G411" s="235"/>
      <c r="H411" s="235"/>
    </row>
    <row r="412" spans="1:8" ht="137.25" customHeight="1" x14ac:dyDescent="0.2">
      <c r="A412" s="260" t="s">
        <v>165</v>
      </c>
      <c r="B412" s="260"/>
      <c r="C412" s="260"/>
      <c r="D412" s="260"/>
      <c r="E412" s="260"/>
      <c r="F412" s="260"/>
      <c r="G412" s="260"/>
      <c r="H412" s="260"/>
    </row>
    <row r="413" spans="1:8" s="213" customFormat="1" ht="125.25" customHeight="1" x14ac:dyDescent="0.2">
      <c r="A413" s="474" t="s">
        <v>281</v>
      </c>
      <c r="B413" s="474"/>
      <c r="C413" s="474"/>
      <c r="D413" s="474"/>
      <c r="E413" s="474"/>
      <c r="F413" s="474"/>
      <c r="G413" s="474"/>
      <c r="H413" s="474"/>
    </row>
    <row r="414" spans="1:8" ht="25.5" x14ac:dyDescent="0.35">
      <c r="A414" s="475" t="s">
        <v>282</v>
      </c>
      <c r="B414" s="476"/>
      <c r="C414" s="477" t="s">
        <v>283</v>
      </c>
    </row>
    <row r="415" spans="1:8" ht="25.5" x14ac:dyDescent="0.35">
      <c r="A415" s="478" t="s">
        <v>284</v>
      </c>
      <c r="B415" s="479"/>
      <c r="C415" s="480">
        <v>1</v>
      </c>
    </row>
    <row r="416" spans="1:8" ht="25.5" x14ac:dyDescent="0.35">
      <c r="A416" s="478">
        <v>2</v>
      </c>
      <c r="B416" s="479"/>
      <c r="C416" s="480">
        <v>1.1000000000000001</v>
      </c>
    </row>
    <row r="417" spans="1:8" ht="25.5" x14ac:dyDescent="0.35">
      <c r="A417" s="478">
        <v>3</v>
      </c>
      <c r="B417" s="479"/>
      <c r="C417" s="480">
        <v>1.2</v>
      </c>
    </row>
    <row r="418" spans="1:8" ht="25.5" x14ac:dyDescent="0.35">
      <c r="A418" s="478" t="s">
        <v>285</v>
      </c>
      <c r="B418" s="479"/>
      <c r="C418" s="480">
        <v>1.25</v>
      </c>
    </row>
    <row r="419" spans="1:8" ht="25.5" x14ac:dyDescent="0.35">
      <c r="A419" s="478" t="s">
        <v>286</v>
      </c>
      <c r="B419" s="479"/>
      <c r="C419" s="480">
        <v>1.3</v>
      </c>
    </row>
    <row r="420" spans="1:8" ht="25.5" x14ac:dyDescent="0.35">
      <c r="A420" s="478" t="s">
        <v>287</v>
      </c>
      <c r="B420" s="479"/>
      <c r="C420" s="480">
        <v>1.35</v>
      </c>
    </row>
    <row r="421" spans="1:8" ht="25.5" x14ac:dyDescent="0.35">
      <c r="A421" s="478" t="s">
        <v>288</v>
      </c>
      <c r="B421" s="479"/>
      <c r="C421" s="480">
        <v>1.4</v>
      </c>
    </row>
    <row r="422" spans="1:8" ht="25.5" x14ac:dyDescent="0.35">
      <c r="A422" s="478" t="s">
        <v>289</v>
      </c>
      <c r="B422" s="479"/>
      <c r="C422" s="480">
        <v>1.45</v>
      </c>
    </row>
    <row r="423" spans="1:8" ht="25.5" x14ac:dyDescent="0.35">
      <c r="A423" s="478" t="s">
        <v>290</v>
      </c>
      <c r="B423" s="479"/>
      <c r="C423" s="480">
        <v>1.5</v>
      </c>
    </row>
    <row r="424" spans="1:8" ht="25.5" x14ac:dyDescent="0.35">
      <c r="A424" s="478" t="s">
        <v>291</v>
      </c>
      <c r="B424" s="479"/>
      <c r="C424" s="480">
        <v>2</v>
      </c>
    </row>
    <row r="425" spans="1:8" ht="23.25" x14ac:dyDescent="0.2">
      <c r="A425" s="260" t="s">
        <v>292</v>
      </c>
      <c r="B425" s="260"/>
      <c r="C425" s="260"/>
      <c r="D425" s="260"/>
      <c r="E425" s="260"/>
      <c r="F425" s="260"/>
      <c r="G425" s="260"/>
      <c r="H425" s="260"/>
    </row>
    <row r="428" spans="1:8" s="262" customFormat="1" ht="144.75" customHeight="1" x14ac:dyDescent="0.2">
      <c r="A428" s="235" t="s">
        <v>481</v>
      </c>
      <c r="B428" s="235"/>
      <c r="C428" s="235"/>
      <c r="D428" s="235"/>
      <c r="E428" s="235"/>
      <c r="F428" s="235"/>
      <c r="G428" s="235"/>
      <c r="H428" s="235"/>
    </row>
    <row r="435" spans="1:8" s="262" customFormat="1" ht="114.75" customHeight="1" x14ac:dyDescent="0.2">
      <c r="A435" s="212"/>
      <c r="B435" s="213"/>
      <c r="C435" s="214"/>
      <c r="D435" s="213"/>
      <c r="E435" s="213"/>
      <c r="F435" s="213"/>
      <c r="G435" s="213"/>
      <c r="H435" s="215"/>
    </row>
  </sheetData>
  <sheetProtection selectLockedCells="1" selectUnlockedCells="1"/>
  <mergeCells count="752">
    <mergeCell ref="A424:B424"/>
    <mergeCell ref="A425:H425"/>
    <mergeCell ref="A428:E428"/>
    <mergeCell ref="F428:H428"/>
    <mergeCell ref="A418:B418"/>
    <mergeCell ref="A419:B419"/>
    <mergeCell ref="A420:B420"/>
    <mergeCell ref="A421:B421"/>
    <mergeCell ref="A422:B422"/>
    <mergeCell ref="A423:B423"/>
    <mergeCell ref="A412:H412"/>
    <mergeCell ref="A413:H413"/>
    <mergeCell ref="A414:B414"/>
    <mergeCell ref="A415:B415"/>
    <mergeCell ref="A416:B416"/>
    <mergeCell ref="A417:B417"/>
    <mergeCell ref="A407:B407"/>
    <mergeCell ref="D407:E407"/>
    <mergeCell ref="A408:H408"/>
    <mergeCell ref="A409:H409"/>
    <mergeCell ref="A410:H410"/>
    <mergeCell ref="A411:H411"/>
    <mergeCell ref="A404:B404"/>
    <mergeCell ref="D404:E404"/>
    <mergeCell ref="A405:B405"/>
    <mergeCell ref="D405:E405"/>
    <mergeCell ref="A406:B406"/>
    <mergeCell ref="D406:E406"/>
    <mergeCell ref="A401:B401"/>
    <mergeCell ref="D401:E401"/>
    <mergeCell ref="A402:B402"/>
    <mergeCell ref="D402:E402"/>
    <mergeCell ref="A403:B403"/>
    <mergeCell ref="D403:E403"/>
    <mergeCell ref="A395:H395"/>
    <mergeCell ref="A396:E396"/>
    <mergeCell ref="A397:E397"/>
    <mergeCell ref="A398:B398"/>
    <mergeCell ref="D398:E398"/>
    <mergeCell ref="A399:B399"/>
    <mergeCell ref="C399:C402"/>
    <mergeCell ref="D399:E399"/>
    <mergeCell ref="A400:B400"/>
    <mergeCell ref="D400:E400"/>
    <mergeCell ref="A388:C388"/>
    <mergeCell ref="A389:C389"/>
    <mergeCell ref="A390:C390"/>
    <mergeCell ref="A391:C391"/>
    <mergeCell ref="A393:H393"/>
    <mergeCell ref="A394:H394"/>
    <mergeCell ref="C383:D383"/>
    <mergeCell ref="C384:D384"/>
    <mergeCell ref="A385:C385"/>
    <mergeCell ref="G385:H385"/>
    <mergeCell ref="A386:C386"/>
    <mergeCell ref="A387:C387"/>
    <mergeCell ref="A378:B378"/>
    <mergeCell ref="D378:H378"/>
    <mergeCell ref="A379:B379"/>
    <mergeCell ref="D379:H379"/>
    <mergeCell ref="C381:D381"/>
    <mergeCell ref="C382:D382"/>
    <mergeCell ref="A375:B375"/>
    <mergeCell ref="D375:H375"/>
    <mergeCell ref="A376:B376"/>
    <mergeCell ref="D376:H376"/>
    <mergeCell ref="A377:B377"/>
    <mergeCell ref="D377:H377"/>
    <mergeCell ref="D371:H371"/>
    <mergeCell ref="A372:B372"/>
    <mergeCell ref="D372:H372"/>
    <mergeCell ref="A373:B373"/>
    <mergeCell ref="D373:H373"/>
    <mergeCell ref="A374:B374"/>
    <mergeCell ref="D374:H374"/>
    <mergeCell ref="A367:B367"/>
    <mergeCell ref="D367:H367"/>
    <mergeCell ref="A368:B368"/>
    <mergeCell ref="C368:C373"/>
    <mergeCell ref="D368:H368"/>
    <mergeCell ref="A369:B369"/>
    <mergeCell ref="D369:H369"/>
    <mergeCell ref="A370:B370"/>
    <mergeCell ref="D370:H370"/>
    <mergeCell ref="A371:B371"/>
    <mergeCell ref="A364:B364"/>
    <mergeCell ref="D364:H364"/>
    <mergeCell ref="A365:B365"/>
    <mergeCell ref="D365:H365"/>
    <mergeCell ref="A366:B366"/>
    <mergeCell ref="D366:H366"/>
    <mergeCell ref="A361:B361"/>
    <mergeCell ref="D361:H361"/>
    <mergeCell ref="A362:B362"/>
    <mergeCell ref="D362:H362"/>
    <mergeCell ref="A363:B363"/>
    <mergeCell ref="D363:H363"/>
    <mergeCell ref="A358:B358"/>
    <mergeCell ref="D358:H358"/>
    <mergeCell ref="A359:B359"/>
    <mergeCell ref="D359:H359"/>
    <mergeCell ref="A360:B360"/>
    <mergeCell ref="D360:H360"/>
    <mergeCell ref="A355:B355"/>
    <mergeCell ref="D355:H355"/>
    <mergeCell ref="A356:B356"/>
    <mergeCell ref="D356:H356"/>
    <mergeCell ref="A357:B357"/>
    <mergeCell ref="D357:H357"/>
    <mergeCell ref="A352:B352"/>
    <mergeCell ref="D352:H352"/>
    <mergeCell ref="A353:B353"/>
    <mergeCell ref="D353:H353"/>
    <mergeCell ref="A354:B354"/>
    <mergeCell ref="D354:H354"/>
    <mergeCell ref="A349:B349"/>
    <mergeCell ref="D349:H349"/>
    <mergeCell ref="A350:B350"/>
    <mergeCell ref="D350:H350"/>
    <mergeCell ref="A351:B351"/>
    <mergeCell ref="D351:H351"/>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22:B322"/>
    <mergeCell ref="D322:H322"/>
    <mergeCell ref="A323:B323"/>
    <mergeCell ref="D323:H323"/>
    <mergeCell ref="A324:B324"/>
    <mergeCell ref="D324:H324"/>
    <mergeCell ref="D318:H318"/>
    <mergeCell ref="A319:B319"/>
    <mergeCell ref="D319:H319"/>
    <mergeCell ref="A320:B320"/>
    <mergeCell ref="D320:H320"/>
    <mergeCell ref="A321:B321"/>
    <mergeCell ref="D321:H321"/>
    <mergeCell ref="A314:B314"/>
    <mergeCell ref="D314:H314"/>
    <mergeCell ref="A315:B315"/>
    <mergeCell ref="C315:C332"/>
    <mergeCell ref="D315:H315"/>
    <mergeCell ref="A316:B316"/>
    <mergeCell ref="D316:H316"/>
    <mergeCell ref="A317:B317"/>
    <mergeCell ref="D317:H317"/>
    <mergeCell ref="A318:B318"/>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0:B300"/>
    <mergeCell ref="D300:H300"/>
    <mergeCell ref="A301:C301"/>
    <mergeCell ref="D301:H301"/>
    <mergeCell ref="D302:H302"/>
    <mergeCell ref="A303:B303"/>
    <mergeCell ref="C303:C311"/>
    <mergeCell ref="D303:H303"/>
    <mergeCell ref="A304:B304"/>
    <mergeCell ref="D304:H304"/>
    <mergeCell ref="A297:B297"/>
    <mergeCell ref="D297:H297"/>
    <mergeCell ref="A298:B298"/>
    <mergeCell ref="D298:H298"/>
    <mergeCell ref="A299:B299"/>
    <mergeCell ref="D299:H299"/>
    <mergeCell ref="A294:B294"/>
    <mergeCell ref="D294:H294"/>
    <mergeCell ref="A295:B295"/>
    <mergeCell ref="D295:H295"/>
    <mergeCell ref="A296:B296"/>
    <mergeCell ref="D296:H296"/>
    <mergeCell ref="A291:B291"/>
    <mergeCell ref="D291:H291"/>
    <mergeCell ref="A292:B292"/>
    <mergeCell ref="D292:H292"/>
    <mergeCell ref="A293:B293"/>
    <mergeCell ref="D293:H293"/>
    <mergeCell ref="A288:B288"/>
    <mergeCell ref="D288:H288"/>
    <mergeCell ref="A289:B289"/>
    <mergeCell ref="D289:H289"/>
    <mergeCell ref="A290:B290"/>
    <mergeCell ref="D290:H290"/>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D198:H198"/>
    <mergeCell ref="D199:H199"/>
    <mergeCell ref="A200:C200"/>
    <mergeCell ref="D200:H200"/>
    <mergeCell ref="A201:B201"/>
    <mergeCell ref="C201:C300"/>
    <mergeCell ref="D201:H201"/>
    <mergeCell ref="A202:B202"/>
    <mergeCell ref="D202:H202"/>
    <mergeCell ref="A203:B203"/>
    <mergeCell ref="H189:H193"/>
    <mergeCell ref="D194:H194"/>
    <mergeCell ref="A195:A197"/>
    <mergeCell ref="B195:B196"/>
    <mergeCell ref="C195:C196"/>
    <mergeCell ref="D195:H197"/>
    <mergeCell ref="G183:G187"/>
    <mergeCell ref="H183:H187"/>
    <mergeCell ref="D188:H188"/>
    <mergeCell ref="A189:A193"/>
    <mergeCell ref="B189:B190"/>
    <mergeCell ref="C189:C190"/>
    <mergeCell ref="D189:D193"/>
    <mergeCell ref="E189:E193"/>
    <mergeCell ref="F189:F193"/>
    <mergeCell ref="G189:G193"/>
    <mergeCell ref="A183:A187"/>
    <mergeCell ref="B183:B184"/>
    <mergeCell ref="C183:C184"/>
    <mergeCell ref="D183:D187"/>
    <mergeCell ref="E183:E187"/>
    <mergeCell ref="F183:F187"/>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8:A171"/>
    <mergeCell ref="B168:B169"/>
    <mergeCell ref="C168:C169"/>
    <mergeCell ref="D168:D171"/>
    <mergeCell ref="E168:E171"/>
    <mergeCell ref="F168:F171"/>
    <mergeCell ref="G168: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7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10080</v>
      </c>
      <c r="E7" s="32">
        <f>F7*1.1</f>
        <v>9240</v>
      </c>
      <c r="F7" s="32">
        <v>8400</v>
      </c>
      <c r="G7" s="32">
        <f>F7*0.75</f>
        <v>6300</v>
      </c>
      <c r="H7" s="33">
        <f>F7*0.5</f>
        <v>4200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11340</v>
      </c>
      <c r="E12" s="32">
        <f>F12*1.1</f>
        <v>10395</v>
      </c>
      <c r="F12" s="32">
        <v>9450</v>
      </c>
      <c r="G12" s="32">
        <f>F12*0.75</f>
        <v>7087.5</v>
      </c>
      <c r="H12" s="33">
        <f>F12*0.5</f>
        <v>4725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267">
        <v>330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14112</v>
      </c>
      <c r="E27" s="32">
        <f>F27*1.1</f>
        <v>12936.000000000002</v>
      </c>
      <c r="F27" s="32">
        <v>11760</v>
      </c>
      <c r="G27" s="32">
        <f>F27*0.75</f>
        <v>8820</v>
      </c>
      <c r="H27" s="33">
        <f>F27*0.5</f>
        <v>5880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15883.199999999999</v>
      </c>
      <c r="E32" s="32">
        <f>F32*1.1</f>
        <v>14559.6</v>
      </c>
      <c r="F32" s="32">
        <v>13236</v>
      </c>
      <c r="G32" s="32">
        <f>F32*0.75</f>
        <v>9927</v>
      </c>
      <c r="H32" s="33">
        <f>F32*0.5</f>
        <v>6618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275">
        <f>F48*1.2</f>
        <v>4320</v>
      </c>
      <c r="E48" s="275">
        <f>F48*1.1</f>
        <v>3960.0000000000005</v>
      </c>
      <c r="F48" s="275">
        <v>3600</v>
      </c>
      <c r="G48" s="275">
        <f>F48*0.75</f>
        <v>2700</v>
      </c>
      <c r="H48" s="275">
        <f>F48*0.5</f>
        <v>1800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1">
        <f>F55*1.2</f>
        <v>12420</v>
      </c>
      <c r="E55" s="32">
        <f>F55*1.1</f>
        <v>11385.000000000002</v>
      </c>
      <c r="F55" s="32">
        <v>10350</v>
      </c>
      <c r="G55" s="32">
        <f>F55*0.75</f>
        <v>7762.5</v>
      </c>
      <c r="H55" s="33">
        <f>F55*0.5</f>
        <v>5175</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54">
        <f>F61*1.2</f>
        <v>13680</v>
      </c>
      <c r="E61" s="32">
        <f>F61*1.1</f>
        <v>12540.000000000002</v>
      </c>
      <c r="F61" s="32">
        <v>11400</v>
      </c>
      <c r="G61" s="32">
        <f>F61*0.75</f>
        <v>8550</v>
      </c>
      <c r="H61" s="33">
        <f>F61*0.5</f>
        <v>5700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267">
        <v>330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1140 до 22800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365">
        <v>1140</v>
      </c>
      <c r="E72" s="145"/>
      <c r="F72" s="145"/>
      <c r="G72" s="145"/>
      <c r="H72" s="146"/>
    </row>
    <row r="73" spans="1:8" ht="37.5" customHeight="1" outlineLevel="1" x14ac:dyDescent="0.2">
      <c r="A73" s="147" t="s">
        <v>40</v>
      </c>
      <c r="B73" s="366"/>
      <c r="C73" s="350"/>
      <c r="D73" s="56">
        <v>2280</v>
      </c>
      <c r="E73" s="37"/>
      <c r="F73" s="37"/>
      <c r="G73" s="37"/>
      <c r="H73" s="38"/>
    </row>
    <row r="74" spans="1:8" ht="37.5" customHeight="1" outlineLevel="1" x14ac:dyDescent="0.2">
      <c r="A74" s="147" t="s">
        <v>41</v>
      </c>
      <c r="B74" s="366"/>
      <c r="C74" s="350"/>
      <c r="D74" s="56">
        <v>3420</v>
      </c>
      <c r="E74" s="37"/>
      <c r="F74" s="37"/>
      <c r="G74" s="37"/>
      <c r="H74" s="38"/>
    </row>
    <row r="75" spans="1:8" ht="37.5" customHeight="1" outlineLevel="1" x14ac:dyDescent="0.2">
      <c r="A75" s="147" t="s">
        <v>42</v>
      </c>
      <c r="B75" s="366"/>
      <c r="C75" s="350"/>
      <c r="D75" s="56">
        <v>4560</v>
      </c>
      <c r="E75" s="37"/>
      <c r="F75" s="37"/>
      <c r="G75" s="37"/>
      <c r="H75" s="38"/>
    </row>
    <row r="76" spans="1:8" ht="37.5" customHeight="1" outlineLevel="1" x14ac:dyDescent="0.2">
      <c r="A76" s="147" t="s">
        <v>43</v>
      </c>
      <c r="B76" s="366"/>
      <c r="C76" s="350"/>
      <c r="D76" s="56">
        <v>5700</v>
      </c>
      <c r="E76" s="37"/>
      <c r="F76" s="37"/>
      <c r="G76" s="37"/>
      <c r="H76" s="38"/>
    </row>
    <row r="77" spans="1:8" ht="37.5" customHeight="1" outlineLevel="1" x14ac:dyDescent="0.2">
      <c r="A77" s="147" t="s">
        <v>44</v>
      </c>
      <c r="B77" s="366"/>
      <c r="C77" s="350"/>
      <c r="D77" s="56">
        <v>6840</v>
      </c>
      <c r="E77" s="37"/>
      <c r="F77" s="37"/>
      <c r="G77" s="37"/>
      <c r="H77" s="38"/>
    </row>
    <row r="78" spans="1:8" ht="37.5" customHeight="1" outlineLevel="1" x14ac:dyDescent="0.2">
      <c r="A78" s="147" t="s">
        <v>45</v>
      </c>
      <c r="B78" s="366"/>
      <c r="C78" s="350"/>
      <c r="D78" s="56">
        <v>7980</v>
      </c>
      <c r="E78" s="37"/>
      <c r="F78" s="37"/>
      <c r="G78" s="37"/>
      <c r="H78" s="38"/>
    </row>
    <row r="79" spans="1:8" ht="37.5" customHeight="1" outlineLevel="1" x14ac:dyDescent="0.2">
      <c r="A79" s="147" t="s">
        <v>46</v>
      </c>
      <c r="B79" s="366"/>
      <c r="C79" s="350"/>
      <c r="D79" s="56">
        <v>9120</v>
      </c>
      <c r="E79" s="37"/>
      <c r="F79" s="37"/>
      <c r="G79" s="37"/>
      <c r="H79" s="38"/>
    </row>
    <row r="80" spans="1:8" ht="37.5" customHeight="1" outlineLevel="1" x14ac:dyDescent="0.2">
      <c r="A80" s="147" t="s">
        <v>47</v>
      </c>
      <c r="B80" s="366"/>
      <c r="C80" s="350"/>
      <c r="D80" s="56">
        <v>10260</v>
      </c>
      <c r="E80" s="37"/>
      <c r="F80" s="37"/>
      <c r="G80" s="37"/>
      <c r="H80" s="38"/>
    </row>
    <row r="81" spans="1:8" ht="37.5" customHeight="1" outlineLevel="1" x14ac:dyDescent="0.2">
      <c r="A81" s="147" t="s">
        <v>48</v>
      </c>
      <c r="B81" s="366"/>
      <c r="C81" s="350"/>
      <c r="D81" s="56">
        <v>11400</v>
      </c>
      <c r="E81" s="37"/>
      <c r="F81" s="37"/>
      <c r="G81" s="37"/>
      <c r="H81" s="38"/>
    </row>
    <row r="82" spans="1:8" ht="37.5" customHeight="1" outlineLevel="1" x14ac:dyDescent="0.2">
      <c r="A82" s="147" t="s">
        <v>49</v>
      </c>
      <c r="B82" s="366"/>
      <c r="C82" s="350"/>
      <c r="D82" s="56">
        <v>12540</v>
      </c>
      <c r="E82" s="37"/>
      <c r="F82" s="37"/>
      <c r="G82" s="37"/>
      <c r="H82" s="38"/>
    </row>
    <row r="83" spans="1:8" ht="37.5" customHeight="1" outlineLevel="1" x14ac:dyDescent="0.2">
      <c r="A83" s="147" t="s">
        <v>50</v>
      </c>
      <c r="B83" s="366"/>
      <c r="C83" s="350"/>
      <c r="D83" s="56">
        <v>13680</v>
      </c>
      <c r="E83" s="37"/>
      <c r="F83" s="37"/>
      <c r="G83" s="37"/>
      <c r="H83" s="38"/>
    </row>
    <row r="84" spans="1:8" ht="37.5" customHeight="1" outlineLevel="1" x14ac:dyDescent="0.2">
      <c r="A84" s="147" t="s">
        <v>51</v>
      </c>
      <c r="B84" s="366"/>
      <c r="C84" s="350"/>
      <c r="D84" s="56">
        <v>14820</v>
      </c>
      <c r="E84" s="37"/>
      <c r="F84" s="37"/>
      <c r="G84" s="37"/>
      <c r="H84" s="38"/>
    </row>
    <row r="85" spans="1:8" ht="37.5" customHeight="1" outlineLevel="1" x14ac:dyDescent="0.2">
      <c r="A85" s="147" t="s">
        <v>52</v>
      </c>
      <c r="B85" s="366"/>
      <c r="C85" s="350"/>
      <c r="D85" s="56">
        <v>15960</v>
      </c>
      <c r="E85" s="37"/>
      <c r="F85" s="37"/>
      <c r="G85" s="37"/>
      <c r="H85" s="38"/>
    </row>
    <row r="86" spans="1:8" ht="37.5" customHeight="1" outlineLevel="1" x14ac:dyDescent="0.2">
      <c r="A86" s="147" t="s">
        <v>53</v>
      </c>
      <c r="B86" s="366"/>
      <c r="C86" s="350"/>
      <c r="D86" s="56">
        <v>17100</v>
      </c>
      <c r="E86" s="37"/>
      <c r="F86" s="37"/>
      <c r="G86" s="37"/>
      <c r="H86" s="38"/>
    </row>
    <row r="87" spans="1:8" ht="37.5" customHeight="1" outlineLevel="1" x14ac:dyDescent="0.2">
      <c r="A87" s="147" t="s">
        <v>54</v>
      </c>
      <c r="B87" s="366"/>
      <c r="C87" s="350"/>
      <c r="D87" s="56">
        <v>18240</v>
      </c>
      <c r="E87" s="37"/>
      <c r="F87" s="37"/>
      <c r="G87" s="37"/>
      <c r="H87" s="38"/>
    </row>
    <row r="88" spans="1:8" ht="37.5" customHeight="1" outlineLevel="1" x14ac:dyDescent="0.2">
      <c r="A88" s="147" t="s">
        <v>55</v>
      </c>
      <c r="B88" s="366"/>
      <c r="C88" s="350"/>
      <c r="D88" s="56">
        <v>19380</v>
      </c>
      <c r="E88" s="37"/>
      <c r="F88" s="37"/>
      <c r="G88" s="37"/>
      <c r="H88" s="38"/>
    </row>
    <row r="89" spans="1:8" ht="37.5" customHeight="1" outlineLevel="1" x14ac:dyDescent="0.2">
      <c r="A89" s="147" t="s">
        <v>56</v>
      </c>
      <c r="B89" s="366"/>
      <c r="C89" s="350"/>
      <c r="D89" s="56">
        <v>20520</v>
      </c>
      <c r="E89" s="37"/>
      <c r="F89" s="37"/>
      <c r="G89" s="37"/>
      <c r="H89" s="38"/>
    </row>
    <row r="90" spans="1:8" ht="37.5" customHeight="1" outlineLevel="1" x14ac:dyDescent="0.2">
      <c r="A90" s="147" t="s">
        <v>57</v>
      </c>
      <c r="B90" s="366"/>
      <c r="C90" s="350"/>
      <c r="D90" s="56">
        <v>21660</v>
      </c>
      <c r="E90" s="37"/>
      <c r="F90" s="37"/>
      <c r="G90" s="37"/>
      <c r="H90" s="38"/>
    </row>
    <row r="91" spans="1:8" ht="37.5" customHeight="1" outlineLevel="1" x14ac:dyDescent="0.2">
      <c r="A91" s="147" t="s">
        <v>58</v>
      </c>
      <c r="B91" s="366"/>
      <c r="C91" s="350"/>
      <c r="D91" s="56">
        <v>22800</v>
      </c>
      <c r="E91" s="37"/>
      <c r="F91" s="37"/>
      <c r="G91" s="37"/>
      <c r="H91" s="38"/>
    </row>
    <row r="92" spans="1:8" ht="37.5" customHeight="1" outlineLevel="1" x14ac:dyDescent="0.2">
      <c r="A92" s="147" t="s">
        <v>178</v>
      </c>
      <c r="B92" s="366"/>
      <c r="C92" s="350"/>
      <c r="D92" s="56">
        <v>23940</v>
      </c>
      <c r="E92" s="37"/>
      <c r="F92" s="37"/>
      <c r="G92" s="37"/>
      <c r="H92" s="38"/>
    </row>
    <row r="93" spans="1:8" ht="37.5" customHeight="1" outlineLevel="1" x14ac:dyDescent="0.2">
      <c r="A93" s="147" t="s">
        <v>179</v>
      </c>
      <c r="B93" s="366"/>
      <c r="C93" s="350"/>
      <c r="D93" s="56">
        <v>25080</v>
      </c>
      <c r="E93" s="37"/>
      <c r="F93" s="37"/>
      <c r="G93" s="37"/>
      <c r="H93" s="38"/>
    </row>
    <row r="94" spans="1:8" ht="37.5" customHeight="1" outlineLevel="1" x14ac:dyDescent="0.2">
      <c r="A94" s="147" t="s">
        <v>180</v>
      </c>
      <c r="B94" s="366"/>
      <c r="C94" s="350"/>
      <c r="D94" s="56">
        <v>26220</v>
      </c>
      <c r="E94" s="37"/>
      <c r="F94" s="37"/>
      <c r="G94" s="37"/>
      <c r="H94" s="38"/>
    </row>
    <row r="95" spans="1:8" ht="37.5" customHeight="1" outlineLevel="1" x14ac:dyDescent="0.2">
      <c r="A95" s="147" t="s">
        <v>181</v>
      </c>
      <c r="B95" s="366"/>
      <c r="C95" s="350"/>
      <c r="D95" s="56">
        <v>27360</v>
      </c>
      <c r="E95" s="37"/>
      <c r="F95" s="37"/>
      <c r="G95" s="37"/>
      <c r="H95" s="38"/>
    </row>
    <row r="96" spans="1:8" ht="37.5" customHeight="1" outlineLevel="1" x14ac:dyDescent="0.2">
      <c r="A96" s="147" t="s">
        <v>182</v>
      </c>
      <c r="B96" s="366"/>
      <c r="C96" s="350"/>
      <c r="D96" s="56">
        <v>28500</v>
      </c>
      <c r="E96" s="37"/>
      <c r="F96" s="37"/>
      <c r="G96" s="37"/>
      <c r="H96" s="38"/>
    </row>
    <row r="97" spans="1:8" ht="37.5" customHeight="1" outlineLevel="1" x14ac:dyDescent="0.2">
      <c r="A97" s="147" t="s">
        <v>183</v>
      </c>
      <c r="B97" s="366"/>
      <c r="C97" s="350"/>
      <c r="D97" s="56">
        <v>29640</v>
      </c>
      <c r="E97" s="37"/>
      <c r="F97" s="37"/>
      <c r="G97" s="37"/>
      <c r="H97" s="38"/>
    </row>
    <row r="98" spans="1:8" ht="37.5" customHeight="1" outlineLevel="1" x14ac:dyDescent="0.2">
      <c r="A98" s="147" t="s">
        <v>184</v>
      </c>
      <c r="B98" s="366"/>
      <c r="C98" s="350"/>
      <c r="D98" s="56">
        <v>30780</v>
      </c>
      <c r="E98" s="37"/>
      <c r="F98" s="37"/>
      <c r="G98" s="37"/>
      <c r="H98" s="38"/>
    </row>
    <row r="99" spans="1:8" ht="37.5" customHeight="1" outlineLevel="1" x14ac:dyDescent="0.2">
      <c r="A99" s="147" t="s">
        <v>185</v>
      </c>
      <c r="B99" s="366"/>
      <c r="C99" s="350"/>
      <c r="D99" s="56">
        <v>31920</v>
      </c>
      <c r="E99" s="37"/>
      <c r="F99" s="37"/>
      <c r="G99" s="37"/>
      <c r="H99" s="38"/>
    </row>
    <row r="100" spans="1:8" ht="37.5" customHeight="1" outlineLevel="1" x14ac:dyDescent="0.2">
      <c r="A100" s="147" t="s">
        <v>186</v>
      </c>
      <c r="B100" s="366"/>
      <c r="C100" s="350"/>
      <c r="D100" s="56">
        <v>33060</v>
      </c>
      <c r="E100" s="37"/>
      <c r="F100" s="37"/>
      <c r="G100" s="37"/>
      <c r="H100" s="38"/>
    </row>
    <row r="101" spans="1:8" ht="37.5" customHeight="1" outlineLevel="1" x14ac:dyDescent="0.2">
      <c r="A101" s="147" t="s">
        <v>187</v>
      </c>
      <c r="B101" s="366"/>
      <c r="C101" s="350"/>
      <c r="D101" s="56">
        <v>34200</v>
      </c>
      <c r="E101" s="37"/>
      <c r="F101" s="37"/>
      <c r="G101" s="37"/>
      <c r="H101" s="38"/>
    </row>
    <row r="102" spans="1:8" ht="37.5" customHeight="1" outlineLevel="1" x14ac:dyDescent="0.2">
      <c r="A102" s="147" t="s">
        <v>188</v>
      </c>
      <c r="B102" s="366"/>
      <c r="C102" s="350"/>
      <c r="D102" s="56">
        <v>35340</v>
      </c>
      <c r="E102" s="37"/>
      <c r="F102" s="37"/>
      <c r="G102" s="37"/>
      <c r="H102" s="38"/>
    </row>
    <row r="103" spans="1:8" ht="37.5" customHeight="1" outlineLevel="1" x14ac:dyDescent="0.2">
      <c r="A103" s="147" t="s">
        <v>189</v>
      </c>
      <c r="B103" s="366"/>
      <c r="C103" s="350"/>
      <c r="D103" s="56">
        <v>36480</v>
      </c>
      <c r="E103" s="37"/>
      <c r="F103" s="37"/>
      <c r="G103" s="37"/>
      <c r="H103" s="38"/>
    </row>
    <row r="104" spans="1:8" ht="37.5" customHeight="1" outlineLevel="1" x14ac:dyDescent="0.2">
      <c r="A104" s="147" t="s">
        <v>190</v>
      </c>
      <c r="B104" s="366"/>
      <c r="C104" s="350"/>
      <c r="D104" s="56">
        <v>37620</v>
      </c>
      <c r="E104" s="37"/>
      <c r="F104" s="37"/>
      <c r="G104" s="37"/>
      <c r="H104" s="38"/>
    </row>
    <row r="105" spans="1:8" ht="37.5" customHeight="1" outlineLevel="1" x14ac:dyDescent="0.2">
      <c r="A105" s="147" t="s">
        <v>191</v>
      </c>
      <c r="B105" s="366"/>
      <c r="C105" s="350"/>
      <c r="D105" s="56">
        <v>38760</v>
      </c>
      <c r="E105" s="37"/>
      <c r="F105" s="37"/>
      <c r="G105" s="37"/>
      <c r="H105" s="38"/>
    </row>
    <row r="106" spans="1:8" ht="37.5" customHeight="1" outlineLevel="1" x14ac:dyDescent="0.2">
      <c r="A106" s="147" t="s">
        <v>192</v>
      </c>
      <c r="B106" s="148"/>
      <c r="C106" s="350"/>
      <c r="D106" s="56">
        <v>39900</v>
      </c>
      <c r="E106" s="37"/>
      <c r="F106" s="37"/>
      <c r="G106" s="37"/>
      <c r="H106" s="38"/>
    </row>
    <row r="107" spans="1:8" ht="37.5" customHeight="1" outlineLevel="1" x14ac:dyDescent="0.2">
      <c r="A107" s="147" t="s">
        <v>229</v>
      </c>
      <c r="B107" s="148"/>
      <c r="C107" s="350"/>
      <c r="D107" s="56">
        <v>41040</v>
      </c>
      <c r="E107" s="37"/>
      <c r="F107" s="37"/>
      <c r="G107" s="37"/>
      <c r="H107" s="38"/>
    </row>
    <row r="108" spans="1:8" ht="37.5" customHeight="1" outlineLevel="1" x14ac:dyDescent="0.2">
      <c r="A108" s="147" t="s">
        <v>230</v>
      </c>
      <c r="B108" s="148"/>
      <c r="C108" s="350"/>
      <c r="D108" s="56">
        <v>42180</v>
      </c>
      <c r="E108" s="37"/>
      <c r="F108" s="37"/>
      <c r="G108" s="37"/>
      <c r="H108" s="38"/>
    </row>
    <row r="109" spans="1:8" ht="37.5" customHeight="1" outlineLevel="1" x14ac:dyDescent="0.2">
      <c r="A109" s="147" t="s">
        <v>231</v>
      </c>
      <c r="B109" s="148"/>
      <c r="C109" s="350"/>
      <c r="D109" s="56">
        <v>43320</v>
      </c>
      <c r="E109" s="37"/>
      <c r="F109" s="37"/>
      <c r="G109" s="37"/>
      <c r="H109" s="38"/>
    </row>
    <row r="110" spans="1:8" ht="37.5" customHeight="1" outlineLevel="1" x14ac:dyDescent="0.2">
      <c r="A110" s="147" t="s">
        <v>232</v>
      </c>
      <c r="B110" s="148"/>
      <c r="C110" s="350"/>
      <c r="D110" s="56">
        <v>44460</v>
      </c>
      <c r="E110" s="37"/>
      <c r="F110" s="37"/>
      <c r="G110" s="37"/>
      <c r="H110" s="38"/>
    </row>
    <row r="111" spans="1:8" ht="37.5" customHeight="1" outlineLevel="1" thickBot="1" x14ac:dyDescent="0.25">
      <c r="A111" s="147" t="s">
        <v>233</v>
      </c>
      <c r="B111" s="148"/>
      <c r="C111" s="350"/>
      <c r="D111" s="56">
        <v>45600</v>
      </c>
      <c r="E111" s="37"/>
      <c r="F111" s="37"/>
      <c r="G111" s="37"/>
      <c r="H111" s="38"/>
    </row>
    <row r="112" spans="1:8" ht="50.1" customHeight="1" thickBot="1" x14ac:dyDescent="0.25">
      <c r="A112" s="136" t="s">
        <v>59</v>
      </c>
      <c r="B112" s="137"/>
      <c r="C112" s="137"/>
      <c r="D112" s="138" t="str">
        <f>"от "&amp;MIN(D113:D122)&amp;" до "&amp;MAX(D113:D122)</f>
        <v>от 180 до 1230</v>
      </c>
      <c r="E112" s="139"/>
      <c r="F112" s="139"/>
      <c r="G112" s="139"/>
      <c r="H112" s="140"/>
    </row>
    <row r="113" spans="1:8" ht="151.5" x14ac:dyDescent="0.2">
      <c r="A113" s="149" t="s">
        <v>60</v>
      </c>
      <c r="B113" s="150" t="s">
        <v>13</v>
      </c>
      <c r="C113" s="569"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152">
        <v>1140</v>
      </c>
      <c r="E113" s="152"/>
      <c r="F113" s="152"/>
      <c r="G113" s="152"/>
      <c r="H113" s="153"/>
    </row>
    <row r="114" spans="1:8" ht="37.5" customHeight="1" x14ac:dyDescent="0.2">
      <c r="A114" s="154" t="s">
        <v>61</v>
      </c>
      <c r="B114" s="155"/>
      <c r="C114" s="159"/>
      <c r="D114" s="157">
        <v>180</v>
      </c>
      <c r="E114" s="157"/>
      <c r="F114" s="157"/>
      <c r="G114" s="157"/>
      <c r="H114" s="158"/>
    </row>
    <row r="115" spans="1:8" ht="37.5" customHeight="1" x14ac:dyDescent="0.2">
      <c r="A115" s="154" t="s">
        <v>62</v>
      </c>
      <c r="B115" s="155"/>
      <c r="C115" s="159"/>
      <c r="D115" s="157">
        <v>1020</v>
      </c>
      <c r="E115" s="157"/>
      <c r="F115" s="157"/>
      <c r="G115" s="157"/>
      <c r="H115" s="158"/>
    </row>
    <row r="116" spans="1:8" ht="37.5" customHeight="1" x14ac:dyDescent="0.2">
      <c r="A116" s="154" t="s">
        <v>63</v>
      </c>
      <c r="B116" s="155"/>
      <c r="C116" s="159"/>
      <c r="D116" s="157">
        <v>810</v>
      </c>
      <c r="E116" s="157"/>
      <c r="F116" s="157"/>
      <c r="G116" s="157"/>
      <c r="H116" s="158"/>
    </row>
    <row r="117" spans="1:8" ht="37.5" customHeight="1" x14ac:dyDescent="0.2">
      <c r="A117" s="160" t="s">
        <v>64</v>
      </c>
      <c r="B117" s="161"/>
      <c r="C117" s="159"/>
      <c r="D117" s="157">
        <v>1020</v>
      </c>
      <c r="E117" s="157"/>
      <c r="F117" s="157"/>
      <c r="G117" s="157"/>
      <c r="H117" s="158"/>
    </row>
    <row r="118" spans="1:8" ht="37.5" customHeight="1" x14ac:dyDescent="0.2">
      <c r="A118" s="154" t="s">
        <v>65</v>
      </c>
      <c r="B118" s="155"/>
      <c r="C118" s="159"/>
      <c r="D118" s="157">
        <v>300</v>
      </c>
      <c r="E118" s="157"/>
      <c r="F118" s="157"/>
      <c r="G118" s="157"/>
      <c r="H118" s="158"/>
    </row>
    <row r="119" spans="1:8" ht="37.5" customHeight="1" x14ac:dyDescent="0.2">
      <c r="A119" s="154" t="s">
        <v>66</v>
      </c>
      <c r="B119" s="155"/>
      <c r="C119" s="159"/>
      <c r="D119" s="157">
        <v>300</v>
      </c>
      <c r="E119" s="157"/>
      <c r="F119" s="157"/>
      <c r="G119" s="157"/>
      <c r="H119" s="158"/>
    </row>
    <row r="120" spans="1:8" ht="37.5" customHeight="1" x14ac:dyDescent="0.2">
      <c r="A120" s="154" t="s">
        <v>67</v>
      </c>
      <c r="B120" s="155"/>
      <c r="C120" s="159"/>
      <c r="D120" s="157">
        <v>600</v>
      </c>
      <c r="E120" s="157"/>
      <c r="F120" s="157"/>
      <c r="G120" s="157"/>
      <c r="H120" s="158"/>
    </row>
    <row r="121" spans="1:8" ht="37.5" customHeight="1" x14ac:dyDescent="0.2">
      <c r="A121" s="154" t="s">
        <v>68</v>
      </c>
      <c r="B121" s="155"/>
      <c r="C121" s="159"/>
      <c r="D121" s="157">
        <v>870</v>
      </c>
      <c r="E121" s="157"/>
      <c r="F121" s="157"/>
      <c r="G121" s="157"/>
      <c r="H121" s="158"/>
    </row>
    <row r="122" spans="1:8" ht="37.5" customHeight="1" thickBot="1" x14ac:dyDescent="0.25">
      <c r="A122" s="162" t="s">
        <v>69</v>
      </c>
      <c r="B122" s="163"/>
      <c r="C122" s="164"/>
      <c r="D122" s="165">
        <v>1230</v>
      </c>
      <c r="E122" s="165"/>
      <c r="F122" s="165"/>
      <c r="G122" s="165"/>
      <c r="H122" s="166"/>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45">
        <v>39</v>
      </c>
      <c r="E123" s="45"/>
      <c r="F123" s="45"/>
      <c r="G123" s="45"/>
      <c r="H123" s="46"/>
    </row>
    <row r="124" spans="1:8" ht="50.1" customHeight="1" thickBot="1" x14ac:dyDescent="0.25">
      <c r="A124" s="24" t="s">
        <v>72</v>
      </c>
      <c r="B124" s="25"/>
      <c r="C124" s="26"/>
      <c r="D124" s="173" t="e">
        <f>"от "&amp;MIN(D126,D146:H147,#REF!,D148:H162)&amp;" до "&amp;MAX(D126,D146:H147,#REF!,D148:H162)</f>
        <v>#REF!</v>
      </c>
      <c r="E124" s="173"/>
      <c r="F124" s="173"/>
      <c r="G124" s="173"/>
      <c r="H124" s="174"/>
    </row>
    <row r="125" spans="1:8" ht="21.75" thickBot="1" x14ac:dyDescent="0.25">
      <c r="A125" s="286"/>
      <c r="B125" s="287"/>
      <c r="C125" s="130"/>
      <c r="D125" s="288"/>
      <c r="E125" s="288"/>
      <c r="F125" s="288"/>
      <c r="G125" s="288"/>
      <c r="H125" s="289"/>
    </row>
    <row r="126" spans="1:8" ht="59.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182">
        <v>5040</v>
      </c>
      <c r="E126" s="182"/>
      <c r="F126" s="182"/>
      <c r="G126" s="182"/>
      <c r="H126" s="183"/>
    </row>
    <row r="127" spans="1:8" ht="59.25" customHeight="1" thickBot="1" x14ac:dyDescent="0.25">
      <c r="A127" s="184" t="s">
        <v>74</v>
      </c>
      <c r="B127" s="185"/>
      <c r="C127" s="186"/>
      <c r="D127" s="187" t="s">
        <v>75</v>
      </c>
      <c r="E127" s="188"/>
      <c r="F127" s="188"/>
      <c r="G127" s="188"/>
      <c r="H127" s="189"/>
    </row>
    <row r="128" spans="1:8" ht="59.25" customHeight="1" x14ac:dyDescent="0.2">
      <c r="A128" s="190" t="s">
        <v>76</v>
      </c>
      <c r="B128" s="191"/>
      <c r="C128" s="186"/>
      <c r="D128" s="157">
        <f>D126/4</f>
        <v>1260</v>
      </c>
      <c r="E128" s="157"/>
      <c r="F128" s="157"/>
      <c r="G128" s="157"/>
      <c r="H128" s="158"/>
    </row>
    <row r="129" spans="1:8" ht="59.25" customHeight="1" x14ac:dyDescent="0.2">
      <c r="A129" s="190" t="s">
        <v>77</v>
      </c>
      <c r="B129" s="191"/>
      <c r="C129" s="186"/>
      <c r="D129" s="157">
        <f>D126/5</f>
        <v>1008</v>
      </c>
      <c r="E129" s="157"/>
      <c r="F129" s="157"/>
      <c r="G129" s="157"/>
      <c r="H129" s="158"/>
    </row>
    <row r="130" spans="1:8" ht="59.25" customHeight="1" x14ac:dyDescent="0.2">
      <c r="A130" s="190" t="s">
        <v>78</v>
      </c>
      <c r="B130" s="191"/>
      <c r="C130" s="186"/>
      <c r="D130" s="157">
        <f>D126/6</f>
        <v>840</v>
      </c>
      <c r="E130" s="157"/>
      <c r="F130" s="157"/>
      <c r="G130" s="157"/>
      <c r="H130" s="158"/>
    </row>
    <row r="131" spans="1:8" ht="59.25" customHeight="1" x14ac:dyDescent="0.2">
      <c r="A131" s="190" t="s">
        <v>79</v>
      </c>
      <c r="B131" s="191"/>
      <c r="C131" s="186"/>
      <c r="D131" s="157">
        <f>D126/7</f>
        <v>720</v>
      </c>
      <c r="E131" s="157"/>
      <c r="F131" s="157"/>
      <c r="G131" s="157"/>
      <c r="H131" s="158"/>
    </row>
    <row r="132" spans="1:8" ht="59.25" customHeight="1" x14ac:dyDescent="0.2">
      <c r="A132" s="190" t="s">
        <v>80</v>
      </c>
      <c r="B132" s="191"/>
      <c r="C132" s="186"/>
      <c r="D132" s="157">
        <f>D126/8</f>
        <v>630</v>
      </c>
      <c r="E132" s="157"/>
      <c r="F132" s="157"/>
      <c r="G132" s="157"/>
      <c r="H132" s="158"/>
    </row>
    <row r="133" spans="1:8" ht="59.25" customHeight="1" x14ac:dyDescent="0.2">
      <c r="A133" s="190" t="s">
        <v>81</v>
      </c>
      <c r="B133" s="191"/>
      <c r="C133" s="186"/>
      <c r="D133" s="157">
        <f>D126/9</f>
        <v>560</v>
      </c>
      <c r="E133" s="157"/>
      <c r="F133" s="157"/>
      <c r="G133" s="157"/>
      <c r="H133" s="158"/>
    </row>
    <row r="134" spans="1:8" ht="59.25" customHeight="1" x14ac:dyDescent="0.2">
      <c r="A134" s="190" t="s">
        <v>82</v>
      </c>
      <c r="B134" s="191"/>
      <c r="C134" s="186"/>
      <c r="D134" s="157">
        <f>D126/10</f>
        <v>504</v>
      </c>
      <c r="E134" s="157"/>
      <c r="F134" s="157"/>
      <c r="G134" s="157"/>
      <c r="H134" s="158"/>
    </row>
    <row r="135" spans="1:8" ht="59.25" customHeight="1" thickBot="1" x14ac:dyDescent="0.25">
      <c r="A135" s="179" t="s">
        <v>83</v>
      </c>
      <c r="B135" s="180"/>
      <c r="C135" s="186"/>
      <c r="D135" s="182">
        <v>7560</v>
      </c>
      <c r="E135" s="182"/>
      <c r="F135" s="182"/>
      <c r="G135" s="182"/>
      <c r="H135" s="183"/>
    </row>
    <row r="136" spans="1:8" ht="59.25" customHeight="1" thickBot="1" x14ac:dyDescent="0.25">
      <c r="A136" s="184" t="s">
        <v>74</v>
      </c>
      <c r="B136" s="185"/>
      <c r="C136" s="186"/>
      <c r="D136" s="187" t="s">
        <v>75</v>
      </c>
      <c r="E136" s="188"/>
      <c r="F136" s="188"/>
      <c r="G136" s="188"/>
      <c r="H136" s="189"/>
    </row>
    <row r="137" spans="1:8" ht="59.25" customHeight="1" x14ac:dyDescent="0.2">
      <c r="A137" s="190" t="s">
        <v>76</v>
      </c>
      <c r="B137" s="191"/>
      <c r="C137" s="186"/>
      <c r="D137" s="157">
        <v>1890</v>
      </c>
      <c r="E137" s="157"/>
      <c r="F137" s="157"/>
      <c r="G137" s="157"/>
      <c r="H137" s="158"/>
    </row>
    <row r="138" spans="1:8" ht="59.25" customHeight="1" x14ac:dyDescent="0.2">
      <c r="A138" s="190" t="s">
        <v>77</v>
      </c>
      <c r="B138" s="191"/>
      <c r="C138" s="186"/>
      <c r="D138" s="157">
        <v>1512</v>
      </c>
      <c r="E138" s="157"/>
      <c r="F138" s="157"/>
      <c r="G138" s="157"/>
      <c r="H138" s="158"/>
    </row>
    <row r="139" spans="1:8" ht="59.25" customHeight="1" x14ac:dyDescent="0.2">
      <c r="A139" s="190" t="s">
        <v>78</v>
      </c>
      <c r="B139" s="191"/>
      <c r="C139" s="186"/>
      <c r="D139" s="157">
        <v>1260</v>
      </c>
      <c r="E139" s="157"/>
      <c r="F139" s="157"/>
      <c r="G139" s="157"/>
      <c r="H139" s="158"/>
    </row>
    <row r="140" spans="1:8" ht="59.25" customHeight="1" x14ac:dyDescent="0.2">
      <c r="A140" s="190" t="s">
        <v>79</v>
      </c>
      <c r="B140" s="191"/>
      <c r="C140" s="186"/>
      <c r="D140" s="157">
        <v>1080</v>
      </c>
      <c r="E140" s="157"/>
      <c r="F140" s="157"/>
      <c r="G140" s="157"/>
      <c r="H140" s="158"/>
    </row>
    <row r="141" spans="1:8" ht="59.25" customHeight="1" x14ac:dyDescent="0.2">
      <c r="A141" s="190" t="s">
        <v>80</v>
      </c>
      <c r="B141" s="191"/>
      <c r="C141" s="186"/>
      <c r="D141" s="157">
        <v>945</v>
      </c>
      <c r="E141" s="157"/>
      <c r="F141" s="157"/>
      <c r="G141" s="157"/>
      <c r="H141" s="158"/>
    </row>
    <row r="142" spans="1:8" ht="59.25" customHeight="1" x14ac:dyDescent="0.2">
      <c r="A142" s="190" t="s">
        <v>81</v>
      </c>
      <c r="B142" s="191"/>
      <c r="C142" s="186"/>
      <c r="D142" s="157">
        <v>840</v>
      </c>
      <c r="E142" s="157"/>
      <c r="F142" s="157"/>
      <c r="G142" s="157"/>
      <c r="H142" s="158"/>
    </row>
    <row r="143" spans="1:8" ht="59.25" customHeight="1" thickBot="1" x14ac:dyDescent="0.25">
      <c r="A143" s="190" t="s">
        <v>82</v>
      </c>
      <c r="B143" s="191"/>
      <c r="C143" s="194"/>
      <c r="D143" s="157">
        <v>756</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44">
        <v>13200.000000000002</v>
      </c>
      <c r="E144" s="45"/>
      <c r="F144" s="45"/>
      <c r="G144" s="45"/>
      <c r="H144" s="46"/>
    </row>
    <row r="145" spans="1:8" ht="21.75" thickBot="1" x14ac:dyDescent="0.25">
      <c r="A145" s="286"/>
      <c r="B145" s="287"/>
      <c r="C145" s="125"/>
      <c r="D145" s="288"/>
      <c r="E145" s="288"/>
      <c r="F145" s="288"/>
      <c r="G145" s="288"/>
      <c r="H145" s="289"/>
    </row>
    <row r="146" spans="1:8" ht="50.1" customHeight="1" x14ac:dyDescent="0.2">
      <c r="A146" s="160" t="s">
        <v>85</v>
      </c>
      <c r="B146" s="161"/>
      <c r="C146" s="201" t="str">
        <f>"Интернет-площадка 2gis.ru на основе Cправочника организаций "&amp;$C$2&amp;""</f>
        <v>Интернет-площадка 2gis.ru на основе Cправочника организаций "2ГИС.КАЛИНИНГРАД"</v>
      </c>
      <c r="D146" s="31">
        <v>6450</v>
      </c>
      <c r="E146" s="32"/>
      <c r="F146" s="32"/>
      <c r="G146" s="32"/>
      <c r="H146" s="33"/>
    </row>
    <row r="147" spans="1:8" ht="50.1" customHeight="1" x14ac:dyDescent="0.2">
      <c r="A147" s="160" t="s">
        <v>86</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121">
        <v>3630.0000000000009</v>
      </c>
      <c r="E147" s="122"/>
      <c r="F147" s="122"/>
      <c r="G147" s="122"/>
      <c r="H147" s="123"/>
    </row>
    <row r="148" spans="1:8" ht="50.1" customHeight="1" x14ac:dyDescent="0.2">
      <c r="A148" s="160" t="s">
        <v>87</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6">
        <v>5820</v>
      </c>
      <c r="E148" s="37"/>
      <c r="F148" s="37"/>
      <c r="G148" s="37"/>
      <c r="H148" s="38"/>
    </row>
    <row r="149" spans="1:8" ht="50.1" customHeight="1" x14ac:dyDescent="0.2">
      <c r="A149" s="160" t="s">
        <v>88</v>
      </c>
      <c r="B149" s="161"/>
      <c r="C149" s="202" t="str">
        <f>"Интернет-площадка 2gis.ru на основе Cправочника организаций "&amp;$C$2&amp;""</f>
        <v>Интернет-площадка 2gis.ru на основе Cправочника организаций "2ГИС.КАЛИНИНГРАД"</v>
      </c>
      <c r="D149" s="36">
        <v>6750</v>
      </c>
      <c r="E149" s="37"/>
      <c r="F149" s="37"/>
      <c r="G149" s="37"/>
      <c r="H149" s="38"/>
    </row>
    <row r="150" spans="1:8" ht="50.1" customHeight="1" x14ac:dyDescent="0.2">
      <c r="A150" s="160" t="s">
        <v>89</v>
      </c>
      <c r="B150" s="161"/>
      <c r="C150" s="202" t="str">
        <f>"Интернет-площадка 2gis.ru на основе Cправочника организаций "&amp;$C$2&amp;""</f>
        <v>Интернет-площадка 2gis.ru на основе Cправочника организаций "2ГИС.КАЛИНИНГРАД"</v>
      </c>
      <c r="D150" s="36">
        <v>8100</v>
      </c>
      <c r="E150" s="37"/>
      <c r="F150" s="37"/>
      <c r="G150" s="37"/>
      <c r="H150" s="38"/>
    </row>
    <row r="151" spans="1:8" ht="50.1" customHeight="1" x14ac:dyDescent="0.2">
      <c r="A151" s="160" t="s">
        <v>90</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6">
        <v>2490</v>
      </c>
      <c r="E151" s="37"/>
      <c r="F151" s="37"/>
      <c r="G151" s="37"/>
      <c r="H151" s="38"/>
    </row>
    <row r="152" spans="1:8" ht="50.1" customHeight="1" x14ac:dyDescent="0.2">
      <c r="A152" s="160" t="s">
        <v>91</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6">
        <v>3630.0000000000009</v>
      </c>
      <c r="E152" s="37"/>
      <c r="F152" s="37"/>
      <c r="G152" s="37"/>
      <c r="H152" s="38"/>
    </row>
    <row r="153" spans="1:8" ht="50.1" customHeight="1" x14ac:dyDescent="0.2">
      <c r="A153" s="160" t="s">
        <v>92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6">
        <v>4080</v>
      </c>
      <c r="E153" s="37"/>
      <c r="F153" s="37"/>
      <c r="G153" s="37"/>
      <c r="H153" s="38"/>
    </row>
    <row r="154" spans="1:8" ht="50.1" customHeight="1" x14ac:dyDescent="0.2">
      <c r="A154" s="160" t="s">
        <v>93</v>
      </c>
      <c r="B154" s="161"/>
      <c r="C154" s="203" t="e">
        <f>#REF!</f>
        <v>#REF!</v>
      </c>
      <c r="D154" s="36">
        <v>21780</v>
      </c>
      <c r="E154" s="37"/>
      <c r="F154" s="37"/>
      <c r="G154" s="37"/>
      <c r="H154" s="38"/>
    </row>
    <row r="155" spans="1:8" ht="50.1" customHeight="1" x14ac:dyDescent="0.2">
      <c r="A155" s="160" t="s">
        <v>94</v>
      </c>
      <c r="B155" s="161"/>
      <c r="C155" s="202" t="s">
        <v>95</v>
      </c>
      <c r="D155" s="36">
        <v>630</v>
      </c>
      <c r="E155" s="37"/>
      <c r="F155" s="37"/>
      <c r="G155" s="37"/>
      <c r="H155" s="38"/>
    </row>
    <row r="156" spans="1:8" ht="68.25" customHeight="1" x14ac:dyDescent="0.2">
      <c r="A156" s="160" t="s">
        <v>96</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6">
        <v>2490</v>
      </c>
      <c r="E156" s="37"/>
      <c r="F156" s="37"/>
      <c r="G156" s="37"/>
      <c r="H156" s="38"/>
    </row>
    <row r="157" spans="1:8" ht="68.25" customHeight="1" x14ac:dyDescent="0.2">
      <c r="A157" s="160" t="s">
        <v>97</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6">
        <v>1794</v>
      </c>
      <c r="E157" s="37"/>
      <c r="F157" s="37"/>
      <c r="G157" s="37"/>
      <c r="H157" s="38"/>
    </row>
    <row r="158" spans="1:8" ht="68.25" customHeight="1" x14ac:dyDescent="0.2">
      <c r="A158" s="160" t="s">
        <v>98</v>
      </c>
      <c r="B158" s="161"/>
      <c r="C158"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6">
        <v>2040</v>
      </c>
      <c r="E158" s="37"/>
      <c r="F158" s="37"/>
      <c r="G158" s="37"/>
      <c r="H158" s="38"/>
    </row>
    <row r="159" spans="1:8" ht="68.25" customHeight="1" x14ac:dyDescent="0.2">
      <c r="A159" s="160" t="s">
        <v>99</v>
      </c>
      <c r="B159" s="161"/>
      <c r="C159"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6">
        <v>894</v>
      </c>
      <c r="E159" s="37"/>
      <c r="F159" s="37"/>
      <c r="G159" s="37"/>
      <c r="H159" s="38"/>
    </row>
    <row r="160" spans="1:8" ht="68.25" customHeight="1" x14ac:dyDescent="0.2">
      <c r="A160" s="160" t="s">
        <v>100</v>
      </c>
      <c r="B160" s="161" t="s">
        <v>100</v>
      </c>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6">
        <v>14820</v>
      </c>
      <c r="E160" s="37"/>
      <c r="F160" s="37"/>
      <c r="G160" s="37"/>
      <c r="H160" s="38"/>
    </row>
    <row r="161" spans="1:8" ht="68.25" customHeight="1" x14ac:dyDescent="0.2">
      <c r="A161" s="160" t="s">
        <v>101</v>
      </c>
      <c r="B161" s="161" t="s">
        <v>101</v>
      </c>
      <c r="C16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6">
        <v>8790</v>
      </c>
      <c r="E161" s="37"/>
      <c r="F161" s="37"/>
      <c r="G161" s="37"/>
      <c r="H161" s="38"/>
    </row>
    <row r="162" spans="1:8" ht="50.1" customHeight="1" thickBot="1" x14ac:dyDescent="0.25">
      <c r="A162" s="160" t="s">
        <v>102</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2" s="36">
        <v>3150</v>
      </c>
      <c r="E162" s="37"/>
      <c r="F162" s="37"/>
      <c r="G162" s="37"/>
      <c r="H162" s="3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6">
        <v>1470</v>
      </c>
      <c r="E163" s="37"/>
      <c r="F163" s="37"/>
      <c r="G163" s="37"/>
      <c r="H163" s="3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4" s="36">
        <v>50010</v>
      </c>
      <c r="E164" s="37"/>
      <c r="F164" s="37"/>
      <c r="G164" s="37"/>
      <c r="H164" s="38"/>
    </row>
    <row r="165" spans="1:8" s="16" customFormat="1" ht="126" customHeight="1" x14ac:dyDescent="0.2">
      <c r="A165" s="160" t="s">
        <v>104</v>
      </c>
      <c r="B165" s="161"/>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5" s="36">
        <v>16200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6">
        <v>6060</v>
      </c>
      <c r="E166" s="37"/>
      <c r="F166" s="37"/>
      <c r="G166" s="37"/>
      <c r="H166" s="38"/>
    </row>
    <row r="167" spans="1:8" s="16" customFormat="1" ht="96" customHeight="1" x14ac:dyDescent="0.2">
      <c r="A167" s="154" t="s">
        <v>106</v>
      </c>
      <c r="B167" s="204"/>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7" s="36">
        <v>11010</v>
      </c>
      <c r="E167" s="37"/>
      <c r="F167" s="37"/>
      <c r="G167" s="37"/>
      <c r="H167" s="38"/>
    </row>
    <row r="168" spans="1:8" ht="50.1" customHeight="1" x14ac:dyDescent="0.2">
      <c r="A168" s="160" t="s">
        <v>107</v>
      </c>
      <c r="B168" s="161"/>
      <c r="C168" s="202" t="str">
        <f>"Интернет-площадка 2gis.ru на основе Cправочника организаций "&amp;$C$2&amp;""</f>
        <v>Интернет-площадка 2gis.ru на основе Cправочника организаций "2ГИС.КАЛИНИНГРАД"</v>
      </c>
      <c r="D168" s="36">
        <v>9120</v>
      </c>
      <c r="E168" s="37"/>
      <c r="F168" s="37"/>
      <c r="G168" s="37"/>
      <c r="H168" s="38"/>
    </row>
    <row r="169" spans="1:8" ht="50.1" customHeight="1" x14ac:dyDescent="0.2">
      <c r="A169" s="160" t="s">
        <v>108</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6">
        <v>5160</v>
      </c>
      <c r="E169" s="37"/>
      <c r="F169" s="37"/>
      <c r="G169" s="37"/>
      <c r="H169" s="38"/>
    </row>
    <row r="170" spans="1:8" ht="50.1" customHeight="1" x14ac:dyDescent="0.2">
      <c r="A170" s="160" t="s">
        <v>109</v>
      </c>
      <c r="B170" s="161"/>
      <c r="C170" s="202" t="str">
        <f t="shared" si="1"/>
        <v>Электронный справочник на основе Справочника организаций "2ГИС.КАЛИНИНГРАД" (версия для ПК)</v>
      </c>
      <c r="D170" s="36">
        <v>8160</v>
      </c>
      <c r="E170" s="37"/>
      <c r="F170" s="37"/>
      <c r="G170" s="37"/>
      <c r="H170" s="38"/>
    </row>
    <row r="171" spans="1:8" ht="50.1" customHeight="1" x14ac:dyDescent="0.2">
      <c r="A171" s="160" t="s">
        <v>110</v>
      </c>
      <c r="B171" s="161"/>
      <c r="C171" s="202" t="str">
        <f>"Интернет-площадка 2gis.ru на основе Cправочника организаций "&amp;$C$2&amp;""</f>
        <v>Интернет-площадка 2gis.ru на основе Cправочника организаций "2ГИС.КАЛИНИНГРАД"</v>
      </c>
      <c r="D171" s="36">
        <v>9480</v>
      </c>
      <c r="E171" s="37"/>
      <c r="F171" s="37"/>
      <c r="G171" s="37"/>
      <c r="H171" s="38"/>
    </row>
    <row r="172" spans="1:8" ht="50.1" customHeight="1" x14ac:dyDescent="0.2">
      <c r="A172" s="160" t="s">
        <v>111</v>
      </c>
      <c r="B172" s="161"/>
      <c r="C172" s="202" t="str">
        <f>"Интернет-площадка 2gis.ru на основе Cправочника организаций "&amp;$C$2&amp;""</f>
        <v>Интернет-площадка 2gis.ru на основе Cправочника организаций "2ГИС.КАЛИНИНГРАД"</v>
      </c>
      <c r="D172" s="36">
        <v>11376</v>
      </c>
      <c r="E172" s="37"/>
      <c r="F172" s="37"/>
      <c r="G172" s="37"/>
      <c r="H172" s="38"/>
    </row>
    <row r="173" spans="1:8" ht="50.1" customHeight="1" x14ac:dyDescent="0.2">
      <c r="A173" s="160" t="s">
        <v>112</v>
      </c>
      <c r="B173" s="161"/>
      <c r="C173" s="202" t="str">
        <f t="shared" si="1"/>
        <v>Электронный справочник на основе Справочника организаций "2ГИС.КАЛИНИНГРАД" (версия для ПК)</v>
      </c>
      <c r="D173" s="36">
        <v>3600</v>
      </c>
      <c r="E173" s="37"/>
      <c r="F173" s="37"/>
      <c r="G173" s="37"/>
      <c r="H173" s="38"/>
    </row>
    <row r="174" spans="1:8" ht="50.1" customHeight="1" x14ac:dyDescent="0.2">
      <c r="A174" s="160" t="s">
        <v>113</v>
      </c>
      <c r="B174" s="161"/>
      <c r="C174" s="202" t="str">
        <f t="shared" si="1"/>
        <v>Электронный справочник на основе Справочника организаций "2ГИС.КАЛИНИНГРАД" (версия для ПК)</v>
      </c>
      <c r="D174" s="36">
        <v>5160</v>
      </c>
      <c r="E174" s="37"/>
      <c r="F174" s="37"/>
      <c r="G174" s="37"/>
      <c r="H174" s="38"/>
    </row>
    <row r="175" spans="1:8" ht="50.1" customHeight="1" x14ac:dyDescent="0.2">
      <c r="A175" s="160" t="s">
        <v>114</v>
      </c>
      <c r="B175" s="161"/>
      <c r="C175" s="202" t="str">
        <f t="shared" si="1"/>
        <v>Электронный справочник на основе Справочника организаций "2ГИС.КАЛИНИНГРАД" (версия для ПК)</v>
      </c>
      <c r="D175" s="36">
        <v>5760</v>
      </c>
      <c r="E175" s="37"/>
      <c r="F175" s="37"/>
      <c r="G175" s="37"/>
      <c r="H175" s="38"/>
    </row>
    <row r="176" spans="1:8" ht="50.1" customHeight="1" x14ac:dyDescent="0.2">
      <c r="A176" s="160" t="s">
        <v>115</v>
      </c>
      <c r="B176" s="161"/>
      <c r="C176" s="202" t="s">
        <v>95</v>
      </c>
      <c r="D176" s="36">
        <v>960</v>
      </c>
      <c r="E176" s="37"/>
      <c r="F176" s="37"/>
      <c r="G176" s="37"/>
      <c r="H176" s="38"/>
    </row>
    <row r="177" spans="1:8" ht="66" customHeight="1" x14ac:dyDescent="0.2">
      <c r="A177" s="160" t="s">
        <v>116</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6">
        <v>20760</v>
      </c>
      <c r="E177" s="37"/>
      <c r="F177" s="37"/>
      <c r="G177" s="37"/>
      <c r="H177" s="38"/>
    </row>
    <row r="178" spans="1:8" ht="50.1" customHeight="1" thickBot="1" x14ac:dyDescent="0.25">
      <c r="A178" s="160" t="s">
        <v>117</v>
      </c>
      <c r="B178" s="161"/>
      <c r="C178" s="202" t="str">
        <f t="shared" si="1"/>
        <v>Электронный справочник на основе Справочника организаций "2ГИС.КАЛИНИНГРАД" (версия для ПК)</v>
      </c>
      <c r="D178" s="44">
        <v>4440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1">
        <v>5520</v>
      </c>
      <c r="E180" s="32"/>
      <c r="F180" s="32"/>
      <c r="G180" s="32"/>
      <c r="H180" s="33"/>
    </row>
    <row r="181" spans="1:8" s="16" customFormat="1" ht="50.1" customHeight="1" x14ac:dyDescent="0.2">
      <c r="A181" s="160" t="s">
        <v>120</v>
      </c>
      <c r="B181" s="161"/>
      <c r="C181" s="209"/>
      <c r="D181" s="36">
        <v>8250</v>
      </c>
      <c r="E181" s="37"/>
      <c r="F181" s="37"/>
      <c r="G181" s="37"/>
      <c r="H181" s="38"/>
    </row>
    <row r="182" spans="1:8" s="16" customFormat="1" ht="50.1" customHeight="1" x14ac:dyDescent="0.2">
      <c r="A182" s="207" t="s">
        <v>121</v>
      </c>
      <c r="B182" s="208"/>
      <c r="C182" s="209"/>
      <c r="D182" s="293">
        <v>3300.0000000000005</v>
      </c>
      <c r="E182" s="157"/>
      <c r="F182" s="157"/>
      <c r="G182" s="157"/>
      <c r="H182" s="158"/>
    </row>
    <row r="183" spans="1:8" s="16" customFormat="1" ht="50.1" customHeight="1" x14ac:dyDescent="0.2">
      <c r="A183" s="207" t="s">
        <v>122</v>
      </c>
      <c r="B183" s="208"/>
      <c r="C183" s="209"/>
      <c r="D183" s="293">
        <v>330</v>
      </c>
      <c r="E183" s="157"/>
      <c r="F183" s="157"/>
      <c r="G183" s="157"/>
      <c r="H183" s="158"/>
    </row>
    <row r="184" spans="1:8" s="16" customFormat="1" ht="50.1" customHeight="1" thickBot="1" x14ac:dyDescent="0.25">
      <c r="A184" s="207" t="s">
        <v>123</v>
      </c>
      <c r="B184" s="208"/>
      <c r="C184" s="210"/>
      <c r="D184" s="78">
        <v>1170</v>
      </c>
      <c r="E184" s="79"/>
      <c r="F184" s="79"/>
      <c r="G184" s="79"/>
      <c r="H184" s="80"/>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2" t="str">
        <f>"Интернет-площадка 2gis.ru на основе Cправочника организаций "&amp;$C$2&amp;""</f>
        <v>Интернет-площадка 2gis.ru на основе Cправочника организаций "2ГИС.КАЛИНИНГРАД"</v>
      </c>
      <c r="D186" s="36">
        <v>1320</v>
      </c>
      <c r="E186" s="37"/>
      <c r="F186" s="37"/>
      <c r="G186" s="37"/>
      <c r="H186" s="38"/>
    </row>
    <row r="187" spans="1:8" ht="50.1" customHeight="1" x14ac:dyDescent="0.2">
      <c r="A187" s="160" t="s">
        <v>195</v>
      </c>
      <c r="B187" s="161"/>
      <c r="C187" s="202" t="str">
        <f>"Интернет-площадка 2gis.ru на основе Cправочника организаций "&amp;$C$2&amp;""</f>
        <v>Интернет-площадка 2gis.ru на основе Cправочника организаций "2ГИС.КАЛИНИНГРАД"</v>
      </c>
      <c r="D187" s="36">
        <v>1920</v>
      </c>
      <c r="E187" s="37"/>
      <c r="F187" s="37"/>
      <c r="G187" s="37"/>
      <c r="H187" s="38"/>
    </row>
    <row r="188" spans="1:8" s="16" customFormat="1" ht="126" customHeight="1" thickBot="1" x14ac:dyDescent="0.25">
      <c r="A188" s="160" t="s">
        <v>129</v>
      </c>
      <c r="B188" s="161"/>
      <c r="C188" s="455" t="str">
        <f>C186</f>
        <v>Интернет-площадка 2gis.ru на основе Cправочника организаций "2ГИС.КАЛИНИНГРАД"</v>
      </c>
      <c r="D188" s="304">
        <v>6288</v>
      </c>
      <c r="E188" s="165"/>
      <c r="F188" s="165"/>
      <c r="G188" s="165"/>
      <c r="H188" s="166"/>
    </row>
    <row r="189" spans="1:8" s="23" customFormat="1" ht="30" customHeight="1" thickBot="1" x14ac:dyDescent="0.25">
      <c r="A189" s="298"/>
      <c r="B189" s="298"/>
      <c r="C189" s="456"/>
      <c r="D189" s="298"/>
      <c r="E189" s="298"/>
      <c r="F189" s="298"/>
      <c r="G189" s="298"/>
      <c r="H189" s="299"/>
    </row>
    <row r="190" spans="1:8" s="16" customFormat="1" ht="185.25" customHeight="1" x14ac:dyDescent="0.2">
      <c r="A190" s="160" t="s">
        <v>197</v>
      </c>
      <c r="B190" s="161"/>
      <c r="C19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0" s="31">
        <v>7788</v>
      </c>
      <c r="E190" s="32"/>
      <c r="F190" s="32"/>
      <c r="G190" s="32"/>
      <c r="H190" s="33"/>
    </row>
    <row r="191" spans="1:8" s="16" customFormat="1" ht="83.25" customHeight="1" thickBot="1" x14ac:dyDescent="0.25">
      <c r="A191" s="160" t="s">
        <v>198</v>
      </c>
      <c r="B191" s="161"/>
      <c r="C191" s="209"/>
      <c r="D191" s="36">
        <v>7788</v>
      </c>
      <c r="E191" s="37"/>
      <c r="F191" s="37"/>
      <c r="G191" s="37"/>
      <c r="H191" s="38"/>
    </row>
    <row r="192" spans="1:8" ht="21.75" thickBot="1" x14ac:dyDescent="0.25">
      <c r="A192" s="286"/>
      <c r="B192" s="287"/>
      <c r="C192" s="125"/>
      <c r="D192" s="288"/>
      <c r="E192" s="288"/>
      <c r="F192" s="288"/>
      <c r="G192" s="288"/>
      <c r="H192" s="289"/>
    </row>
    <row r="194" spans="1:8" ht="21" x14ac:dyDescent="0.2">
      <c r="A194" s="216"/>
      <c r="B194" s="217" t="s">
        <v>130</v>
      </c>
      <c r="C194" s="218" t="s">
        <v>505</v>
      </c>
      <c r="D194" s="218"/>
      <c r="E194" s="219"/>
      <c r="F194" s="219"/>
      <c r="G194" s="219"/>
      <c r="H194" s="219"/>
    </row>
    <row r="195" spans="1:8" ht="21" x14ac:dyDescent="0.2">
      <c r="A195" s="216"/>
      <c r="B195" s="219"/>
      <c r="C195" s="220" t="s">
        <v>506</v>
      </c>
      <c r="D195" s="220"/>
      <c r="E195" s="219"/>
      <c r="F195" s="219"/>
      <c r="G195" s="219"/>
      <c r="H195" s="219"/>
    </row>
    <row r="196" spans="1:8" ht="21" x14ac:dyDescent="0.2">
      <c r="A196" s="216"/>
      <c r="B196" s="219"/>
      <c r="C196" s="220" t="s">
        <v>507</v>
      </c>
      <c r="D196" s="220"/>
      <c r="E196" s="219"/>
      <c r="F196" s="219"/>
      <c r="G196" s="219"/>
      <c r="H196" s="219"/>
    </row>
    <row r="197" spans="1:8" ht="21" x14ac:dyDescent="0.2">
      <c r="C197" s="220"/>
      <c r="D197" s="220"/>
      <c r="E197" s="219"/>
      <c r="F197" s="219"/>
      <c r="G197" s="219"/>
      <c r="H197" s="213"/>
    </row>
    <row r="198" spans="1:8" ht="26.25" customHeight="1" x14ac:dyDescent="0.2">
      <c r="A198" s="223" t="str">
        <f>Абакан_юр!A171</f>
        <v>По соглашению сторон в качестве валюты платежа могут выступать украинские гривны, в этом случае курс следующий: 1 руб. = 0,5104 гривен</v>
      </c>
      <c r="B198" s="223"/>
      <c r="C198" s="223"/>
      <c r="D198" s="224"/>
      <c r="E198" s="224"/>
      <c r="F198" s="225"/>
      <c r="G198" s="226"/>
      <c r="H198" s="226"/>
    </row>
    <row r="199" spans="1:8" ht="26.25" customHeight="1" x14ac:dyDescent="0.2">
      <c r="A199" s="223" t="str">
        <f>Абакан_юр!A172</f>
        <v>По соглашению сторон в качестве валюты платежа могут выступать дирхамы ОАЭ, в этом случае курс следующий: 1 руб. = 0,0436 дирхам</v>
      </c>
      <c r="B199" s="223"/>
      <c r="C199" s="223"/>
      <c r="D199" s="224"/>
      <c r="E199" s="224"/>
      <c r="F199" s="225"/>
      <c r="G199" s="228"/>
      <c r="H199" s="228"/>
    </row>
    <row r="200" spans="1:8" ht="26.25" customHeight="1" x14ac:dyDescent="0.2">
      <c r="A200" s="223" t="str">
        <f>Абакан_юр!A173</f>
        <v>По соглашению сторон в качестве валюты платежа могут выступать доллары США, в этом случае курс следующий: 1 руб. = 0,0118 доллара</v>
      </c>
      <c r="B200" s="223"/>
      <c r="C200" s="223"/>
      <c r="D200" s="224"/>
      <c r="E200" s="224"/>
      <c r="F200" s="225"/>
      <c r="G200" s="228"/>
      <c r="H200" s="228"/>
    </row>
    <row r="201" spans="1:8" ht="26.25" customHeight="1" x14ac:dyDescent="0.2">
      <c r="A201" s="223" t="str">
        <f>Абакан_юр!A174</f>
        <v>По соглашению сторон в качестве валюты платежа могут выступать евро, в этом случае курс следующий: 1 руб. = 0,0108 евро</v>
      </c>
      <c r="B201" s="223"/>
      <c r="C201" s="223"/>
      <c r="D201" s="224"/>
      <c r="E201" s="225"/>
      <c r="F201" s="225"/>
      <c r="G201" s="228"/>
      <c r="H201" s="228"/>
    </row>
    <row r="202" spans="1:8" ht="26.25" customHeight="1" x14ac:dyDescent="0.2">
      <c r="A202" s="223" t="str">
        <f>Абакан_юр!A175</f>
        <v>По соглашению сторон в качестве валюты платежа могут выступать чешские кроны, в этом случае курс следующий: 1 руб. = 0,2741 крона</v>
      </c>
      <c r="B202" s="223"/>
      <c r="C202" s="223"/>
      <c r="D202" s="224"/>
      <c r="E202" s="225"/>
      <c r="F202" s="225"/>
      <c r="G202" s="228"/>
      <c r="H202" s="228"/>
    </row>
    <row r="203" spans="1:8" ht="26.25" customHeight="1" x14ac:dyDescent="0.2">
      <c r="A203" s="223" t="str">
        <f>Абакан_юр!A176</f>
        <v>По соглашению сторон в качестве валюты платежа могут выступать киргизские сомы, в этом случае курс следующий: 1 руб. = 1,0001 сом</v>
      </c>
      <c r="B203" s="223"/>
      <c r="C203" s="223"/>
      <c r="D203" s="224"/>
      <c r="E203" s="224"/>
      <c r="F203" s="225"/>
      <c r="G203" s="228"/>
      <c r="H203" s="228"/>
    </row>
    <row r="204" spans="1:8" ht="26.25" customHeight="1" x14ac:dyDescent="0.2">
      <c r="A204"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4" s="223"/>
      <c r="C204" s="223"/>
      <c r="D204" s="224"/>
      <c r="E204" s="224"/>
      <c r="F204" s="225"/>
      <c r="G204" s="228"/>
      <c r="H204" s="228"/>
    </row>
    <row r="205" spans="1:8" ht="26.25" x14ac:dyDescent="0.2">
      <c r="A205" s="229"/>
      <c r="B205" s="229"/>
      <c r="C205" s="230"/>
      <c r="D205" s="231"/>
      <c r="E205" s="231"/>
      <c r="F205" s="232"/>
      <c r="G205" s="233"/>
      <c r="H205" s="233"/>
    </row>
    <row r="206" spans="1:8" ht="21" x14ac:dyDescent="0.2">
      <c r="A206" s="235" t="s">
        <v>141</v>
      </c>
      <c r="B206" s="235"/>
      <c r="C206" s="235"/>
      <c r="D206" s="235"/>
      <c r="E206" s="235"/>
      <c r="F206" s="235"/>
      <c r="G206" s="235"/>
      <c r="H206" s="235"/>
    </row>
    <row r="207" spans="1:8" ht="21" x14ac:dyDescent="0.2">
      <c r="A207" s="235" t="s">
        <v>142</v>
      </c>
      <c r="B207" s="235"/>
      <c r="C207" s="235"/>
      <c r="D207" s="235"/>
      <c r="E207" s="235"/>
      <c r="F207" s="235"/>
      <c r="G207" s="235"/>
      <c r="H207" s="235"/>
    </row>
    <row r="208" spans="1:8" ht="26.25" x14ac:dyDescent="0.2">
      <c r="A208" s="229"/>
      <c r="B208" s="229"/>
      <c r="C208" s="230"/>
      <c r="D208" s="231"/>
      <c r="E208" s="231"/>
      <c r="F208" s="232"/>
      <c r="G208" s="233"/>
      <c r="H208" s="233"/>
    </row>
    <row r="209" spans="1:8" ht="50.1" customHeight="1" thickBot="1" x14ac:dyDescent="0.25">
      <c r="A209" s="236" t="s">
        <v>143</v>
      </c>
      <c r="B209" s="236"/>
      <c r="C209" s="236"/>
      <c r="D209" s="236"/>
      <c r="E209" s="236"/>
      <c r="F209" s="237"/>
      <c r="G209" s="227"/>
      <c r="H209" s="238"/>
    </row>
    <row r="210" spans="1:8" ht="50.1" customHeight="1" thickBot="1" x14ac:dyDescent="0.25">
      <c r="A210" s="239" t="s">
        <v>144</v>
      </c>
      <c r="B210" s="240"/>
      <c r="C210" s="240"/>
      <c r="D210" s="240"/>
      <c r="E210" s="241"/>
      <c r="F210" s="242"/>
      <c r="H210" s="243"/>
    </row>
    <row r="211" spans="1:8" ht="88.5" customHeight="1" thickBot="1" x14ac:dyDescent="0.25">
      <c r="A211" s="244" t="s">
        <v>145</v>
      </c>
      <c r="B211" s="245"/>
      <c r="C211" s="246" t="s">
        <v>146</v>
      </c>
      <c r="D211" s="245" t="s">
        <v>147</v>
      </c>
      <c r="E211" s="247"/>
      <c r="F211" s="248"/>
      <c r="G211" s="248"/>
      <c r="H211" s="248"/>
    </row>
    <row r="212" spans="1:8" ht="106.5" customHeight="1" x14ac:dyDescent="0.2">
      <c r="A212" s="249" t="s">
        <v>148</v>
      </c>
      <c r="B212" s="250"/>
      <c r="C212" s="251" t="s">
        <v>149</v>
      </c>
      <c r="D212" s="252" t="s">
        <v>150</v>
      </c>
      <c r="E212" s="253"/>
      <c r="F212" s="248"/>
      <c r="G212" s="248"/>
      <c r="H212" s="248"/>
    </row>
    <row r="213" spans="1:8" ht="76.5" customHeight="1" x14ac:dyDescent="0.2">
      <c r="A213" s="254" t="s">
        <v>151</v>
      </c>
      <c r="B213" s="255"/>
      <c r="C213" s="256" t="s">
        <v>152</v>
      </c>
      <c r="D213" s="257" t="s">
        <v>153</v>
      </c>
      <c r="E213" s="258"/>
      <c r="F213" s="248"/>
      <c r="G213" s="248"/>
      <c r="H213" s="248"/>
    </row>
    <row r="214" spans="1:8" ht="172.5" customHeight="1" thickBot="1" x14ac:dyDescent="0.25">
      <c r="A214" s="316" t="s">
        <v>154</v>
      </c>
      <c r="B214" s="317"/>
      <c r="C214" s="318" t="s">
        <v>155</v>
      </c>
      <c r="D214" s="319" t="s">
        <v>153</v>
      </c>
      <c r="E214" s="320"/>
      <c r="F214" s="248"/>
      <c r="G214" s="248"/>
      <c r="H214" s="248"/>
    </row>
    <row r="215" spans="1:8" s="213" customFormat="1" ht="125.25" customHeight="1" x14ac:dyDescent="0.2">
      <c r="A215" s="254" t="s">
        <v>157</v>
      </c>
      <c r="B215" s="255"/>
      <c r="C215" s="314" t="s">
        <v>158</v>
      </c>
      <c r="D215" s="255" t="s">
        <v>153</v>
      </c>
      <c r="E215" s="315"/>
      <c r="F215" s="242"/>
      <c r="G215" s="242"/>
      <c r="H215" s="242"/>
    </row>
    <row r="216" spans="1:8" s="234" customFormat="1" ht="222.75" customHeight="1" thickBot="1" x14ac:dyDescent="0.25">
      <c r="A216" s="437" t="s">
        <v>159</v>
      </c>
      <c r="B216" s="438"/>
      <c r="C216" s="318" t="s">
        <v>160</v>
      </c>
      <c r="D216" s="439" t="s">
        <v>153</v>
      </c>
      <c r="E216" s="440"/>
      <c r="F216" s="232"/>
      <c r="G216" s="233"/>
      <c r="H216" s="233"/>
    </row>
    <row r="217" spans="1:8" ht="24.95" customHeight="1" x14ac:dyDescent="0.2">
      <c r="A217" s="260" t="s">
        <v>161</v>
      </c>
      <c r="B217" s="260"/>
      <c r="C217" s="260"/>
      <c r="D217" s="260"/>
      <c r="E217" s="260"/>
      <c r="F217" s="260"/>
      <c r="G217" s="260"/>
      <c r="H217" s="260"/>
    </row>
    <row r="218" spans="1:8" ht="24.95" customHeight="1" x14ac:dyDescent="0.2">
      <c r="A218" s="260" t="s">
        <v>162</v>
      </c>
      <c r="B218" s="260"/>
      <c r="C218" s="260"/>
      <c r="D218" s="260"/>
      <c r="E218" s="260"/>
      <c r="F218" s="260"/>
      <c r="G218" s="260"/>
      <c r="H218" s="260"/>
    </row>
    <row r="219" spans="1:8" ht="188.25" customHeight="1" x14ac:dyDescent="0.2">
      <c r="A219"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235"/>
      <c r="C219" s="235"/>
      <c r="D219" s="235"/>
      <c r="E219" s="235"/>
      <c r="F219" s="235"/>
      <c r="G219" s="235"/>
      <c r="H219" s="235"/>
    </row>
    <row r="220" spans="1:8" ht="72.75" customHeight="1" x14ac:dyDescent="0.2">
      <c r="A220" s="235" t="s">
        <v>164</v>
      </c>
      <c r="B220" s="235"/>
      <c r="C220" s="235"/>
      <c r="D220" s="235"/>
      <c r="E220" s="235"/>
      <c r="F220" s="235"/>
      <c r="G220" s="235"/>
      <c r="H220" s="235"/>
    </row>
    <row r="221" spans="1:8" ht="23.25" x14ac:dyDescent="0.2">
      <c r="A221" s="260" t="s">
        <v>165</v>
      </c>
      <c r="B221" s="260"/>
      <c r="C221" s="260"/>
      <c r="D221" s="260"/>
      <c r="E221" s="260"/>
      <c r="F221" s="260"/>
      <c r="G221" s="260"/>
      <c r="H221" s="260"/>
    </row>
    <row r="222" spans="1:8" s="262" customFormat="1" ht="124.5" customHeight="1" x14ac:dyDescent="0.2">
      <c r="A222" s="235" t="s">
        <v>166</v>
      </c>
      <c r="B222" s="235"/>
      <c r="C222" s="235"/>
      <c r="D222" s="235"/>
      <c r="E222" s="235"/>
      <c r="F222" s="235"/>
      <c r="G222" s="235"/>
      <c r="H222" s="235"/>
    </row>
  </sheetData>
  <sheetProtection selectLockedCells="1" selectUnlockedCells="1"/>
  <mergeCells count="370">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 ref="A211:B211"/>
    <mergeCell ref="D211:E211"/>
    <mergeCell ref="A212:B212"/>
    <mergeCell ref="D212:E212"/>
    <mergeCell ref="A213:B213"/>
    <mergeCell ref="D213:E213"/>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9:C189"/>
    <mergeCell ref="D189:H189"/>
    <mergeCell ref="A190:B190"/>
    <mergeCell ref="C190:C191"/>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197"/>
  <sheetViews>
    <sheetView zoomScale="40" zoomScaleNormal="40" zoomScaleSheetLayoutView="50" workbookViewId="0">
      <pane ySplit="4" topLeftCell="A15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26.7109375" style="214" customWidth="1"/>
    <col min="5" max="5" width="25.7109375" style="214" customWidth="1"/>
    <col min="6" max="6" width="37.28515625" style="213" customWidth="1"/>
    <col min="7" max="7" width="29.5703125" style="215" customWidth="1"/>
    <col min="8" max="8" width="34.85546875" style="215" customWidth="1"/>
    <col min="9" max="16384" width="9.140625" style="215"/>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августа 2024 г.</v>
      </c>
      <c r="B2" s="6" t="s">
        <v>2</v>
      </c>
      <c r="C2" s="7" t="s">
        <v>208</v>
      </c>
      <c r="D2" s="7"/>
      <c r="E2" s="7"/>
      <c r="F2" s="32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3" customFormat="1" ht="50.1" customHeight="1" thickBot="1" x14ac:dyDescent="0.25">
      <c r="A4" s="323" t="s">
        <v>5</v>
      </c>
      <c r="B4" s="324" t="s">
        <v>6</v>
      </c>
      <c r="C4" s="325" t="s">
        <v>7</v>
      </c>
      <c r="D4" s="326" t="s">
        <v>8</v>
      </c>
      <c r="E4" s="326"/>
      <c r="F4" s="326"/>
      <c r="G4" s="326"/>
      <c r="H4" s="327"/>
    </row>
    <row r="5" spans="1:8" s="28" customFormat="1" ht="50.1" customHeight="1" thickBot="1" x14ac:dyDescent="0.25">
      <c r="A5" s="24" t="s">
        <v>9</v>
      </c>
      <c r="B5" s="25"/>
      <c r="C5" s="26"/>
      <c r="D5" s="26"/>
      <c r="E5" s="328"/>
      <c r="F5" s="328"/>
      <c r="G5" s="328"/>
      <c r="H5" s="329"/>
    </row>
    <row r="6" spans="1:8" s="334" customFormat="1" ht="24.75" customHeight="1" thickBot="1" x14ac:dyDescent="0.25">
      <c r="A6" s="330"/>
      <c r="B6" s="331"/>
      <c r="C6" s="331"/>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f>F7*1.2</f>
        <v>4824</v>
      </c>
      <c r="E7" s="32">
        <f>F7*1.1</f>
        <v>4422</v>
      </c>
      <c r="F7" s="32">
        <v>4020</v>
      </c>
      <c r="G7" s="32">
        <f>F7*0.75</f>
        <v>3015</v>
      </c>
      <c r="H7" s="33">
        <f>F7*0.5</f>
        <v>2010</v>
      </c>
    </row>
    <row r="8" spans="1:8" s="16" customFormat="1" ht="132" customHeight="1" x14ac:dyDescent="0.2">
      <c r="A8" s="34"/>
      <c r="B8" s="35"/>
      <c r="C8" s="35"/>
      <c r="D8" s="36"/>
      <c r="E8" s="37"/>
      <c r="F8" s="37"/>
      <c r="G8" s="37"/>
      <c r="H8" s="38"/>
    </row>
    <row r="9" spans="1:8" s="16" customFormat="1" ht="12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c r="E9" s="37"/>
      <c r="F9" s="37"/>
      <c r="G9" s="37"/>
      <c r="H9" s="38"/>
    </row>
    <row r="10" spans="1:8" s="16" customFormat="1" ht="24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c r="E10" s="45"/>
      <c r="F10" s="45"/>
      <c r="G10" s="45"/>
      <c r="H10" s="46"/>
    </row>
    <row r="11" spans="1:8" s="16" customFormat="1" ht="24.95" customHeight="1" thickBot="1" x14ac:dyDescent="0.25">
      <c r="A11" s="330"/>
      <c r="B11" s="331"/>
      <c r="C11" s="331"/>
      <c r="D11" s="332" t="s">
        <v>168</v>
      </c>
      <c r="E11" s="264" t="s">
        <v>169</v>
      </c>
      <c r="F11" s="332" t="s">
        <v>170</v>
      </c>
      <c r="G11" s="264" t="s">
        <v>171</v>
      </c>
      <c r="H11" s="333" t="s">
        <v>172</v>
      </c>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335">
        <f>F12*1.2</f>
        <v>6033.5999999999995</v>
      </c>
      <c r="E12" s="335">
        <f>F12*1.1</f>
        <v>5530.8</v>
      </c>
      <c r="F12" s="336">
        <v>5028</v>
      </c>
      <c r="G12" s="336">
        <f>F12*0.75</f>
        <v>3771</v>
      </c>
      <c r="H12" s="337">
        <f>F12*0.5</f>
        <v>2514</v>
      </c>
    </row>
    <row r="13" spans="1:8" s="16" customFormat="1" ht="132" customHeight="1" x14ac:dyDescent="0.2">
      <c r="A13" s="55"/>
      <c r="B13" s="35"/>
      <c r="C13" s="35"/>
      <c r="D13" s="338"/>
      <c r="E13" s="338"/>
      <c r="F13" s="339"/>
      <c r="G13" s="339"/>
      <c r="H13" s="340"/>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338"/>
      <c r="E14" s="338"/>
      <c r="F14" s="339"/>
      <c r="G14" s="339"/>
      <c r="H14" s="340"/>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338"/>
      <c r="E15" s="338"/>
      <c r="F15" s="339"/>
      <c r="G15" s="339"/>
      <c r="H15" s="340"/>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341"/>
      <c r="E16" s="341"/>
      <c r="F16" s="342"/>
      <c r="G16" s="342"/>
      <c r="H16" s="343"/>
    </row>
    <row r="17" spans="1:8" s="16" customFormat="1" ht="24.95" customHeight="1" thickBot="1" x14ac:dyDescent="0.25">
      <c r="A17" s="344"/>
      <c r="B17" s="345"/>
      <c r="C17" s="345"/>
      <c r="D17" s="345"/>
      <c r="E17" s="345"/>
      <c r="F17" s="345"/>
      <c r="G17" s="345"/>
      <c r="H17" s="346"/>
    </row>
    <row r="18" spans="1:8" s="16" customFormat="1" ht="112.5" customHeight="1" x14ac:dyDescent="0.2">
      <c r="A18" s="71" t="s">
        <v>17</v>
      </c>
      <c r="B18" s="347" t="s">
        <v>18</v>
      </c>
      <c r="C18" s="296"/>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c r="E21" s="79"/>
      <c r="F21" s="79"/>
      <c r="G21" s="79"/>
      <c r="H21" s="80"/>
    </row>
    <row r="22" spans="1:8" s="16" customFormat="1" ht="24.95" customHeight="1" thickBot="1" x14ac:dyDescent="0.25">
      <c r="A22" s="344"/>
      <c r="B22" s="345"/>
      <c r="C22" s="345"/>
      <c r="D22" s="345"/>
      <c r="E22" s="345"/>
      <c r="F22" s="345"/>
      <c r="G22" s="345"/>
      <c r="H22" s="346"/>
    </row>
    <row r="23" spans="1:8" s="16" customFormat="1" ht="50.1" customHeight="1" x14ac:dyDescent="0.2">
      <c r="A23" s="71" t="s">
        <v>22</v>
      </c>
      <c r="B23" s="348" t="s">
        <v>23</v>
      </c>
      <c r="C23" s="34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89">
        <v>60</v>
      </c>
      <c r="E23" s="90"/>
      <c r="F23" s="90"/>
      <c r="G23" s="90"/>
      <c r="H23" s="91"/>
    </row>
    <row r="24" spans="1:8" s="16" customFormat="1" ht="94.5" customHeight="1" x14ac:dyDescent="0.2">
      <c r="A24" s="71"/>
      <c r="B24" s="92"/>
      <c r="C24" s="93"/>
      <c r="D24" s="94"/>
      <c r="E24" s="95"/>
      <c r="F24" s="95"/>
      <c r="G24" s="95"/>
      <c r="H24" s="96"/>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99"/>
      <c r="E25" s="100"/>
      <c r="F25" s="100"/>
      <c r="G25" s="100"/>
      <c r="H25" s="101"/>
    </row>
    <row r="26" spans="1:8" s="16" customFormat="1" ht="24.95" customHeight="1" thickBot="1" x14ac:dyDescent="0.25">
      <c r="A26" s="344"/>
      <c r="B26" s="345"/>
      <c r="C26" s="345"/>
      <c r="D26" s="345"/>
      <c r="E26" s="345"/>
      <c r="F26" s="345"/>
      <c r="G26" s="345"/>
      <c r="H26" s="346"/>
    </row>
    <row r="27" spans="1:8" s="16" customFormat="1" ht="50.1" customHeight="1" x14ac:dyDescent="0.2">
      <c r="A27" s="71" t="s">
        <v>24</v>
      </c>
      <c r="B27" s="350" t="s">
        <v>27</v>
      </c>
      <c r="C27" s="35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335">
        <f>F27*1.2</f>
        <v>6753.5999999999995</v>
      </c>
      <c r="E27" s="335">
        <f>F27*1.1</f>
        <v>6190.8</v>
      </c>
      <c r="F27" s="336">
        <v>5628</v>
      </c>
      <c r="G27" s="336">
        <f>F27*0.75</f>
        <v>4221</v>
      </c>
      <c r="H27" s="337">
        <f>F27*0.5</f>
        <v>2814</v>
      </c>
    </row>
    <row r="28" spans="1:8" s="16" customFormat="1" ht="99.95" customHeight="1" x14ac:dyDescent="0.2">
      <c r="A28" s="71"/>
      <c r="B28" s="35"/>
      <c r="C28" s="35"/>
      <c r="D28" s="338"/>
      <c r="E28" s="338"/>
      <c r="F28" s="339"/>
      <c r="G28" s="339"/>
      <c r="H28" s="340"/>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338"/>
      <c r="E29" s="338"/>
      <c r="F29" s="339"/>
      <c r="G29" s="339"/>
      <c r="H29" s="340"/>
    </row>
    <row r="30" spans="1:8" s="16" customFormat="1" ht="156.75" customHeight="1" thickBot="1" x14ac:dyDescent="0.25">
      <c r="A30" s="71"/>
      <c r="B30" s="351" t="s">
        <v>13</v>
      </c>
      <c r="C30" s="35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338"/>
      <c r="E30" s="338"/>
      <c r="F30" s="339"/>
      <c r="G30" s="339"/>
      <c r="H30" s="340"/>
    </row>
    <row r="31" spans="1:8" s="16" customFormat="1" ht="24.95" customHeight="1" thickBot="1" x14ac:dyDescent="0.25">
      <c r="A31" s="344"/>
      <c r="B31" s="345"/>
      <c r="C31" s="345"/>
      <c r="D31" s="345"/>
      <c r="E31" s="345"/>
      <c r="F31" s="345"/>
      <c r="G31" s="345"/>
      <c r="H31" s="346"/>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275">
        <f>F32*1.2</f>
        <v>8452.7999999999993</v>
      </c>
      <c r="E32" s="335">
        <f>F32*1.1</f>
        <v>7748.4000000000005</v>
      </c>
      <c r="F32" s="336">
        <v>7044</v>
      </c>
      <c r="G32" s="336">
        <f>F32*0.75</f>
        <v>5283</v>
      </c>
      <c r="H32" s="337">
        <f>F32*0.5</f>
        <v>3522</v>
      </c>
    </row>
    <row r="33" spans="1:8" s="16" customFormat="1" ht="99.95" customHeight="1" x14ac:dyDescent="0.2">
      <c r="A33" s="71"/>
      <c r="B33" s="35"/>
      <c r="C33" s="35"/>
      <c r="D33" s="276"/>
      <c r="E33" s="338"/>
      <c r="F33" s="339"/>
      <c r="G33" s="339"/>
      <c r="H33" s="340"/>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276"/>
      <c r="E34" s="338"/>
      <c r="F34" s="339"/>
      <c r="G34" s="339"/>
      <c r="H34" s="340"/>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276"/>
      <c r="E35" s="338"/>
      <c r="F35" s="339"/>
      <c r="G35" s="339"/>
      <c r="H35" s="340"/>
    </row>
    <row r="36" spans="1:8" s="16" customFormat="1" ht="92.25" customHeight="1" thickBot="1" x14ac:dyDescent="0.25">
      <c r="A36" s="71"/>
      <c r="B36" s="126" t="s">
        <v>16</v>
      </c>
      <c r="C36" s="3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354"/>
      <c r="E36" s="341"/>
      <c r="F36" s="342"/>
      <c r="G36" s="342"/>
      <c r="H36" s="343"/>
    </row>
    <row r="37" spans="1:8" s="16" customFormat="1" ht="24.95" customHeight="1" thickBot="1" x14ac:dyDescent="0.25">
      <c r="A37" s="344"/>
      <c r="B37" s="345"/>
      <c r="C37" s="345"/>
      <c r="D37" s="355"/>
      <c r="E37" s="355"/>
      <c r="F37" s="355"/>
      <c r="G37" s="355"/>
      <c r="H37" s="356"/>
    </row>
    <row r="38" spans="1:8" s="16" customFormat="1" ht="125.1" customHeight="1" x14ac:dyDescent="0.2">
      <c r="A38" s="71" t="s">
        <v>28</v>
      </c>
      <c r="B38" s="347" t="s">
        <v>29</v>
      </c>
      <c r="C38" s="296"/>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c r="E41" s="79"/>
      <c r="F41" s="79"/>
      <c r="G41" s="79"/>
      <c r="H41" s="80"/>
    </row>
    <row r="42" spans="1:8" s="16" customFormat="1" ht="24.95" customHeight="1" thickBot="1" x14ac:dyDescent="0.25">
      <c r="A42" s="344"/>
      <c r="B42" s="345"/>
      <c r="C42" s="345"/>
      <c r="D42" s="355"/>
      <c r="E42" s="355"/>
      <c r="F42" s="355"/>
      <c r="G42" s="355"/>
      <c r="H42" s="356"/>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c r="E46" s="100"/>
      <c r="F46" s="100"/>
      <c r="G46" s="100"/>
      <c r="H46" s="101"/>
    </row>
    <row r="47" spans="1:8" s="16" customFormat="1" ht="24.95" customHeight="1" thickBot="1" x14ac:dyDescent="0.25">
      <c r="A47" s="344"/>
      <c r="B47" s="345"/>
      <c r="C47" s="345"/>
      <c r="D47" s="355"/>
      <c r="E47" s="355"/>
      <c r="F47" s="355"/>
      <c r="G47" s="355"/>
      <c r="H47" s="356"/>
    </row>
    <row r="48" spans="1:8" s="16" customFormat="1" ht="50.1" customHeight="1" x14ac:dyDescent="0.2">
      <c r="A48" s="29" t="s">
        <v>31</v>
      </c>
      <c r="B48" s="30" t="s">
        <v>209</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275">
        <f>F48*1.2</f>
        <v>5788.8</v>
      </c>
      <c r="E48" s="335">
        <f>F48*1.1</f>
        <v>5306.4000000000005</v>
      </c>
      <c r="F48" s="336">
        <v>4824</v>
      </c>
      <c r="G48" s="336">
        <f>F48*0.75</f>
        <v>3618</v>
      </c>
      <c r="H48" s="337">
        <f>F48*0.5</f>
        <v>2412</v>
      </c>
    </row>
    <row r="49" spans="1:8" s="16" customFormat="1" ht="71.099999999999994" customHeight="1" outlineLevel="1" x14ac:dyDescent="0.2">
      <c r="A49" s="34"/>
      <c r="B49" s="35"/>
      <c r="C49" s="35"/>
      <c r="D49" s="276"/>
      <c r="E49" s="338"/>
      <c r="F49" s="339"/>
      <c r="G49" s="339"/>
      <c r="H49" s="340"/>
    </row>
    <row r="50" spans="1:8" s="16" customFormat="1" ht="71.099999999999994" customHeight="1" outlineLevel="1" thickBot="1" x14ac:dyDescent="0.25">
      <c r="A50" s="34"/>
      <c r="B50" s="39"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276"/>
      <c r="E50" s="338"/>
      <c r="F50" s="339"/>
      <c r="G50" s="339"/>
      <c r="H50" s="340"/>
    </row>
    <row r="51" spans="1:8" s="16" customFormat="1" ht="108.95" customHeight="1" outlineLevel="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276"/>
      <c r="E51" s="338"/>
      <c r="F51" s="339"/>
      <c r="G51" s="339"/>
      <c r="H51" s="340"/>
    </row>
    <row r="52" spans="1:8" s="16" customFormat="1" ht="173.1" customHeight="1" outlineLevel="1" thickBot="1" x14ac:dyDescent="0.25">
      <c r="A52" s="41"/>
      <c r="B52" s="42" t="s">
        <v>34</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354"/>
      <c r="E52" s="341"/>
      <c r="F52" s="342"/>
      <c r="G52" s="342"/>
      <c r="H52" s="343"/>
    </row>
    <row r="53" spans="1:8" s="16" customFormat="1" ht="17.45" customHeight="1" outlineLevel="1" thickBot="1" x14ac:dyDescent="0.25">
      <c r="A53" s="344"/>
      <c r="B53" s="345"/>
      <c r="C53" s="345"/>
      <c r="D53" s="355"/>
      <c r="E53" s="355"/>
      <c r="F53" s="355"/>
      <c r="G53" s="355"/>
      <c r="H53" s="356"/>
    </row>
    <row r="54" spans="1:8" s="16" customFormat="1" ht="131.1" customHeight="1" outlineLevel="1" x14ac:dyDescent="0.2">
      <c r="A54" s="53" t="s">
        <v>35</v>
      </c>
      <c r="B54" s="30" t="s">
        <v>209</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275">
        <f>F54*1.2</f>
        <v>7243.2</v>
      </c>
      <c r="E54" s="335">
        <f>F54*1.1</f>
        <v>6639.6</v>
      </c>
      <c r="F54" s="336">
        <v>6036</v>
      </c>
      <c r="G54" s="336">
        <f>F54*0.75</f>
        <v>4527</v>
      </c>
      <c r="H54" s="337">
        <f>F54*0.5</f>
        <v>3018</v>
      </c>
    </row>
    <row r="55" spans="1:8" s="16" customFormat="1" ht="21" outlineLevel="1" x14ac:dyDescent="0.2">
      <c r="A55" s="55"/>
      <c r="B55" s="35"/>
      <c r="C55" s="35"/>
      <c r="D55" s="276"/>
      <c r="E55" s="338"/>
      <c r="F55" s="339"/>
      <c r="G55" s="339"/>
      <c r="H55" s="340"/>
    </row>
    <row r="56" spans="1:8" s="16" customFormat="1" ht="143.44999999999999" customHeight="1" outlineLevel="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276"/>
      <c r="E56" s="338"/>
      <c r="F56" s="339"/>
      <c r="G56" s="339"/>
      <c r="H56" s="340"/>
    </row>
    <row r="57" spans="1:8" s="16" customFormat="1" ht="144" customHeight="1" outlineLevel="1" thickBot="1" x14ac:dyDescent="0.25">
      <c r="A57" s="55"/>
      <c r="B57" s="42" t="s">
        <v>34</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276"/>
      <c r="E57" s="338"/>
      <c r="F57" s="339"/>
      <c r="G57" s="339"/>
      <c r="H57" s="340"/>
    </row>
    <row r="58" spans="1:8" s="16" customFormat="1" ht="93.95" customHeight="1" outlineLevel="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354"/>
      <c r="E58" s="341"/>
      <c r="F58" s="342"/>
      <c r="G58" s="342"/>
      <c r="H58" s="343"/>
    </row>
    <row r="59" spans="1:8" s="16" customFormat="1" ht="15.95" customHeight="1" outlineLevel="1" thickBot="1" x14ac:dyDescent="0.25">
      <c r="A59" s="344"/>
      <c r="B59" s="345"/>
      <c r="C59" s="345"/>
      <c r="D59" s="355"/>
      <c r="E59" s="355"/>
      <c r="F59" s="355"/>
      <c r="G59" s="355"/>
      <c r="H59" s="356"/>
    </row>
    <row r="60" spans="1:8" s="16" customFormat="1" ht="63.95" customHeight="1" outlineLevel="1" x14ac:dyDescent="0.2">
      <c r="A60" s="65" t="s">
        <v>37</v>
      </c>
      <c r="B60" s="357"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89">
        <v>60</v>
      </c>
      <c r="E60" s="90"/>
      <c r="F60" s="90"/>
      <c r="G60" s="90"/>
      <c r="H60" s="91"/>
    </row>
    <row r="61" spans="1:8" s="16" customFormat="1" ht="37.5" customHeight="1" outlineLevel="1" x14ac:dyDescent="0.2">
      <c r="A61" s="71"/>
      <c r="B61" s="358"/>
      <c r="C61" s="133"/>
      <c r="D61" s="94"/>
      <c r="E61" s="95"/>
      <c r="F61" s="95"/>
      <c r="G61" s="95"/>
      <c r="H61" s="96"/>
    </row>
    <row r="62" spans="1:8" s="16" customFormat="1" ht="164.1" customHeight="1" outlineLevel="1" thickBot="1" x14ac:dyDescent="0.25">
      <c r="A62" s="77"/>
      <c r="B62" s="42" t="s">
        <v>34</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99"/>
      <c r="E62" s="100"/>
      <c r="F62" s="100"/>
      <c r="G62" s="100"/>
      <c r="H62" s="101"/>
    </row>
    <row r="63" spans="1:8" s="16" customFormat="1" ht="14.1" customHeight="1" outlineLevel="1" thickBot="1" x14ac:dyDescent="0.25">
      <c r="A63" s="344"/>
      <c r="B63" s="345"/>
      <c r="C63" s="355"/>
      <c r="D63" s="355"/>
      <c r="E63" s="355"/>
      <c r="F63" s="355"/>
      <c r="G63" s="355"/>
      <c r="H63" s="356"/>
    </row>
    <row r="64" spans="1:8" s="16" customFormat="1" ht="37.5" customHeight="1" outlineLevel="1" thickBot="1" x14ac:dyDescent="0.25">
      <c r="A64" s="359" t="s">
        <v>38</v>
      </c>
      <c r="B64" s="360"/>
      <c r="C64" s="361"/>
      <c r="D64" s="362" t="str">
        <f>"от "&amp;MIN(F65:F84)&amp;" до "&amp;MAX(F65:F84)</f>
        <v>от 0 до 0</v>
      </c>
      <c r="E64" s="362"/>
      <c r="F64" s="362"/>
      <c r="G64" s="362"/>
      <c r="H64" s="363"/>
    </row>
    <row r="65" spans="1:8" s="16" customFormat="1"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365">
        <v>1002</v>
      </c>
      <c r="E65" s="145"/>
      <c r="F65" s="145"/>
      <c r="G65" s="145"/>
      <c r="H65" s="145"/>
    </row>
    <row r="66" spans="1:8" s="16" customFormat="1" ht="37.5" customHeight="1" outlineLevel="1" x14ac:dyDescent="0.2">
      <c r="A66" s="147" t="s">
        <v>40</v>
      </c>
      <c r="B66" s="366"/>
      <c r="C66" s="350"/>
      <c r="D66" s="56">
        <v>2004</v>
      </c>
      <c r="E66" s="37"/>
      <c r="F66" s="37"/>
      <c r="G66" s="37"/>
      <c r="H66" s="37"/>
    </row>
    <row r="67" spans="1:8" s="16" customFormat="1" ht="37.5" customHeight="1" outlineLevel="1" x14ac:dyDescent="0.2">
      <c r="A67" s="147" t="s">
        <v>41</v>
      </c>
      <c r="B67" s="366"/>
      <c r="C67" s="350"/>
      <c r="D67" s="56">
        <v>3006</v>
      </c>
      <c r="E67" s="37"/>
      <c r="F67" s="37"/>
      <c r="G67" s="37"/>
      <c r="H67" s="37"/>
    </row>
    <row r="68" spans="1:8" s="16" customFormat="1" ht="37.5" customHeight="1" outlineLevel="1" x14ac:dyDescent="0.2">
      <c r="A68" s="147" t="s">
        <v>42</v>
      </c>
      <c r="B68" s="366"/>
      <c r="C68" s="350"/>
      <c r="D68" s="56">
        <v>4008</v>
      </c>
      <c r="E68" s="37"/>
      <c r="F68" s="37"/>
      <c r="G68" s="37"/>
      <c r="H68" s="37"/>
    </row>
    <row r="69" spans="1:8" s="16" customFormat="1" ht="37.5" customHeight="1" outlineLevel="1" x14ac:dyDescent="0.2">
      <c r="A69" s="147" t="s">
        <v>43</v>
      </c>
      <c r="B69" s="366"/>
      <c r="C69" s="350"/>
      <c r="D69" s="56">
        <v>5010</v>
      </c>
      <c r="E69" s="37"/>
      <c r="F69" s="37"/>
      <c r="G69" s="37"/>
      <c r="H69" s="37"/>
    </row>
    <row r="70" spans="1:8" s="16" customFormat="1" ht="50.1" customHeight="1" thickBot="1" x14ac:dyDescent="0.25">
      <c r="A70" s="147" t="s">
        <v>44</v>
      </c>
      <c r="B70" s="366"/>
      <c r="C70" s="350"/>
      <c r="D70" s="128">
        <v>6012</v>
      </c>
      <c r="E70" s="122"/>
      <c r="F70" s="122"/>
      <c r="G70" s="122"/>
      <c r="H70" s="122"/>
    </row>
    <row r="71" spans="1:8" s="16" customFormat="1" ht="159" customHeight="1" x14ac:dyDescent="0.2">
      <c r="A71" s="147" t="s">
        <v>45</v>
      </c>
      <c r="B71" s="366"/>
      <c r="C71" s="350"/>
      <c r="D71" s="31">
        <v>7014</v>
      </c>
      <c r="E71" s="32"/>
      <c r="F71" s="32"/>
      <c r="G71" s="32"/>
      <c r="H71" s="33"/>
    </row>
    <row r="72" spans="1:8" s="16" customFormat="1" ht="37.5" customHeight="1" x14ac:dyDescent="0.2">
      <c r="A72" s="147" t="s">
        <v>46</v>
      </c>
      <c r="B72" s="366"/>
      <c r="C72" s="350"/>
      <c r="D72" s="36">
        <v>8016</v>
      </c>
      <c r="E72" s="37"/>
      <c r="F72" s="37"/>
      <c r="G72" s="37"/>
      <c r="H72" s="38"/>
    </row>
    <row r="73" spans="1:8" s="16" customFormat="1" ht="37.5" customHeight="1" x14ac:dyDescent="0.2">
      <c r="A73" s="147" t="s">
        <v>47</v>
      </c>
      <c r="B73" s="366"/>
      <c r="C73" s="350"/>
      <c r="D73" s="36">
        <v>9018</v>
      </c>
      <c r="E73" s="37"/>
      <c r="F73" s="37"/>
      <c r="G73" s="37"/>
      <c r="H73" s="38"/>
    </row>
    <row r="74" spans="1:8" s="16" customFormat="1" ht="37.5" customHeight="1" x14ac:dyDescent="0.2">
      <c r="A74" s="147" t="s">
        <v>48</v>
      </c>
      <c r="B74" s="366"/>
      <c r="C74" s="350"/>
      <c r="D74" s="36">
        <v>10020</v>
      </c>
      <c r="E74" s="37"/>
      <c r="F74" s="37"/>
      <c r="G74" s="37"/>
      <c r="H74" s="38"/>
    </row>
    <row r="75" spans="1:8" s="16" customFormat="1" ht="37.5" customHeight="1" x14ac:dyDescent="0.2">
      <c r="A75" s="147" t="s">
        <v>49</v>
      </c>
      <c r="B75" s="366"/>
      <c r="C75" s="350"/>
      <c r="D75" s="36">
        <v>11022</v>
      </c>
      <c r="E75" s="37"/>
      <c r="F75" s="37"/>
      <c r="G75" s="37"/>
      <c r="H75" s="38"/>
    </row>
    <row r="76" spans="1:8" s="16" customFormat="1" ht="37.5" customHeight="1" x14ac:dyDescent="0.2">
      <c r="A76" s="147" t="s">
        <v>50</v>
      </c>
      <c r="B76" s="366"/>
      <c r="C76" s="350"/>
      <c r="D76" s="36">
        <v>12024</v>
      </c>
      <c r="E76" s="37"/>
      <c r="F76" s="37"/>
      <c r="G76" s="37"/>
      <c r="H76" s="38"/>
    </row>
    <row r="77" spans="1:8" s="16" customFormat="1" ht="37.5" customHeight="1" x14ac:dyDescent="0.2">
      <c r="A77" s="147" t="s">
        <v>51</v>
      </c>
      <c r="B77" s="366"/>
      <c r="C77" s="350"/>
      <c r="D77" s="36">
        <v>13026</v>
      </c>
      <c r="E77" s="37"/>
      <c r="F77" s="37"/>
      <c r="G77" s="37"/>
      <c r="H77" s="38"/>
    </row>
    <row r="78" spans="1:8" s="16" customFormat="1" ht="37.5" customHeight="1" x14ac:dyDescent="0.2">
      <c r="A78" s="147" t="s">
        <v>52</v>
      </c>
      <c r="B78" s="366"/>
      <c r="C78" s="350"/>
      <c r="D78" s="36">
        <v>14028</v>
      </c>
      <c r="E78" s="37"/>
      <c r="F78" s="37"/>
      <c r="G78" s="37"/>
      <c r="H78" s="38"/>
    </row>
    <row r="79" spans="1:8" s="16" customFormat="1" ht="37.5" customHeight="1" x14ac:dyDescent="0.2">
      <c r="A79" s="147" t="s">
        <v>53</v>
      </c>
      <c r="B79" s="366"/>
      <c r="C79" s="350"/>
      <c r="D79" s="36">
        <v>15030</v>
      </c>
      <c r="E79" s="37"/>
      <c r="F79" s="37"/>
      <c r="G79" s="37"/>
      <c r="H79" s="38"/>
    </row>
    <row r="80" spans="1:8" s="16" customFormat="1" ht="37.5" customHeight="1" x14ac:dyDescent="0.2">
      <c r="A80" s="147" t="s">
        <v>54</v>
      </c>
      <c r="B80" s="366"/>
      <c r="C80" s="350"/>
      <c r="D80" s="36">
        <v>16032</v>
      </c>
      <c r="E80" s="37"/>
      <c r="F80" s="37"/>
      <c r="G80" s="37"/>
      <c r="H80" s="38"/>
    </row>
    <row r="81" spans="1:9" s="16" customFormat="1" ht="27" customHeight="1" x14ac:dyDescent="0.2">
      <c r="A81" s="147" t="s">
        <v>55</v>
      </c>
      <c r="B81" s="366"/>
      <c r="C81" s="350"/>
      <c r="D81" s="36">
        <v>17034</v>
      </c>
      <c r="E81" s="37"/>
      <c r="F81" s="37"/>
      <c r="G81" s="37"/>
      <c r="H81" s="38"/>
    </row>
    <row r="82" spans="1:9" s="16" customFormat="1" ht="117.75" customHeight="1" x14ac:dyDescent="0.2">
      <c r="A82" s="147" t="s">
        <v>56</v>
      </c>
      <c r="B82" s="366"/>
      <c r="C82" s="350"/>
      <c r="D82" s="36">
        <v>18036</v>
      </c>
      <c r="E82" s="37"/>
      <c r="F82" s="37"/>
      <c r="G82" s="37"/>
      <c r="H82" s="38"/>
    </row>
    <row r="83" spans="1:9" s="28" customFormat="1" ht="50.1" customHeight="1" x14ac:dyDescent="0.2">
      <c r="A83" s="147" t="s">
        <v>57</v>
      </c>
      <c r="B83" s="366"/>
      <c r="C83" s="350"/>
      <c r="D83" s="36">
        <v>19038</v>
      </c>
      <c r="E83" s="37"/>
      <c r="F83" s="37"/>
      <c r="G83" s="37"/>
      <c r="H83" s="38"/>
    </row>
    <row r="84" spans="1:9" s="16" customFormat="1" ht="24.95" customHeight="1" thickBot="1" x14ac:dyDescent="0.25">
      <c r="A84" s="147" t="s">
        <v>58</v>
      </c>
      <c r="B84" s="366"/>
      <c r="C84" s="367"/>
      <c r="D84" s="44">
        <v>20040</v>
      </c>
      <c r="E84" s="45"/>
      <c r="F84" s="45"/>
      <c r="G84" s="45"/>
      <c r="H84" s="46"/>
    </row>
    <row r="85" spans="1:9" s="16" customFormat="1" ht="50.1" customHeight="1" thickBot="1" x14ac:dyDescent="0.25">
      <c r="A85" s="136" t="s">
        <v>59</v>
      </c>
      <c r="B85" s="137"/>
      <c r="C85" s="137"/>
      <c r="D85" s="368" t="str">
        <f>"от "&amp;MIN(F86:F95)&amp;" до "&amp;MAX(F86:F95)</f>
        <v>от 0 до 0</v>
      </c>
      <c r="E85" s="369"/>
      <c r="F85" s="369"/>
      <c r="G85" s="369"/>
      <c r="H85" s="370"/>
    </row>
    <row r="86" spans="1:9" s="16" customFormat="1" ht="174" customHeight="1" x14ac:dyDescent="0.2">
      <c r="A86" s="149" t="s">
        <v>60</v>
      </c>
      <c r="B86" s="150" t="s">
        <v>13</v>
      </c>
      <c r="C86" s="37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1">
        <v>1008</v>
      </c>
      <c r="E86" s="32"/>
      <c r="F86" s="32"/>
      <c r="G86" s="32"/>
      <c r="H86" s="33"/>
    </row>
    <row r="87" spans="1:9" s="16" customFormat="1" ht="50.1" customHeight="1" x14ac:dyDescent="0.2">
      <c r="A87" s="372" t="s">
        <v>61</v>
      </c>
      <c r="B87" s="373"/>
      <c r="C87" s="374"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6">
        <v>120</v>
      </c>
      <c r="E87" s="37"/>
      <c r="F87" s="37"/>
      <c r="G87" s="37"/>
      <c r="H87" s="38"/>
    </row>
    <row r="88" spans="1:9" s="16" customFormat="1" ht="50.1" customHeight="1" x14ac:dyDescent="0.2">
      <c r="A88" s="372" t="s">
        <v>62</v>
      </c>
      <c r="B88" s="373"/>
      <c r="C88" s="375"/>
      <c r="D88" s="36">
        <v>708</v>
      </c>
      <c r="E88" s="37"/>
      <c r="F88" s="37"/>
      <c r="G88" s="37"/>
      <c r="H88" s="38"/>
    </row>
    <row r="89" spans="1:9" s="16" customFormat="1" ht="50.1" customHeight="1" x14ac:dyDescent="0.2">
      <c r="A89" s="376" t="s">
        <v>63</v>
      </c>
      <c r="B89" s="377"/>
      <c r="C89" s="375"/>
      <c r="D89" s="36">
        <v>594</v>
      </c>
      <c r="E89" s="37"/>
      <c r="F89" s="37"/>
      <c r="G89" s="37"/>
      <c r="H89" s="38"/>
    </row>
    <row r="90" spans="1:9" s="16" customFormat="1" ht="50.1" customHeight="1" x14ac:dyDescent="0.2">
      <c r="A90" s="378" t="s">
        <v>64</v>
      </c>
      <c r="B90" s="379"/>
      <c r="C90" s="375"/>
      <c r="D90" s="36">
        <v>1716</v>
      </c>
      <c r="E90" s="37"/>
      <c r="F90" s="37"/>
      <c r="G90" s="37"/>
      <c r="H90" s="38"/>
    </row>
    <row r="91" spans="1:9" s="16" customFormat="1" ht="50.1" customHeight="1" x14ac:dyDescent="0.2">
      <c r="A91" s="372" t="s">
        <v>65</v>
      </c>
      <c r="B91" s="373"/>
      <c r="C91" s="375"/>
      <c r="D91" s="36">
        <v>120</v>
      </c>
      <c r="E91" s="37"/>
      <c r="F91" s="37"/>
      <c r="G91" s="37"/>
      <c r="H91" s="38"/>
    </row>
    <row r="92" spans="1:9" s="16" customFormat="1" ht="50.1" customHeight="1" x14ac:dyDescent="0.2">
      <c r="A92" s="372" t="s">
        <v>66</v>
      </c>
      <c r="B92" s="373"/>
      <c r="C92" s="375"/>
      <c r="D92" s="36">
        <v>120</v>
      </c>
      <c r="E92" s="37"/>
      <c r="F92" s="37"/>
      <c r="G92" s="37"/>
      <c r="H92" s="38"/>
      <c r="I92" s="380"/>
    </row>
    <row r="93" spans="1:9" s="16" customFormat="1" ht="50.1" customHeight="1" x14ac:dyDescent="0.2">
      <c r="A93" s="372" t="s">
        <v>67</v>
      </c>
      <c r="B93" s="373"/>
      <c r="C93" s="375"/>
      <c r="D93" s="36">
        <v>240</v>
      </c>
      <c r="E93" s="37"/>
      <c r="F93" s="37"/>
      <c r="G93" s="37"/>
      <c r="H93" s="38"/>
      <c r="I93" s="380"/>
    </row>
    <row r="94" spans="1:9" s="16" customFormat="1" ht="50.1" customHeight="1" x14ac:dyDescent="0.2">
      <c r="A94" s="372" t="s">
        <v>68</v>
      </c>
      <c r="B94" s="373"/>
      <c r="C94" s="375"/>
      <c r="D94" s="36">
        <v>360</v>
      </c>
      <c r="E94" s="37"/>
      <c r="F94" s="37"/>
      <c r="G94" s="37"/>
      <c r="H94" s="38"/>
    </row>
    <row r="95" spans="1:9" s="16" customFormat="1" ht="50.1" customHeight="1" thickBot="1" x14ac:dyDescent="0.25">
      <c r="A95" s="381" t="s">
        <v>69</v>
      </c>
      <c r="B95" s="382"/>
      <c r="C95" s="383"/>
      <c r="D95" s="44">
        <v>2010</v>
      </c>
      <c r="E95" s="45"/>
      <c r="F95" s="45"/>
      <c r="G95" s="45"/>
      <c r="H95" s="46"/>
    </row>
    <row r="96" spans="1:9" s="16" customFormat="1" ht="50.1" customHeight="1" thickBot="1" x14ac:dyDescent="0.25">
      <c r="A96" s="136"/>
      <c r="B96" s="137"/>
      <c r="C96" s="137"/>
      <c r="D96" s="326" t="s">
        <v>70</v>
      </c>
      <c r="E96" s="326"/>
      <c r="F96" s="326"/>
      <c r="G96" s="326"/>
      <c r="H96" s="327"/>
    </row>
    <row r="97" spans="1:8" s="16" customFormat="1" ht="141.75" customHeight="1" thickBot="1" x14ac:dyDescent="0.25">
      <c r="A97" s="170" t="s">
        <v>71</v>
      </c>
      <c r="B97" s="171"/>
      <c r="C97"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384">
        <v>30</v>
      </c>
      <c r="E97" s="385"/>
      <c r="F97" s="385"/>
      <c r="G97" s="385"/>
      <c r="H97" s="386"/>
    </row>
    <row r="98" spans="1:8" s="16" customFormat="1" ht="50.1" customHeight="1" thickBot="1" x14ac:dyDescent="0.25">
      <c r="A98" s="24" t="s">
        <v>72</v>
      </c>
      <c r="B98" s="25"/>
      <c r="C98" s="26"/>
      <c r="D98" s="173" t="str">
        <f>"от "&amp;MIN(D100,F120:F136)&amp;" до "&amp;MAX(D100,F120:F136)</f>
        <v>от 3060 до 3060</v>
      </c>
      <c r="E98" s="173"/>
      <c r="F98" s="173"/>
      <c r="G98" s="173"/>
      <c r="H98" s="174"/>
    </row>
    <row r="99" spans="1:8" s="16" customFormat="1" ht="50.1" customHeight="1" thickBot="1" x14ac:dyDescent="0.25">
      <c r="A99" s="286"/>
      <c r="B99" s="287"/>
      <c r="C99" s="287"/>
      <c r="D99" s="176"/>
      <c r="E99" s="176"/>
      <c r="F99" s="176"/>
      <c r="G99" s="176"/>
      <c r="H99" s="387"/>
    </row>
    <row r="100" spans="1:8" s="16" customFormat="1" ht="50.1" customHeight="1" thickBot="1" x14ac:dyDescent="0.25">
      <c r="A100" s="388" t="s">
        <v>73</v>
      </c>
      <c r="B100" s="389"/>
      <c r="C10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390">
        <v>3060</v>
      </c>
      <c r="E100" s="391"/>
      <c r="F100" s="391"/>
      <c r="G100" s="391"/>
      <c r="H100" s="392"/>
    </row>
    <row r="101" spans="1:8" s="16" customFormat="1" ht="50.1" customHeight="1" x14ac:dyDescent="0.2">
      <c r="A101" s="184" t="s">
        <v>74</v>
      </c>
      <c r="B101" s="185"/>
      <c r="C101" s="186"/>
      <c r="D101" s="393" t="s">
        <v>75</v>
      </c>
      <c r="E101" s="394"/>
      <c r="F101" s="394"/>
      <c r="G101" s="394"/>
      <c r="H101" s="395"/>
    </row>
    <row r="102" spans="1:8" s="16" customFormat="1" ht="50.1" customHeight="1" x14ac:dyDescent="0.2">
      <c r="A102" s="190" t="s">
        <v>76</v>
      </c>
      <c r="B102" s="191"/>
      <c r="C102" s="186"/>
      <c r="D102" s="36">
        <f>D100/4</f>
        <v>765</v>
      </c>
      <c r="E102" s="37"/>
      <c r="F102" s="37"/>
      <c r="G102" s="37"/>
      <c r="H102" s="38"/>
    </row>
    <row r="103" spans="1:8" s="16" customFormat="1" ht="62.45" customHeight="1" x14ac:dyDescent="0.2">
      <c r="A103" s="190" t="s">
        <v>77</v>
      </c>
      <c r="B103" s="191"/>
      <c r="C103" s="186"/>
      <c r="D103" s="36">
        <f>D100/5</f>
        <v>612</v>
      </c>
      <c r="E103" s="37"/>
      <c r="F103" s="37"/>
      <c r="G103" s="37"/>
      <c r="H103" s="38"/>
    </row>
    <row r="104" spans="1:8" s="16" customFormat="1" ht="24.95" customHeight="1" x14ac:dyDescent="0.2">
      <c r="A104" s="190" t="s">
        <v>78</v>
      </c>
      <c r="B104" s="191"/>
      <c r="C104" s="186"/>
      <c r="D104" s="36">
        <f>D100/6</f>
        <v>510</v>
      </c>
      <c r="E104" s="37"/>
      <c r="F104" s="37"/>
      <c r="G104" s="37"/>
      <c r="H104" s="38"/>
    </row>
    <row r="105" spans="1:8" s="16" customFormat="1" ht="50.1" customHeight="1" x14ac:dyDescent="0.2">
      <c r="A105" s="190" t="s">
        <v>79</v>
      </c>
      <c r="B105" s="191"/>
      <c r="C105" s="186"/>
      <c r="D105" s="36">
        <f>D100/7</f>
        <v>437.14285714285717</v>
      </c>
      <c r="E105" s="37"/>
      <c r="F105" s="37"/>
      <c r="G105" s="37"/>
      <c r="H105" s="38"/>
    </row>
    <row r="106" spans="1:8" s="16" customFormat="1" ht="50.1" customHeight="1" x14ac:dyDescent="0.2">
      <c r="A106" s="190" t="s">
        <v>80</v>
      </c>
      <c r="B106" s="191"/>
      <c r="C106" s="186"/>
      <c r="D106" s="36">
        <f>D100/8</f>
        <v>382.5</v>
      </c>
      <c r="E106" s="37"/>
      <c r="F106" s="37"/>
      <c r="G106" s="37"/>
      <c r="H106" s="38"/>
    </row>
    <row r="107" spans="1:8" s="16" customFormat="1" ht="50.1" customHeight="1" x14ac:dyDescent="0.2">
      <c r="A107" s="190" t="s">
        <v>81</v>
      </c>
      <c r="B107" s="191"/>
      <c r="C107" s="186"/>
      <c r="D107" s="36">
        <f>D100/9</f>
        <v>340</v>
      </c>
      <c r="E107" s="37"/>
      <c r="F107" s="37"/>
      <c r="G107" s="37"/>
      <c r="H107" s="38"/>
    </row>
    <row r="108" spans="1:8" s="16" customFormat="1" ht="50.1" customHeight="1" x14ac:dyDescent="0.2">
      <c r="A108" s="190" t="s">
        <v>82</v>
      </c>
      <c r="B108" s="191"/>
      <c r="C108" s="186"/>
      <c r="D108" s="36">
        <f>D100/10</f>
        <v>306</v>
      </c>
      <c r="E108" s="37"/>
      <c r="F108" s="37"/>
      <c r="G108" s="37"/>
      <c r="H108" s="38"/>
    </row>
    <row r="109" spans="1:8" s="16" customFormat="1" ht="50.1" customHeight="1" thickBot="1" x14ac:dyDescent="0.25">
      <c r="A109" s="179" t="s">
        <v>83</v>
      </c>
      <c r="B109" s="180"/>
      <c r="C109" s="186"/>
      <c r="D109" s="396">
        <v>4560</v>
      </c>
      <c r="E109" s="397"/>
      <c r="F109" s="397"/>
      <c r="G109" s="397"/>
      <c r="H109" s="398"/>
    </row>
    <row r="110" spans="1:8" s="16" customFormat="1" ht="50.1" customHeight="1" thickBot="1" x14ac:dyDescent="0.25">
      <c r="A110" s="184" t="s">
        <v>74</v>
      </c>
      <c r="B110" s="185"/>
      <c r="C110" s="186"/>
      <c r="D110" s="393" t="s">
        <v>75</v>
      </c>
      <c r="E110" s="394"/>
      <c r="F110" s="394"/>
      <c r="G110" s="394"/>
      <c r="H110" s="395"/>
    </row>
    <row r="111" spans="1:8" s="16" customFormat="1" ht="50.1" customHeight="1" x14ac:dyDescent="0.2">
      <c r="A111" s="399" t="s">
        <v>76</v>
      </c>
      <c r="B111" s="400"/>
      <c r="C111" s="401"/>
      <c r="D111" s="36">
        <v>1140</v>
      </c>
      <c r="E111" s="37"/>
      <c r="F111" s="37"/>
      <c r="G111" s="37"/>
      <c r="H111" s="38"/>
    </row>
    <row r="112" spans="1:8" s="16" customFormat="1" ht="50.1" customHeight="1" x14ac:dyDescent="0.2">
      <c r="A112" s="402" t="s">
        <v>77</v>
      </c>
      <c r="B112" s="403"/>
      <c r="C112" s="401"/>
      <c r="D112" s="36">
        <v>912</v>
      </c>
      <c r="E112" s="37"/>
      <c r="F112" s="37"/>
      <c r="G112" s="37"/>
      <c r="H112" s="38"/>
    </row>
    <row r="113" spans="1:8" s="16" customFormat="1" ht="50.1" customHeight="1" x14ac:dyDescent="0.2">
      <c r="A113" s="402" t="s">
        <v>78</v>
      </c>
      <c r="B113" s="403"/>
      <c r="C113" s="401"/>
      <c r="D113" s="36">
        <v>760</v>
      </c>
      <c r="E113" s="37"/>
      <c r="F113" s="37"/>
      <c r="G113" s="37"/>
      <c r="H113" s="38"/>
    </row>
    <row r="114" spans="1:8" s="16" customFormat="1" ht="50.1" customHeight="1" x14ac:dyDescent="0.2">
      <c r="A114" s="402" t="s">
        <v>79</v>
      </c>
      <c r="B114" s="403"/>
      <c r="C114" s="401"/>
      <c r="D114" s="36">
        <v>651.42857142857144</v>
      </c>
      <c r="E114" s="37"/>
      <c r="F114" s="37"/>
      <c r="G114" s="37"/>
      <c r="H114" s="38"/>
    </row>
    <row r="115" spans="1:8" s="16" customFormat="1" ht="62.25" customHeight="1" x14ac:dyDescent="0.2">
      <c r="A115" s="402" t="s">
        <v>80</v>
      </c>
      <c r="B115" s="403"/>
      <c r="C115" s="401"/>
      <c r="D115" s="36">
        <v>570</v>
      </c>
      <c r="E115" s="37"/>
      <c r="F115" s="37"/>
      <c r="G115" s="37"/>
      <c r="H115" s="38"/>
    </row>
    <row r="116" spans="1:8" s="16" customFormat="1" ht="62.25" customHeight="1" x14ac:dyDescent="0.2">
      <c r="A116" s="402" t="s">
        <v>81</v>
      </c>
      <c r="B116" s="403"/>
      <c r="C116" s="401"/>
      <c r="D116" s="36">
        <v>506.66666666666663</v>
      </c>
      <c r="E116" s="37"/>
      <c r="F116" s="37"/>
      <c r="G116" s="37"/>
      <c r="H116" s="38"/>
    </row>
    <row r="117" spans="1:8" s="16" customFormat="1" ht="59.25" customHeight="1" thickBot="1" x14ac:dyDescent="0.25">
      <c r="A117" s="402" t="s">
        <v>82</v>
      </c>
      <c r="B117" s="403"/>
      <c r="C117" s="404"/>
      <c r="D117" s="36">
        <v>456</v>
      </c>
      <c r="E117" s="37"/>
      <c r="F117" s="37"/>
      <c r="G117" s="37"/>
      <c r="H117" s="38"/>
    </row>
    <row r="118" spans="1:8" s="16" customFormat="1" ht="59.25" customHeight="1" thickBot="1" x14ac:dyDescent="0.25">
      <c r="A118" s="283" t="s">
        <v>84</v>
      </c>
      <c r="B118" s="405"/>
      <c r="C118" s="4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61">
        <v>5004</v>
      </c>
      <c r="E118" s="45"/>
      <c r="F118" s="45"/>
      <c r="G118" s="45"/>
      <c r="H118" s="46"/>
    </row>
    <row r="119" spans="1:8" s="16" customFormat="1" ht="75" customHeight="1" thickBot="1" x14ac:dyDescent="0.25">
      <c r="A119" s="197"/>
      <c r="B119" s="198"/>
      <c r="C119" s="125"/>
      <c r="D119" s="176"/>
      <c r="E119" s="176"/>
      <c r="F119" s="176"/>
      <c r="G119" s="176"/>
      <c r="H119" s="176"/>
    </row>
    <row r="120" spans="1:8" s="16" customFormat="1" ht="75" customHeight="1" x14ac:dyDescent="0.2">
      <c r="A120" s="160" t="s">
        <v>85</v>
      </c>
      <c r="B120" s="161"/>
      <c r="C120" s="201" t="str">
        <f>"Интернет-площадка 2gis.ru на основе Cправочника организаций "&amp;$C$2&amp;""</f>
        <v>Интернет-площадка 2gis.ru на основе Cправочника организаций "2ГИС.АЛЬМЕТЬЕВСК"</v>
      </c>
      <c r="D120" s="31">
        <v>5460</v>
      </c>
      <c r="E120" s="32"/>
      <c r="F120" s="32"/>
      <c r="G120" s="32"/>
      <c r="H120" s="33"/>
    </row>
    <row r="121" spans="1:8" s="16" customFormat="1" ht="50.1" customHeight="1" x14ac:dyDescent="0.2">
      <c r="A121" s="160" t="s">
        <v>86</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6">
        <v>1008</v>
      </c>
      <c r="E121" s="37"/>
      <c r="F121" s="37"/>
      <c r="G121" s="37"/>
      <c r="H121" s="38"/>
    </row>
    <row r="122" spans="1:8" s="16" customFormat="1" ht="102" customHeight="1" x14ac:dyDescent="0.2">
      <c r="A122" s="160" t="s">
        <v>87</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6">
        <v>6018</v>
      </c>
      <c r="E122" s="37"/>
      <c r="F122" s="37"/>
      <c r="G122" s="37"/>
      <c r="H122" s="38"/>
    </row>
    <row r="123" spans="1:8" s="16" customFormat="1" ht="102" customHeight="1" x14ac:dyDescent="0.2">
      <c r="A123" s="160" t="s">
        <v>88</v>
      </c>
      <c r="B123" s="161"/>
      <c r="C123" s="202" t="str">
        <f>"Интернет-площадка 2gis.ru на основе Cправочника организаций "&amp;$C$2&amp;""</f>
        <v>Интернет-площадка 2gis.ru на основе Cправочника организаций "2ГИС.АЛЬМЕТЬЕВСК"</v>
      </c>
      <c r="D123" s="36">
        <v>7524</v>
      </c>
      <c r="E123" s="37"/>
      <c r="F123" s="37"/>
      <c r="G123" s="37"/>
      <c r="H123" s="38"/>
    </row>
    <row r="124" spans="1:8" s="16" customFormat="1" ht="126" customHeight="1" x14ac:dyDescent="0.2">
      <c r="A124" s="160" t="s">
        <v>89</v>
      </c>
      <c r="B124" s="161"/>
      <c r="C124" s="202" t="str">
        <f>"Интернет-площадка 2gis.ru на основе Cправочника организаций "&amp;$C$2&amp;""</f>
        <v>Интернет-площадка 2gis.ru на основе Cправочника организаций "2ГИС.АЛЬМЕТЬЕВСК"</v>
      </c>
      <c r="D124" s="36">
        <v>9028.7999999999993</v>
      </c>
      <c r="E124" s="37"/>
      <c r="F124" s="37"/>
      <c r="G124" s="37"/>
      <c r="H124" s="38"/>
    </row>
    <row r="125" spans="1:8" ht="146.25" customHeight="1" x14ac:dyDescent="0.2">
      <c r="A125" s="160" t="s">
        <v>90</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6">
        <v>1008</v>
      </c>
      <c r="E125" s="37"/>
      <c r="F125" s="37"/>
      <c r="G125" s="37"/>
      <c r="H125" s="38"/>
    </row>
    <row r="126" spans="1:8" ht="146.25" customHeight="1" x14ac:dyDescent="0.2">
      <c r="A126" s="160" t="s">
        <v>91</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6">
        <v>1008</v>
      </c>
      <c r="E126" s="37"/>
      <c r="F126" s="37"/>
      <c r="G126" s="37"/>
      <c r="H126" s="38"/>
    </row>
    <row r="127" spans="1:8" s="16" customFormat="1" ht="50.1" customHeight="1" x14ac:dyDescent="0.2">
      <c r="A127" s="160" t="s">
        <v>92</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6">
        <v>7020</v>
      </c>
      <c r="E127" s="37"/>
      <c r="F127" s="37"/>
      <c r="G127" s="37"/>
      <c r="H127" s="38"/>
    </row>
    <row r="128" spans="1:8" s="16" customFormat="1" ht="50.1" customHeight="1" x14ac:dyDescent="0.2">
      <c r="A128" s="160" t="s">
        <v>93</v>
      </c>
      <c r="B128" s="161"/>
      <c r="C12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6">
        <v>7002</v>
      </c>
      <c r="E128" s="37"/>
      <c r="F128" s="37"/>
      <c r="G128" s="37"/>
      <c r="H128" s="38"/>
    </row>
    <row r="129" spans="1:8" s="16" customFormat="1" ht="21" x14ac:dyDescent="0.2">
      <c r="A129" s="160" t="s">
        <v>94</v>
      </c>
      <c r="B129" s="161"/>
      <c r="C129" s="202" t="s">
        <v>95</v>
      </c>
      <c r="D129" s="36">
        <v>504</v>
      </c>
      <c r="E129" s="37"/>
      <c r="F129" s="37"/>
      <c r="G129" s="37"/>
      <c r="H129" s="38"/>
    </row>
    <row r="130" spans="1:8" s="16" customFormat="1" ht="63" x14ac:dyDescent="0.2">
      <c r="A130" s="160" t="s">
        <v>96</v>
      </c>
      <c r="B130" s="161"/>
      <c r="C13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6">
        <v>1770</v>
      </c>
      <c r="E130" s="37"/>
      <c r="F130" s="37"/>
      <c r="G130" s="37"/>
      <c r="H130" s="38"/>
    </row>
    <row r="131" spans="1:8" s="16" customFormat="1" ht="63" x14ac:dyDescent="0.2">
      <c r="A131" s="160" t="s">
        <v>97</v>
      </c>
      <c r="B131" s="161"/>
      <c r="C131" s="202"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293">
        <v>1416</v>
      </c>
      <c r="E131" s="157"/>
      <c r="F131" s="157"/>
      <c r="G131" s="157"/>
      <c r="H131" s="158"/>
    </row>
    <row r="132" spans="1:8" s="16" customFormat="1" ht="63" x14ac:dyDescent="0.2">
      <c r="A132" s="160" t="s">
        <v>98</v>
      </c>
      <c r="B132" s="161"/>
      <c r="C132"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293">
        <v>1182</v>
      </c>
      <c r="E132" s="157"/>
      <c r="F132" s="157"/>
      <c r="G132" s="157"/>
      <c r="H132" s="158"/>
    </row>
    <row r="133" spans="1:8" s="16" customFormat="1" ht="63" x14ac:dyDescent="0.2">
      <c r="A133" s="160" t="s">
        <v>99</v>
      </c>
      <c r="B133" s="161"/>
      <c r="C133"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293">
        <v>708</v>
      </c>
      <c r="E133" s="157"/>
      <c r="F133" s="157"/>
      <c r="G133" s="157"/>
      <c r="H133" s="158"/>
    </row>
    <row r="134" spans="1:8" s="16" customFormat="1" ht="63" x14ac:dyDescent="0.2">
      <c r="A134" s="160" t="s">
        <v>100</v>
      </c>
      <c r="B134" s="161" t="s">
        <v>100</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293">
        <v>5016</v>
      </c>
      <c r="E134" s="157"/>
      <c r="F134" s="157"/>
      <c r="G134" s="157"/>
      <c r="H134" s="158"/>
    </row>
    <row r="135" spans="1:8" s="16" customFormat="1" ht="63" x14ac:dyDescent="0.2">
      <c r="A135" s="160" t="s">
        <v>101</v>
      </c>
      <c r="B135" s="161" t="s">
        <v>101</v>
      </c>
      <c r="C13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293">
        <v>4500</v>
      </c>
      <c r="E135" s="157"/>
      <c r="F135" s="157"/>
      <c r="G135" s="157"/>
      <c r="H135" s="158"/>
    </row>
    <row r="136" spans="1:8" s="16" customFormat="1" ht="75" customHeight="1" x14ac:dyDescent="0.2">
      <c r="A136" s="160" t="s">
        <v>102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293">
        <v>1536</v>
      </c>
      <c r="E136" s="157"/>
      <c r="F136" s="157"/>
      <c r="G136" s="157"/>
      <c r="H136" s="158"/>
    </row>
    <row r="137" spans="1:8" s="16" customFormat="1" ht="128.25" customHeight="1" x14ac:dyDescent="0.2">
      <c r="A137" s="160" t="s">
        <v>16</v>
      </c>
      <c r="B137" s="161"/>
      <c r="C137" s="4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293">
        <v>1008</v>
      </c>
      <c r="E137" s="157"/>
      <c r="F137" s="157"/>
      <c r="G137" s="157"/>
      <c r="H137" s="158"/>
    </row>
    <row r="138" spans="1:8" s="16" customFormat="1" ht="120.75" customHeight="1" x14ac:dyDescent="0.2">
      <c r="A138" s="160" t="s">
        <v>103</v>
      </c>
      <c r="B138" s="161"/>
      <c r="C138" s="4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8" s="293">
        <v>50010</v>
      </c>
      <c r="E138" s="157"/>
      <c r="F138" s="157"/>
      <c r="G138" s="157"/>
      <c r="H138" s="158"/>
    </row>
    <row r="139" spans="1:8" s="16" customFormat="1" ht="98.25" customHeight="1" x14ac:dyDescent="0.2">
      <c r="A139" s="160" t="s">
        <v>104</v>
      </c>
      <c r="B139" s="161"/>
      <c r="C139" s="4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9" s="293">
        <v>5850</v>
      </c>
      <c r="E139" s="157"/>
      <c r="F139" s="157"/>
      <c r="G139" s="157"/>
      <c r="H139" s="158"/>
    </row>
    <row r="140" spans="1:8" s="16" customFormat="1" ht="102.75" customHeight="1" x14ac:dyDescent="0.2">
      <c r="A140" s="154" t="s">
        <v>105</v>
      </c>
      <c r="B140" s="204"/>
      <c r="C140" s="4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293">
        <v>5220</v>
      </c>
      <c r="E140" s="157"/>
      <c r="F140" s="157"/>
      <c r="G140" s="157"/>
      <c r="H140" s="158"/>
    </row>
    <row r="141" spans="1:8" s="16" customFormat="1" ht="50.1" customHeight="1" x14ac:dyDescent="0.2">
      <c r="A141" s="154" t="s">
        <v>106</v>
      </c>
      <c r="B141" s="204"/>
      <c r="C14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1" s="293">
        <v>6510</v>
      </c>
      <c r="E141" s="157"/>
      <c r="F141" s="157"/>
      <c r="G141" s="157"/>
      <c r="H141" s="158"/>
    </row>
    <row r="142" spans="1:8" s="16" customFormat="1" ht="50.1" customHeight="1" x14ac:dyDescent="0.2">
      <c r="A142" s="160" t="s">
        <v>107</v>
      </c>
      <c r="B142" s="161"/>
      <c r="C142" s="202" t="str">
        <f>"Интернет-площадка 2gis.ru на основе Cправочника организаций "&amp;$C$2&amp;""</f>
        <v>Интернет-площадка 2gis.ru на основе Cправочника организаций "2ГИС.АЛЬМЕТЬЕВСК"</v>
      </c>
      <c r="D142" s="293">
        <v>7680</v>
      </c>
      <c r="E142" s="157"/>
      <c r="F142" s="157"/>
      <c r="G142" s="157"/>
      <c r="H142" s="158"/>
    </row>
    <row r="143" spans="1:8" s="16" customFormat="1" ht="50.1" customHeight="1" x14ac:dyDescent="0.2">
      <c r="A143" s="160" t="s">
        <v>108</v>
      </c>
      <c r="B143" s="161"/>
      <c r="C143" s="202"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293">
        <v>1440</v>
      </c>
      <c r="E143" s="157"/>
      <c r="F143" s="157"/>
      <c r="G143" s="157"/>
      <c r="H143" s="158"/>
    </row>
    <row r="144" spans="1:8" s="16" customFormat="1" ht="50.1" customHeight="1" x14ac:dyDescent="0.2">
      <c r="A144" s="160" t="s">
        <v>109</v>
      </c>
      <c r="B144" s="161"/>
      <c r="C144" s="202" t="str">
        <f t="shared" si="2"/>
        <v>Электронный справочник на основе Справочника организаций "2ГИС.АЛЬМЕТЬЕВСК" (версия для ПК)</v>
      </c>
      <c r="D144" s="293">
        <v>8520</v>
      </c>
      <c r="E144" s="157"/>
      <c r="F144" s="157"/>
      <c r="G144" s="157"/>
      <c r="H144" s="158"/>
    </row>
    <row r="145" spans="1:8" s="16" customFormat="1" ht="50.1" customHeight="1" x14ac:dyDescent="0.2">
      <c r="A145" s="160" t="s">
        <v>110</v>
      </c>
      <c r="B145" s="161"/>
      <c r="C145" s="202" t="str">
        <f>"Интернет-площадка 2gis.ru на основе Cправочника организаций "&amp;$C$2&amp;""</f>
        <v>Интернет-площадка 2gis.ru на основе Cправочника организаций "2ГИС.АЛЬМЕТЬЕВСК"</v>
      </c>
      <c r="D145" s="293">
        <v>10560</v>
      </c>
      <c r="E145" s="157"/>
      <c r="F145" s="157"/>
      <c r="G145" s="157"/>
      <c r="H145" s="158"/>
    </row>
    <row r="146" spans="1:8" s="16" customFormat="1" ht="50.1" customHeight="1" x14ac:dyDescent="0.2">
      <c r="A146" s="160" t="s">
        <v>111</v>
      </c>
      <c r="B146" s="161"/>
      <c r="C146" s="202" t="str">
        <f>"Интернет-площадка 2gis.ru на основе Cправочника организаций "&amp;$C$2&amp;""</f>
        <v>Интернет-площадка 2gis.ru на основе Cправочника организаций "2ГИС.АЛЬМЕТЬЕВСК"</v>
      </c>
      <c r="D146" s="293">
        <v>12672</v>
      </c>
      <c r="E146" s="157"/>
      <c r="F146" s="157"/>
      <c r="G146" s="157"/>
      <c r="H146" s="158"/>
    </row>
    <row r="147" spans="1:8" s="16" customFormat="1" ht="50.1" customHeight="1" x14ac:dyDescent="0.2">
      <c r="A147" s="160" t="s">
        <v>112</v>
      </c>
      <c r="B147" s="161"/>
      <c r="C147" s="202" t="str">
        <f t="shared" si="2"/>
        <v>Электронный справочник на основе Справочника организаций "2ГИС.АЛЬМЕТЬЕВСК" (версия для ПК)</v>
      </c>
      <c r="D147" s="293">
        <v>1440</v>
      </c>
      <c r="E147" s="157"/>
      <c r="F147" s="157"/>
      <c r="G147" s="157"/>
      <c r="H147" s="158"/>
    </row>
    <row r="148" spans="1:8" s="16" customFormat="1" ht="50.1" customHeight="1" x14ac:dyDescent="0.2">
      <c r="A148" s="160" t="s">
        <v>113</v>
      </c>
      <c r="B148" s="161"/>
      <c r="C148" s="202" t="str">
        <f t="shared" si="2"/>
        <v>Электронный справочник на основе Справочника организаций "2ГИС.АЛЬМЕТЬЕВСК" (версия для ПК)</v>
      </c>
      <c r="D148" s="293">
        <v>1440</v>
      </c>
      <c r="E148" s="157"/>
      <c r="F148" s="157"/>
      <c r="G148" s="157"/>
      <c r="H148" s="158"/>
    </row>
    <row r="149" spans="1:8" s="16" customFormat="1" ht="55.5" customHeight="1" x14ac:dyDescent="0.2">
      <c r="A149" s="160" t="s">
        <v>114</v>
      </c>
      <c r="B149" s="161"/>
      <c r="C149" s="202" t="str">
        <f t="shared" si="2"/>
        <v>Электронный справочник на основе Справочника организаций "2ГИС.АЛЬМЕТЬЕВСК" (версия для ПК)</v>
      </c>
      <c r="D149" s="293">
        <v>9840</v>
      </c>
      <c r="E149" s="157"/>
      <c r="F149" s="157"/>
      <c r="G149" s="157"/>
      <c r="H149" s="158"/>
    </row>
    <row r="150" spans="1:8" s="16" customFormat="1" ht="50.1" customHeight="1" x14ac:dyDescent="0.2">
      <c r="A150" s="160" t="s">
        <v>115</v>
      </c>
      <c r="B150" s="161"/>
      <c r="C150" s="202" t="s">
        <v>95</v>
      </c>
      <c r="D150" s="293">
        <v>720</v>
      </c>
      <c r="E150" s="157"/>
      <c r="F150" s="157"/>
      <c r="G150" s="157"/>
      <c r="H150" s="158"/>
    </row>
    <row r="151" spans="1:8" s="16" customFormat="1" ht="126" customHeight="1" x14ac:dyDescent="0.2">
      <c r="A151" s="160" t="s">
        <v>116</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293">
        <v>7080</v>
      </c>
      <c r="E151" s="157"/>
      <c r="F151" s="157"/>
      <c r="G151" s="157"/>
      <c r="H151" s="158"/>
    </row>
    <row r="152" spans="1:8" s="16" customFormat="1" ht="126" customHeight="1" thickBot="1" x14ac:dyDescent="0.25">
      <c r="A152" s="160" t="s">
        <v>117</v>
      </c>
      <c r="B152" s="161"/>
      <c r="C152" s="202" t="str">
        <f t="shared" si="2"/>
        <v>Электронный справочник на основе Справочника организаций "2ГИС.АЛЬМЕТЬЕВСК" (версия для ПК)</v>
      </c>
      <c r="D152" s="304">
        <v>2160</v>
      </c>
      <c r="E152" s="165"/>
      <c r="F152" s="165"/>
      <c r="G152" s="165"/>
      <c r="H152" s="166"/>
    </row>
    <row r="153" spans="1:8" s="16" customFormat="1" ht="24" thickBot="1" x14ac:dyDescent="0.25">
      <c r="A153" s="24" t="s">
        <v>118</v>
      </c>
      <c r="B153" s="25"/>
      <c r="C153" s="408"/>
      <c r="D153" s="409"/>
      <c r="E153" s="409"/>
      <c r="F153" s="409"/>
      <c r="G153" s="409"/>
      <c r="H153" s="410"/>
    </row>
    <row r="154" spans="1:8" ht="34.5" customHeight="1" x14ac:dyDescent="0.2">
      <c r="A154" s="160" t="s">
        <v>119</v>
      </c>
      <c r="B154" s="161"/>
      <c r="C154" s="411"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1">
        <v>4500</v>
      </c>
      <c r="E154" s="32"/>
      <c r="F154" s="32"/>
      <c r="G154" s="32"/>
      <c r="H154" s="33"/>
    </row>
    <row r="155" spans="1:8" s="219" customFormat="1" ht="34.5" customHeight="1" x14ac:dyDescent="0.2">
      <c r="A155" s="160" t="s">
        <v>120</v>
      </c>
      <c r="B155" s="161"/>
      <c r="C155" s="412"/>
      <c r="D155" s="36">
        <v>3000</v>
      </c>
      <c r="E155" s="37"/>
      <c r="F155" s="37"/>
      <c r="G155" s="37"/>
      <c r="H155" s="38"/>
    </row>
    <row r="156" spans="1:8" s="219" customFormat="1" ht="34.5" customHeight="1" x14ac:dyDescent="0.2">
      <c r="A156" s="207" t="s">
        <v>121</v>
      </c>
      <c r="B156" s="208"/>
      <c r="C156" s="412"/>
      <c r="D156" s="36">
        <v>1500</v>
      </c>
      <c r="E156" s="37"/>
      <c r="F156" s="37"/>
      <c r="G156" s="37"/>
      <c r="H156" s="38"/>
    </row>
    <row r="157" spans="1:8" s="219" customFormat="1" ht="34.5" customHeight="1" x14ac:dyDescent="0.2">
      <c r="A157" s="207" t="s">
        <v>122</v>
      </c>
      <c r="B157" s="208"/>
      <c r="C157" s="412"/>
      <c r="D157" s="36">
        <v>150</v>
      </c>
      <c r="E157" s="37"/>
      <c r="F157" s="37"/>
      <c r="G157" s="37"/>
      <c r="H157" s="38"/>
    </row>
    <row r="158" spans="1:8" s="213" customFormat="1" ht="34.5" customHeight="1" thickBot="1" x14ac:dyDescent="0.25">
      <c r="A158" s="207" t="s">
        <v>123</v>
      </c>
      <c r="B158" s="208"/>
      <c r="C158" s="413"/>
      <c r="D158" s="44">
        <v>510</v>
      </c>
      <c r="E158" s="45"/>
      <c r="F158" s="45"/>
      <c r="G158" s="45"/>
      <c r="H158" s="46"/>
    </row>
    <row r="159" spans="1:8" s="227" customFormat="1" ht="24" thickBot="1" x14ac:dyDescent="0.25">
      <c r="A159" s="24" t="s">
        <v>124</v>
      </c>
      <c r="B159" s="25"/>
      <c r="C159" s="408"/>
      <c r="D159" s="414"/>
      <c r="E159" s="414"/>
      <c r="F159" s="414"/>
      <c r="G159" s="414"/>
      <c r="H159" s="415"/>
    </row>
    <row r="160" spans="1:8" s="227" customFormat="1" ht="79.5" customHeight="1" x14ac:dyDescent="0.2">
      <c r="A160" s="160" t="s">
        <v>125</v>
      </c>
      <c r="B160" s="161"/>
      <c r="C160" s="202" t="str">
        <f>"Интернет-площадка 2gis.ru на основе Cправочника организаций "&amp;$C$2&amp;""</f>
        <v>Интернет-площадка 2gis.ru на основе Cправочника организаций "2ГИС.АЛЬМЕТЬЕВСК"</v>
      </c>
      <c r="D160" s="36">
        <v>3750</v>
      </c>
      <c r="E160" s="37"/>
      <c r="F160" s="37"/>
      <c r="G160" s="37"/>
      <c r="H160" s="38"/>
    </row>
    <row r="161" spans="1:8" s="227" customFormat="1" ht="79.5" customHeight="1" x14ac:dyDescent="0.2">
      <c r="A161" s="160" t="s">
        <v>126</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1" s="36">
        <v>1476</v>
      </c>
      <c r="E161" s="37"/>
      <c r="F161" s="37"/>
      <c r="G161" s="37"/>
      <c r="H161" s="38"/>
    </row>
    <row r="162" spans="1:8" s="227" customFormat="1" ht="79.5" customHeight="1" x14ac:dyDescent="0.2">
      <c r="A162" s="160" t="s">
        <v>195</v>
      </c>
      <c r="B162" s="161"/>
      <c r="C162" s="416" t="str">
        <f>"Интернет-площадка 2gis.ru на основе Cправочника организаций "&amp;$C$2&amp;""</f>
        <v>Интернет-площадка 2gis.ru на основе Cправочника организаций "2ГИС.АЛЬМЕТЬЕВСК"</v>
      </c>
      <c r="D162" s="36">
        <v>5280</v>
      </c>
      <c r="E162" s="37"/>
      <c r="F162" s="37"/>
      <c r="G162" s="37"/>
      <c r="H162" s="38"/>
    </row>
    <row r="163" spans="1:8" s="227" customFormat="1" ht="79.5" customHeight="1" x14ac:dyDescent="0.2">
      <c r="A163" s="160" t="s">
        <v>128</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3" s="36">
        <v>2160</v>
      </c>
      <c r="E163" s="37"/>
      <c r="F163" s="37"/>
      <c r="G163" s="37"/>
      <c r="H163" s="38"/>
    </row>
    <row r="164" spans="1:8" ht="79.5" customHeight="1" thickBot="1" x14ac:dyDescent="0.25">
      <c r="A164" s="160" t="s">
        <v>129</v>
      </c>
      <c r="B164" s="161"/>
      <c r="C164" s="41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4" s="44">
        <v>3504</v>
      </c>
      <c r="E164" s="45"/>
      <c r="F164" s="45"/>
      <c r="G164" s="45"/>
      <c r="H164" s="46"/>
    </row>
    <row r="165" spans="1:8" s="234" customFormat="1" ht="12" customHeight="1" thickBot="1" x14ac:dyDescent="0.25">
      <c r="A165" s="286"/>
      <c r="B165" s="287"/>
      <c r="C165" s="176"/>
      <c r="D165" s="418"/>
      <c r="E165" s="418"/>
      <c r="F165" s="418"/>
      <c r="G165" s="418"/>
      <c r="H165" s="418"/>
    </row>
    <row r="166" spans="1:8" s="238" customFormat="1" ht="50.1" customHeight="1" x14ac:dyDescent="0.2">
      <c r="A166" s="212"/>
      <c r="B166" s="213"/>
      <c r="C166" s="214"/>
      <c r="D166" s="214"/>
      <c r="E166" s="214"/>
      <c r="F166" s="213"/>
      <c r="G166" s="215"/>
    </row>
    <row r="167" spans="1:8" s="243" customFormat="1" ht="34.5" customHeight="1" x14ac:dyDescent="0.2">
      <c r="A167" s="216"/>
      <c r="B167" s="217" t="s">
        <v>130</v>
      </c>
      <c r="C167" s="218" t="s">
        <v>210</v>
      </c>
      <c r="D167" s="218"/>
      <c r="E167" s="218"/>
      <c r="F167" s="218"/>
      <c r="G167" s="215"/>
    </row>
    <row r="168" spans="1:8" ht="42" customHeight="1" x14ac:dyDescent="0.2">
      <c r="A168" s="216"/>
      <c r="B168" s="219"/>
      <c r="C168" s="419" t="s">
        <v>211</v>
      </c>
      <c r="D168" s="419"/>
      <c r="E168" s="419"/>
      <c r="F168" s="220"/>
    </row>
    <row r="169" spans="1:8" ht="50.1" customHeight="1" x14ac:dyDescent="0.2">
      <c r="A169" s="216"/>
      <c r="B169" s="219"/>
      <c r="C169" s="419" t="s">
        <v>212</v>
      </c>
      <c r="D169" s="419"/>
      <c r="E169" s="419"/>
      <c r="F169" s="220"/>
      <c r="G169" s="234"/>
    </row>
    <row r="170" spans="1:8" ht="0.75" customHeight="1" x14ac:dyDescent="0.2">
      <c r="C170" s="220"/>
      <c r="D170" s="220"/>
      <c r="E170" s="220"/>
      <c r="F170" s="220"/>
    </row>
    <row r="171" spans="1:8" ht="23.25" x14ac:dyDescent="0.2">
      <c r="A171" s="223" t="str">
        <f>Абакан_юр!A171</f>
        <v>По соглашению сторон в качестве валюты платежа могут выступать украинские гривны, в этом случае курс следующий: 1 руб. = 0,5104 гривен</v>
      </c>
      <c r="B171" s="223"/>
      <c r="C171" s="223"/>
      <c r="D171" s="229"/>
      <c r="E171" s="229"/>
      <c r="F171" s="224"/>
    </row>
    <row r="172" spans="1:8" ht="23.25" x14ac:dyDescent="0.2">
      <c r="A172" s="223" t="str">
        <f>Абакан_юр!A172</f>
        <v>По соглашению сторон в качестве валюты платежа могут выступать дирхамы ОАЭ, в этом случае курс следующий: 1 руб. = 0,0436 дирхам</v>
      </c>
      <c r="B172" s="223"/>
      <c r="C172" s="223"/>
      <c r="D172" s="229"/>
      <c r="E172" s="229"/>
      <c r="F172" s="224"/>
      <c r="G172" s="16"/>
    </row>
    <row r="173" spans="1:8" ht="23.25" x14ac:dyDescent="0.2">
      <c r="A173" s="223" t="str">
        <f>Абакан_юр!A173</f>
        <v>По соглашению сторон в качестве валюты платежа могут выступать доллары США, в этом случае курс следующий: 1 руб. = 0,0118 доллара</v>
      </c>
      <c r="B173" s="223"/>
      <c r="C173" s="223"/>
      <c r="D173" s="229"/>
      <c r="E173" s="229"/>
      <c r="F173" s="224"/>
    </row>
    <row r="174" spans="1:8" ht="23.25" x14ac:dyDescent="0.2">
      <c r="A174" s="223" t="str">
        <f>Абакан_юр!A174</f>
        <v>По соглашению сторон в качестве валюты платежа могут выступать евро, в этом случае курс следующий: 1 руб. = 0,0108 евро</v>
      </c>
      <c r="B174" s="223"/>
      <c r="C174" s="223"/>
      <c r="D174" s="229"/>
      <c r="E174" s="229"/>
      <c r="F174" s="224"/>
    </row>
    <row r="175" spans="1:8" ht="23.25" x14ac:dyDescent="0.2">
      <c r="A175" s="223" t="str">
        <f>Абакан_юр!A175</f>
        <v>По соглашению сторон в качестве валюты платежа могут выступать чешские кроны, в этом случае курс следующий: 1 руб. = 0,2741 крона</v>
      </c>
      <c r="B175" s="223"/>
      <c r="C175" s="223"/>
      <c r="D175" s="229"/>
      <c r="E175" s="229"/>
      <c r="F175" s="224"/>
      <c r="G175" s="262"/>
    </row>
    <row r="176" spans="1:8" ht="23.25" x14ac:dyDescent="0.2">
      <c r="A176" s="223" t="str">
        <f>Абакан_юр!A176</f>
        <v>По соглашению сторон в качестве валюты платежа могут выступать киргизские сомы, в этом случае курс следующий: 1 руб. = 1,0001 сом</v>
      </c>
      <c r="B176" s="223"/>
      <c r="C176" s="223"/>
      <c r="D176" s="229"/>
      <c r="E176" s="229"/>
      <c r="F176" s="224"/>
    </row>
    <row r="177" spans="1:7" s="234" customFormat="1" ht="23.25" x14ac:dyDescent="0.2">
      <c r="A17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7" s="223"/>
      <c r="C177" s="223"/>
      <c r="D177" s="229"/>
      <c r="E177" s="229"/>
      <c r="F177" s="224"/>
      <c r="G177" s="215"/>
    </row>
    <row r="178" spans="1:7" ht="23.25" x14ac:dyDescent="0.2">
      <c r="A178" s="229"/>
      <c r="B178" s="229"/>
      <c r="C178" s="230"/>
      <c r="D178" s="230"/>
      <c r="E178" s="230"/>
      <c r="F178" s="231"/>
    </row>
    <row r="179" spans="1:7" ht="39" customHeight="1" x14ac:dyDescent="0.2">
      <c r="A179" s="235" t="s">
        <v>142</v>
      </c>
      <c r="B179" s="235"/>
      <c r="C179" s="235"/>
      <c r="D179" s="235"/>
      <c r="E179" s="235"/>
      <c r="F179" s="235"/>
    </row>
    <row r="180" spans="1:7" ht="63.75" customHeight="1" thickBot="1" x14ac:dyDescent="0.25">
      <c r="A180" s="236" t="s">
        <v>143</v>
      </c>
      <c r="B180" s="236"/>
      <c r="C180" s="236"/>
      <c r="D180" s="236"/>
      <c r="E180" s="236"/>
      <c r="F180" s="236"/>
    </row>
    <row r="181" spans="1:7" ht="20.25" customHeight="1" thickBot="1" x14ac:dyDescent="0.25">
      <c r="A181" s="239" t="s">
        <v>144</v>
      </c>
      <c r="B181" s="240"/>
      <c r="C181" s="240"/>
      <c r="D181" s="420"/>
      <c r="E181" s="420"/>
      <c r="F181" s="241"/>
    </row>
    <row r="182" spans="1:7" s="262" customFormat="1" ht="114.75" customHeight="1" thickBot="1" x14ac:dyDescent="0.25">
      <c r="A182" s="421" t="s">
        <v>145</v>
      </c>
      <c r="B182" s="422"/>
      <c r="C182" s="246" t="s">
        <v>146</v>
      </c>
      <c r="D182" s="423"/>
      <c r="E182" s="423"/>
      <c r="F182" s="424" t="s">
        <v>147</v>
      </c>
      <c r="G182" s="215"/>
    </row>
    <row r="183" spans="1:7" ht="21" x14ac:dyDescent="0.2">
      <c r="A183" s="254" t="s">
        <v>203</v>
      </c>
      <c r="B183" s="255"/>
      <c r="C183" s="257" t="s">
        <v>204</v>
      </c>
      <c r="D183" s="256"/>
      <c r="E183" s="256"/>
      <c r="F183" s="425">
        <v>2190</v>
      </c>
    </row>
    <row r="184" spans="1:7" ht="21" x14ac:dyDescent="0.2">
      <c r="A184" s="254" t="s">
        <v>205</v>
      </c>
      <c r="B184" s="255"/>
      <c r="C184" s="257"/>
      <c r="D184" s="256"/>
      <c r="E184" s="256"/>
      <c r="F184" s="425">
        <v>1590</v>
      </c>
    </row>
    <row r="185" spans="1:7" ht="21" x14ac:dyDescent="0.2">
      <c r="A185" s="254" t="s">
        <v>206</v>
      </c>
      <c r="B185" s="255"/>
      <c r="C185" s="257"/>
      <c r="D185" s="256"/>
      <c r="E185" s="256"/>
      <c r="F185" s="425">
        <v>1440</v>
      </c>
    </row>
    <row r="186" spans="1:7" ht="21.75" thickBot="1" x14ac:dyDescent="0.25">
      <c r="A186" s="254" t="s">
        <v>207</v>
      </c>
      <c r="B186" s="255"/>
      <c r="C186" s="257"/>
      <c r="D186" s="256"/>
      <c r="E186" s="256"/>
      <c r="F186" s="425">
        <v>1290</v>
      </c>
    </row>
    <row r="187" spans="1:7" ht="105" x14ac:dyDescent="0.2">
      <c r="A187" s="249" t="s">
        <v>148</v>
      </c>
      <c r="B187" s="250"/>
      <c r="C187" s="251" t="s">
        <v>149</v>
      </c>
      <c r="D187" s="426"/>
      <c r="E187" s="426"/>
      <c r="F187" s="427" t="s">
        <v>150</v>
      </c>
    </row>
    <row r="188" spans="1:7" ht="105" x14ac:dyDescent="0.2">
      <c r="A188" s="254" t="s">
        <v>151</v>
      </c>
      <c r="B188" s="255"/>
      <c r="C188" s="256" t="s">
        <v>152</v>
      </c>
      <c r="D188" s="428"/>
      <c r="E188" s="428"/>
      <c r="F188" s="429" t="s">
        <v>153</v>
      </c>
    </row>
    <row r="189" spans="1:7" ht="105" x14ac:dyDescent="0.2">
      <c r="A189" s="259" t="s">
        <v>154</v>
      </c>
      <c r="B189" s="257"/>
      <c r="C189" s="256" t="s">
        <v>155</v>
      </c>
      <c r="D189" s="428"/>
      <c r="E189" s="428"/>
      <c r="F189" s="429" t="s">
        <v>153</v>
      </c>
    </row>
    <row r="190" spans="1:7" ht="105" x14ac:dyDescent="0.2">
      <c r="A190" s="259" t="s">
        <v>157</v>
      </c>
      <c r="B190" s="257"/>
      <c r="C190" s="256" t="s">
        <v>158</v>
      </c>
      <c r="D190" s="256"/>
      <c r="E190" s="256"/>
      <c r="F190" s="256" t="s">
        <v>153</v>
      </c>
    </row>
    <row r="191" spans="1:7" ht="231" x14ac:dyDescent="0.2">
      <c r="A191" s="259" t="s">
        <v>159</v>
      </c>
      <c r="B191" s="257"/>
      <c r="C191" s="256" t="s">
        <v>160</v>
      </c>
      <c r="D191" s="256"/>
      <c r="E191" s="256"/>
      <c r="F191" s="256" t="s">
        <v>153</v>
      </c>
    </row>
    <row r="192" spans="1:7" ht="23.25" x14ac:dyDescent="0.2">
      <c r="A192" s="260" t="s">
        <v>161</v>
      </c>
      <c r="B192" s="260"/>
      <c r="C192" s="260"/>
      <c r="D192" s="260"/>
      <c r="E192" s="260"/>
      <c r="F192" s="260"/>
    </row>
    <row r="193" spans="1:6" ht="23.25" x14ac:dyDescent="0.2">
      <c r="A193" s="260" t="s">
        <v>162</v>
      </c>
      <c r="B193" s="260"/>
      <c r="C193" s="260"/>
      <c r="D193" s="260"/>
      <c r="E193" s="260"/>
      <c r="F193" s="260"/>
    </row>
    <row r="194" spans="1:6" ht="21" x14ac:dyDescent="0.2">
      <c r="A19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21"/>
      <c r="C194" s="321"/>
      <c r="D194" s="321"/>
      <c r="E194" s="321"/>
      <c r="F194" s="321"/>
    </row>
    <row r="195" spans="1:6" ht="21" x14ac:dyDescent="0.2">
      <c r="A195" s="235" t="s">
        <v>164</v>
      </c>
      <c r="B195" s="235"/>
      <c r="C195" s="235"/>
      <c r="D195" s="235"/>
      <c r="E195" s="235"/>
      <c r="F195" s="235"/>
    </row>
    <row r="196" spans="1:6" ht="23.25" x14ac:dyDescent="0.2">
      <c r="A196" s="260" t="s">
        <v>165</v>
      </c>
      <c r="B196" s="260"/>
      <c r="C196" s="260"/>
      <c r="D196" s="260"/>
      <c r="E196" s="260"/>
      <c r="F196" s="260"/>
    </row>
    <row r="197" spans="1:6" ht="21" x14ac:dyDescent="0.2">
      <c r="A197" s="321" t="s">
        <v>166</v>
      </c>
      <c r="B197" s="321"/>
      <c r="C197" s="321"/>
      <c r="D197" s="321"/>
      <c r="E197" s="321"/>
      <c r="F197" s="321"/>
    </row>
  </sheetData>
  <sheetProtection selectLockedCells="1" selectUnlockedCells="1"/>
  <mergeCells count="315">
    <mergeCell ref="A193:F193"/>
    <mergeCell ref="A194:F194"/>
    <mergeCell ref="A195:F195"/>
    <mergeCell ref="A196:F196"/>
    <mergeCell ref="A197:F197"/>
    <mergeCell ref="A187:B187"/>
    <mergeCell ref="A188:B188"/>
    <mergeCell ref="A189:B189"/>
    <mergeCell ref="A190:B190"/>
    <mergeCell ref="A191:B191"/>
    <mergeCell ref="A192:F192"/>
    <mergeCell ref="A182:B182"/>
    <mergeCell ref="A183:B183"/>
    <mergeCell ref="C183:C186"/>
    <mergeCell ref="A184:B184"/>
    <mergeCell ref="A185:B185"/>
    <mergeCell ref="A186:B186"/>
    <mergeCell ref="A175:C175"/>
    <mergeCell ref="A176:C176"/>
    <mergeCell ref="A177:C177"/>
    <mergeCell ref="A179:F179"/>
    <mergeCell ref="A180:F180"/>
    <mergeCell ref="A181:F181"/>
    <mergeCell ref="C169:F169"/>
    <mergeCell ref="C170:F170"/>
    <mergeCell ref="A171:C171"/>
    <mergeCell ref="A172:C172"/>
    <mergeCell ref="A173:C173"/>
    <mergeCell ref="A174:C174"/>
    <mergeCell ref="A164:B164"/>
    <mergeCell ref="D164:H164"/>
    <mergeCell ref="A165:B165"/>
    <mergeCell ref="C165:H165"/>
    <mergeCell ref="C167:F167"/>
    <mergeCell ref="C168:F168"/>
    <mergeCell ref="A161:B161"/>
    <mergeCell ref="D161:H161"/>
    <mergeCell ref="A162:B162"/>
    <mergeCell ref="D162:H162"/>
    <mergeCell ref="A163:B163"/>
    <mergeCell ref="D163:H163"/>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D86:H86"/>
    <mergeCell ref="A87:B87"/>
    <mergeCell ref="C87:C95"/>
    <mergeCell ref="D87:H87"/>
    <mergeCell ref="A88:B88"/>
    <mergeCell ref="D88:H88"/>
    <mergeCell ref="A89:B89"/>
    <mergeCell ref="D89:H89"/>
    <mergeCell ref="A90:B90"/>
    <mergeCell ref="D90:H90"/>
    <mergeCell ref="A83:B83"/>
    <mergeCell ref="D83:H83"/>
    <mergeCell ref="A84:B84"/>
    <mergeCell ref="D84:H84"/>
    <mergeCell ref="A85:C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3:H63"/>
    <mergeCell ref="A64:B64"/>
    <mergeCell ref="D64:H64"/>
    <mergeCell ref="A65:B65"/>
    <mergeCell ref="C65:C84"/>
    <mergeCell ref="D65:H65"/>
    <mergeCell ref="A66:B66"/>
    <mergeCell ref="D66:H66"/>
    <mergeCell ref="A67:B67"/>
    <mergeCell ref="D67:H67"/>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43:A46"/>
    <mergeCell ref="B43:B44"/>
    <mergeCell ref="C43:C44"/>
    <mergeCell ref="D43:H46"/>
    <mergeCell ref="A47:H47"/>
    <mergeCell ref="A48:A52"/>
    <mergeCell ref="B48:B49"/>
    <mergeCell ref="C48:C49"/>
    <mergeCell ref="D48:D52"/>
    <mergeCell ref="E48:E52"/>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7"/>
  <sheetViews>
    <sheetView view="pageBreakPreview" zoomScale="40" zoomScaleNormal="60" zoomScaleSheetLayoutView="40" workbookViewId="0">
      <pane ySplit="4" topLeftCell="A154" activePane="bottomLeft" state="frozen"/>
      <selection activeCell="X176" sqref="X176"/>
      <selection pane="bottomLeft" activeCell="X176" sqref="X176"/>
    </sheetView>
  </sheetViews>
  <sheetFormatPr defaultColWidth="9.140625" defaultRowHeight="12.75" outlineLevelRow="2" x14ac:dyDescent="0.2"/>
  <cols>
    <col min="1" max="1" width="45.7109375" style="212" customWidth="1"/>
    <col min="2" max="2" width="80.7109375" style="213" customWidth="1"/>
    <col min="3" max="3" width="120.7109375" style="214" customWidth="1"/>
    <col min="4" max="4" width="90.7109375" style="213" customWidth="1"/>
    <col min="5" max="16384" width="9.140625" style="215"/>
  </cols>
  <sheetData>
    <row r="1" spans="1:4" s="4" customFormat="1" ht="50.1" customHeight="1" x14ac:dyDescent="0.2">
      <c r="A1" s="1"/>
      <c r="B1" s="2"/>
      <c r="C1" s="3" t="s">
        <v>0</v>
      </c>
      <c r="D1" s="232"/>
    </row>
    <row r="2" spans="1:4" s="10" customFormat="1" ht="50.1" customHeight="1" x14ac:dyDescent="0.2">
      <c r="A2" s="5" t="str">
        <f>Абакан_юр!A2</f>
        <v>Введен в действие с "01" августа 2024 г.</v>
      </c>
      <c r="B2" s="6" t="s">
        <v>2</v>
      </c>
      <c r="C2" s="7" t="s">
        <v>508</v>
      </c>
      <c r="D2" s="51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ht="21.75" thickBot="1" x14ac:dyDescent="0.25">
      <c r="A6" s="431"/>
      <c r="B6" s="432"/>
      <c r="C6" s="433"/>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57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57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267">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271"/>
    </row>
    <row r="26" spans="1:4" s="16" customFormat="1" ht="24.95" customHeight="1" thickBot="1" x14ac:dyDescent="0.25">
      <c r="A26" s="81"/>
      <c r="B26" s="48"/>
      <c r="C26" s="49"/>
      <c r="D26" s="57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57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57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431"/>
      <c r="B47" s="432"/>
      <c r="C47" s="433"/>
      <c r="D47" s="571"/>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1">
        <v>6624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44"/>
    </row>
    <row r="53" spans="1:4" s="16" customFormat="1" ht="24.95" customHeight="1" thickBot="1" x14ac:dyDescent="0.25">
      <c r="A53" s="47"/>
      <c r="B53" s="48"/>
      <c r="C53" s="49"/>
      <c r="D53" s="572"/>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54">
        <v>7812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61"/>
    </row>
    <row r="59" spans="1:4" s="16" customFormat="1" ht="24.95" customHeight="1" thickBot="1" x14ac:dyDescent="0.25">
      <c r="A59" s="81"/>
      <c r="B59" s="82"/>
      <c r="C59" s="83"/>
      <c r="D59" s="573"/>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267">
        <v>210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271"/>
    </row>
    <row r="63" spans="1:4" ht="21.75" thickBot="1" x14ac:dyDescent="0.25">
      <c r="A63" s="81"/>
      <c r="B63" s="129"/>
      <c r="C63" s="130"/>
      <c r="D63" s="511"/>
    </row>
    <row r="64" spans="1:4" ht="50.1" customHeight="1" thickBot="1" x14ac:dyDescent="0.25">
      <c r="A64" s="136" t="s">
        <v>38</v>
      </c>
      <c r="B64" s="137"/>
      <c r="C64" s="137"/>
      <c r="D64" s="576" t="str">
        <f>"от "&amp;MIN(D65:D84)&amp;" до "&amp;MAX(D65:D84)</f>
        <v>от 510 до 10200</v>
      </c>
    </row>
    <row r="65" spans="1:4" ht="37.5" customHeight="1" outlineLevel="2"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577">
        <v>510</v>
      </c>
    </row>
    <row r="66" spans="1:4" ht="37.5" customHeight="1" outlineLevel="2" x14ac:dyDescent="0.2">
      <c r="A66" s="147" t="s">
        <v>40</v>
      </c>
      <c r="B66" s="148"/>
      <c r="C66" s="143"/>
      <c r="D66" s="578">
        <v>1020</v>
      </c>
    </row>
    <row r="67" spans="1:4" ht="37.5" customHeight="1" outlineLevel="2" x14ac:dyDescent="0.2">
      <c r="A67" s="147" t="s">
        <v>41</v>
      </c>
      <c r="B67" s="148"/>
      <c r="C67" s="143"/>
      <c r="D67" s="578">
        <v>1530</v>
      </c>
    </row>
    <row r="68" spans="1:4" ht="37.5" customHeight="1" outlineLevel="2" x14ac:dyDescent="0.2">
      <c r="A68" s="147" t="s">
        <v>42</v>
      </c>
      <c r="B68" s="148"/>
      <c r="C68" s="143"/>
      <c r="D68" s="578">
        <v>2040</v>
      </c>
    </row>
    <row r="69" spans="1:4" ht="37.5" customHeight="1" outlineLevel="2" x14ac:dyDescent="0.2">
      <c r="A69" s="147" t="s">
        <v>43</v>
      </c>
      <c r="B69" s="148"/>
      <c r="C69" s="143"/>
      <c r="D69" s="578">
        <v>2550</v>
      </c>
    </row>
    <row r="70" spans="1:4" ht="37.5" customHeight="1" outlineLevel="2" x14ac:dyDescent="0.2">
      <c r="A70" s="147" t="s">
        <v>44</v>
      </c>
      <c r="B70" s="148"/>
      <c r="C70" s="143"/>
      <c r="D70" s="578">
        <v>3060</v>
      </c>
    </row>
    <row r="71" spans="1:4" ht="37.5" customHeight="1" outlineLevel="2" x14ac:dyDescent="0.2">
      <c r="A71" s="147" t="s">
        <v>45</v>
      </c>
      <c r="B71" s="148"/>
      <c r="C71" s="143"/>
      <c r="D71" s="578">
        <v>3570</v>
      </c>
    </row>
    <row r="72" spans="1:4" ht="37.5" customHeight="1" outlineLevel="2" x14ac:dyDescent="0.2">
      <c r="A72" s="147" t="s">
        <v>46</v>
      </c>
      <c r="B72" s="148"/>
      <c r="C72" s="143"/>
      <c r="D72" s="578">
        <v>4080</v>
      </c>
    </row>
    <row r="73" spans="1:4" ht="37.5" customHeight="1" outlineLevel="2" x14ac:dyDescent="0.2">
      <c r="A73" s="147" t="s">
        <v>47</v>
      </c>
      <c r="B73" s="148"/>
      <c r="C73" s="143"/>
      <c r="D73" s="578">
        <v>4590</v>
      </c>
    </row>
    <row r="74" spans="1:4" ht="37.5" customHeight="1" outlineLevel="2" x14ac:dyDescent="0.2">
      <c r="A74" s="147" t="s">
        <v>48</v>
      </c>
      <c r="B74" s="148"/>
      <c r="C74" s="143"/>
      <c r="D74" s="578">
        <v>5100</v>
      </c>
    </row>
    <row r="75" spans="1:4" ht="37.5" customHeight="1" outlineLevel="2" x14ac:dyDescent="0.2">
      <c r="A75" s="147" t="s">
        <v>49</v>
      </c>
      <c r="B75" s="148"/>
      <c r="C75" s="143"/>
      <c r="D75" s="578">
        <v>5610</v>
      </c>
    </row>
    <row r="76" spans="1:4" ht="37.5" customHeight="1" outlineLevel="2" x14ac:dyDescent="0.2">
      <c r="A76" s="147" t="s">
        <v>50</v>
      </c>
      <c r="B76" s="148"/>
      <c r="C76" s="143"/>
      <c r="D76" s="578">
        <v>6120</v>
      </c>
    </row>
    <row r="77" spans="1:4" ht="37.5" customHeight="1" outlineLevel="2" x14ac:dyDescent="0.2">
      <c r="A77" s="147" t="s">
        <v>51</v>
      </c>
      <c r="B77" s="148"/>
      <c r="C77" s="143"/>
      <c r="D77" s="578">
        <v>6630</v>
      </c>
    </row>
    <row r="78" spans="1:4" ht="37.5" customHeight="1" outlineLevel="2" x14ac:dyDescent="0.2">
      <c r="A78" s="147" t="s">
        <v>52</v>
      </c>
      <c r="B78" s="148"/>
      <c r="C78" s="143"/>
      <c r="D78" s="578">
        <v>7140</v>
      </c>
    </row>
    <row r="79" spans="1:4" ht="37.5" customHeight="1" outlineLevel="2" x14ac:dyDescent="0.2">
      <c r="A79" s="147" t="s">
        <v>53</v>
      </c>
      <c r="B79" s="148"/>
      <c r="C79" s="143"/>
      <c r="D79" s="578">
        <v>7650</v>
      </c>
    </row>
    <row r="80" spans="1:4" ht="37.5" customHeight="1" outlineLevel="2" x14ac:dyDescent="0.2">
      <c r="A80" s="147" t="s">
        <v>54</v>
      </c>
      <c r="B80" s="148"/>
      <c r="C80" s="143"/>
      <c r="D80" s="578">
        <v>8160</v>
      </c>
    </row>
    <row r="81" spans="1:4" ht="37.5" customHeight="1" outlineLevel="2" x14ac:dyDescent="0.2">
      <c r="A81" s="147" t="s">
        <v>55</v>
      </c>
      <c r="B81" s="148"/>
      <c r="C81" s="143"/>
      <c r="D81" s="578">
        <v>8670</v>
      </c>
    </row>
    <row r="82" spans="1:4" ht="37.5" customHeight="1" outlineLevel="2" x14ac:dyDescent="0.2">
      <c r="A82" s="147" t="s">
        <v>56</v>
      </c>
      <c r="B82" s="148"/>
      <c r="C82" s="143"/>
      <c r="D82" s="578">
        <v>9180</v>
      </c>
    </row>
    <row r="83" spans="1:4" ht="37.5" customHeight="1" outlineLevel="2" x14ac:dyDescent="0.2">
      <c r="A83" s="147" t="s">
        <v>57</v>
      </c>
      <c r="B83" s="148"/>
      <c r="C83" s="143"/>
      <c r="D83" s="578">
        <v>9690</v>
      </c>
    </row>
    <row r="84" spans="1:4" ht="37.5" customHeight="1" outlineLevel="2" thickBot="1" x14ac:dyDescent="0.25">
      <c r="A84" s="147" t="s">
        <v>58</v>
      </c>
      <c r="B84" s="148"/>
      <c r="C84" s="143"/>
      <c r="D84" s="578">
        <v>10200</v>
      </c>
    </row>
    <row r="85" spans="1:4" ht="50.1" customHeight="1" thickBot="1" x14ac:dyDescent="0.25">
      <c r="A85" s="441" t="s">
        <v>59</v>
      </c>
      <c r="B85" s="442"/>
      <c r="C85" s="442"/>
      <c r="D85" s="579" t="str">
        <f>"от "&amp;MIN(D86:D95)&amp;" до "&amp;MAX(D86:D95)</f>
        <v>от 270 до 6660</v>
      </c>
    </row>
    <row r="86" spans="1:4" ht="151.5" x14ac:dyDescent="0.2">
      <c r="A86" s="446" t="s">
        <v>60</v>
      </c>
      <c r="B86" s="447" t="s">
        <v>13</v>
      </c>
      <c r="C86" s="58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581">
        <v>810</v>
      </c>
    </row>
    <row r="87" spans="1:4" ht="37.5" customHeight="1" x14ac:dyDescent="0.2">
      <c r="A87" s="449" t="s">
        <v>61</v>
      </c>
      <c r="B87" s="195"/>
      <c r="C87" s="450"/>
      <c r="D87" s="501">
        <v>510</v>
      </c>
    </row>
    <row r="88" spans="1:4" ht="37.5" customHeight="1" x14ac:dyDescent="0.2">
      <c r="A88" s="449" t="s">
        <v>62</v>
      </c>
      <c r="B88" s="195"/>
      <c r="C88" s="450"/>
      <c r="D88" s="501">
        <v>6660</v>
      </c>
    </row>
    <row r="89" spans="1:4" ht="37.5" customHeight="1" x14ac:dyDescent="0.2">
      <c r="A89" s="449" t="s">
        <v>63</v>
      </c>
      <c r="B89" s="195"/>
      <c r="C89" s="450"/>
      <c r="D89" s="501">
        <v>1800</v>
      </c>
    </row>
    <row r="90" spans="1:4" ht="37.5" customHeight="1" x14ac:dyDescent="0.2">
      <c r="A90" s="449" t="s">
        <v>64</v>
      </c>
      <c r="B90" s="195"/>
      <c r="C90" s="450"/>
      <c r="D90" s="501">
        <v>3960</v>
      </c>
    </row>
    <row r="91" spans="1:4" ht="37.5" customHeight="1" x14ac:dyDescent="0.2">
      <c r="A91" s="449" t="s">
        <v>65</v>
      </c>
      <c r="B91" s="195"/>
      <c r="C91" s="450"/>
      <c r="D91" s="501">
        <v>270</v>
      </c>
    </row>
    <row r="92" spans="1:4" ht="37.5" customHeight="1" x14ac:dyDescent="0.2">
      <c r="A92" s="449" t="s">
        <v>66</v>
      </c>
      <c r="B92" s="195"/>
      <c r="C92" s="450"/>
      <c r="D92" s="501">
        <v>270</v>
      </c>
    </row>
    <row r="93" spans="1:4" ht="37.5" customHeight="1" x14ac:dyDescent="0.2">
      <c r="A93" s="449" t="s">
        <v>67</v>
      </c>
      <c r="B93" s="195"/>
      <c r="C93" s="450"/>
      <c r="D93" s="501">
        <v>540</v>
      </c>
    </row>
    <row r="94" spans="1:4" ht="37.5" customHeight="1" x14ac:dyDescent="0.2">
      <c r="A94" s="449" t="s">
        <v>68</v>
      </c>
      <c r="B94" s="195"/>
      <c r="C94" s="450"/>
      <c r="D94" s="501">
        <v>810</v>
      </c>
    </row>
    <row r="95" spans="1:4" ht="37.5" customHeight="1" x14ac:dyDescent="0.2">
      <c r="A95" s="449" t="s">
        <v>69</v>
      </c>
      <c r="B95" s="195"/>
      <c r="C95" s="450"/>
      <c r="D95" s="501">
        <v>1104</v>
      </c>
    </row>
    <row r="96" spans="1:4"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582">
        <v>45</v>
      </c>
    </row>
    <row r="97" spans="1:4" ht="50.1" customHeight="1" thickBot="1" x14ac:dyDescent="0.25">
      <c r="A97" s="451" t="s">
        <v>72</v>
      </c>
      <c r="B97" s="452"/>
      <c r="C97" s="211"/>
      <c r="D97" s="583" t="str">
        <f>"от "&amp;MIN(D99,D119:D135)&amp;" до "&amp;MAX(D99,D119:D135)</f>
        <v>от 720 до 7812</v>
      </c>
    </row>
    <row r="98" spans="1:4" ht="21.75" thickBot="1" x14ac:dyDescent="0.25">
      <c r="A98" s="286"/>
      <c r="B98" s="287"/>
      <c r="C98" s="130"/>
      <c r="D98" s="553"/>
    </row>
    <row r="99" spans="1:4" ht="65.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584">
        <v>1500</v>
      </c>
    </row>
    <row r="100" spans="1:4" ht="65.25" customHeight="1" thickBot="1" x14ac:dyDescent="0.25">
      <c r="A100" s="184" t="s">
        <v>74</v>
      </c>
      <c r="B100" s="185"/>
      <c r="C100" s="186"/>
      <c r="D100" s="585" t="s">
        <v>75</v>
      </c>
    </row>
    <row r="101" spans="1:4" ht="65.25" customHeight="1" x14ac:dyDescent="0.2">
      <c r="A101" s="190" t="s">
        <v>76</v>
      </c>
      <c r="B101" s="191"/>
      <c r="C101" s="586"/>
      <c r="D101" s="587">
        <f>D99/4</f>
        <v>375</v>
      </c>
    </row>
    <row r="102" spans="1:4" ht="65.25" customHeight="1" x14ac:dyDescent="0.2">
      <c r="A102" s="190" t="s">
        <v>77</v>
      </c>
      <c r="B102" s="191"/>
      <c r="C102" s="586"/>
      <c r="D102" s="578">
        <f>D99/5</f>
        <v>300</v>
      </c>
    </row>
    <row r="103" spans="1:4" ht="65.25" customHeight="1" x14ac:dyDescent="0.2">
      <c r="A103" s="190" t="s">
        <v>78</v>
      </c>
      <c r="B103" s="191"/>
      <c r="C103" s="586"/>
      <c r="D103" s="578">
        <f>D99/6</f>
        <v>250</v>
      </c>
    </row>
    <row r="104" spans="1:4" ht="65.25" customHeight="1" x14ac:dyDescent="0.2">
      <c r="A104" s="190" t="s">
        <v>79</v>
      </c>
      <c r="B104" s="191"/>
      <c r="C104" s="586"/>
      <c r="D104" s="578">
        <f>D99/7</f>
        <v>214.28571428571428</v>
      </c>
    </row>
    <row r="105" spans="1:4" ht="65.25" customHeight="1" x14ac:dyDescent="0.2">
      <c r="A105" s="190" t="s">
        <v>80</v>
      </c>
      <c r="B105" s="191"/>
      <c r="C105" s="586"/>
      <c r="D105" s="578">
        <f>D99/8</f>
        <v>187.5</v>
      </c>
    </row>
    <row r="106" spans="1:4" ht="65.25" customHeight="1" x14ac:dyDescent="0.2">
      <c r="A106" s="190" t="s">
        <v>81</v>
      </c>
      <c r="B106" s="191"/>
      <c r="C106" s="586"/>
      <c r="D106" s="578">
        <f>D99/9</f>
        <v>166.66666666666666</v>
      </c>
    </row>
    <row r="107" spans="1:4" ht="65.25" customHeight="1" x14ac:dyDescent="0.2">
      <c r="A107" s="190" t="s">
        <v>82</v>
      </c>
      <c r="B107" s="191"/>
      <c r="C107" s="586"/>
      <c r="D107" s="578">
        <f>D99/10</f>
        <v>150</v>
      </c>
    </row>
    <row r="108" spans="1:4" ht="65.25" customHeight="1" thickBot="1" x14ac:dyDescent="0.25">
      <c r="A108" s="179" t="s">
        <v>83</v>
      </c>
      <c r="B108" s="180"/>
      <c r="C108" s="586"/>
      <c r="D108" s="588">
        <v>6000</v>
      </c>
    </row>
    <row r="109" spans="1:4" ht="65.25" customHeight="1" thickBot="1" x14ac:dyDescent="0.25">
      <c r="A109" s="184" t="s">
        <v>74</v>
      </c>
      <c r="B109" s="185"/>
      <c r="C109" s="186"/>
      <c r="D109" s="589" t="s">
        <v>75</v>
      </c>
    </row>
    <row r="110" spans="1:4" ht="65.25" customHeight="1" x14ac:dyDescent="0.2">
      <c r="A110" s="190" t="s">
        <v>76</v>
      </c>
      <c r="B110" s="191"/>
      <c r="C110" s="186"/>
      <c r="D110" s="578">
        <v>1500</v>
      </c>
    </row>
    <row r="111" spans="1:4" ht="65.25" customHeight="1" x14ac:dyDescent="0.2">
      <c r="A111" s="190" t="s">
        <v>77</v>
      </c>
      <c r="B111" s="191"/>
      <c r="C111" s="186"/>
      <c r="D111" s="578">
        <v>1200</v>
      </c>
    </row>
    <row r="112" spans="1:4" ht="65.25" customHeight="1" x14ac:dyDescent="0.2">
      <c r="A112" s="190" t="s">
        <v>78</v>
      </c>
      <c r="B112" s="191"/>
      <c r="C112" s="186"/>
      <c r="D112" s="578">
        <v>1000</v>
      </c>
    </row>
    <row r="113" spans="1:4" ht="65.25" customHeight="1" x14ac:dyDescent="0.2">
      <c r="A113" s="190" t="s">
        <v>79</v>
      </c>
      <c r="B113" s="191"/>
      <c r="C113" s="186"/>
      <c r="D113" s="578">
        <v>857.14285714285722</v>
      </c>
    </row>
    <row r="114" spans="1:4" ht="65.25" customHeight="1" x14ac:dyDescent="0.2">
      <c r="A114" s="190" t="s">
        <v>80</v>
      </c>
      <c r="B114" s="191"/>
      <c r="C114" s="186"/>
      <c r="D114" s="578">
        <v>750</v>
      </c>
    </row>
    <row r="115" spans="1:4" ht="65.25" customHeight="1" x14ac:dyDescent="0.2">
      <c r="A115" s="190" t="s">
        <v>81</v>
      </c>
      <c r="B115" s="191"/>
      <c r="C115" s="186"/>
      <c r="D115" s="578">
        <v>666.66666666666663</v>
      </c>
    </row>
    <row r="116" spans="1:4" ht="65.25" customHeight="1" thickBot="1" x14ac:dyDescent="0.25">
      <c r="A116" s="190" t="s">
        <v>82</v>
      </c>
      <c r="B116" s="191"/>
      <c r="C116" s="194"/>
      <c r="D116" s="578">
        <v>600</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590">
        <v>8520</v>
      </c>
    </row>
    <row r="118" spans="1:4" ht="21.75" thickBot="1" x14ac:dyDescent="0.25">
      <c r="A118" s="197"/>
      <c r="B118" s="198"/>
      <c r="C118" s="125"/>
      <c r="D118" s="591"/>
    </row>
    <row r="119" spans="1:4" ht="50.1" customHeight="1" x14ac:dyDescent="0.2">
      <c r="A119" s="160" t="s">
        <v>85</v>
      </c>
      <c r="B119" s="161"/>
      <c r="C119" s="294" t="str">
        <f>"Интернет-площадка 2gis.ru на основе Cправочника организаций "&amp;$C$2&amp;""</f>
        <v>Интернет-площадка 2gis.ru на основе Cправочника организаций "2ГИС.КАЛУГА"</v>
      </c>
      <c r="D119" s="592">
        <v>4020</v>
      </c>
    </row>
    <row r="120" spans="1:4"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592">
        <v>4500</v>
      </c>
    </row>
    <row r="121" spans="1:4"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592">
        <v>4500</v>
      </c>
    </row>
    <row r="122" spans="1:4"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"2ГИС.КАЛУГА"</v>
      </c>
      <c r="D122" s="592">
        <v>6510</v>
      </c>
    </row>
    <row r="123" spans="1:4"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"2ГИС.КАЛУГА"</v>
      </c>
      <c r="D123" s="592">
        <v>7812</v>
      </c>
    </row>
    <row r="124" spans="1:4"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592">
        <v>2520</v>
      </c>
    </row>
    <row r="125" spans="1:4"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592">
        <v>2520</v>
      </c>
    </row>
    <row r="126" spans="1:4"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592">
        <v>7020</v>
      </c>
    </row>
    <row r="127" spans="1:4" ht="50.1" customHeight="1" x14ac:dyDescent="0.2">
      <c r="A127" s="160" t="s">
        <v>93</v>
      </c>
      <c r="B127" s="161"/>
      <c r="C127" s="203" t="e">
        <f>#REF!</f>
        <v>#REF!</v>
      </c>
      <c r="D127" s="592">
        <v>2010</v>
      </c>
    </row>
    <row r="128" spans="1:4" ht="50.1" customHeight="1" x14ac:dyDescent="0.2">
      <c r="A128" s="160" t="s">
        <v>94</v>
      </c>
      <c r="B128" s="161"/>
      <c r="C128" s="203" t="s">
        <v>95</v>
      </c>
      <c r="D128" s="592">
        <v>720</v>
      </c>
    </row>
    <row r="129" spans="1:4" ht="69.7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592">
        <v>2310</v>
      </c>
    </row>
    <row r="130" spans="1:4" ht="69.75" customHeight="1" x14ac:dyDescent="0.2">
      <c r="A130" s="160" t="s">
        <v>97</v>
      </c>
      <c r="B130" s="161"/>
      <c r="C130" s="20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592">
        <v>1800</v>
      </c>
    </row>
    <row r="131" spans="1:4" ht="69.75" customHeight="1" x14ac:dyDescent="0.2">
      <c r="A131" s="160" t="s">
        <v>98</v>
      </c>
      <c r="B131" s="161"/>
      <c r="C131"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592">
        <v>2010</v>
      </c>
    </row>
    <row r="132" spans="1:4" ht="69.75" customHeight="1" x14ac:dyDescent="0.2">
      <c r="A132" s="160" t="s">
        <v>99</v>
      </c>
      <c r="B132" s="161"/>
      <c r="C132"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592">
        <v>1020</v>
      </c>
    </row>
    <row r="133" spans="1:4" ht="69.7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592">
        <v>7020</v>
      </c>
    </row>
    <row r="134" spans="1:4" ht="69.7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592">
        <v>2520</v>
      </c>
    </row>
    <row r="135" spans="1:4"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592">
        <v>5010</v>
      </c>
    </row>
    <row r="136" spans="1:4"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592">
        <v>420</v>
      </c>
    </row>
    <row r="137" spans="1:4"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7" s="592">
        <v>50010</v>
      </c>
    </row>
    <row r="138" spans="1:4"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8" s="592">
        <v>3510</v>
      </c>
    </row>
    <row r="139" spans="1:4"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592">
        <v>3510</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0" s="592">
        <v>5220</v>
      </c>
    </row>
    <row r="141" spans="1:4"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"2ГИС.КАЛУГА"</v>
      </c>
      <c r="D141" s="592">
        <v>5640</v>
      </c>
    </row>
    <row r="142" spans="1:4" ht="50.1" customHeight="1" x14ac:dyDescent="0.2">
      <c r="A142" s="160" t="s">
        <v>108</v>
      </c>
      <c r="B142" s="161"/>
      <c r="C142" s="20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592">
        <v>6360</v>
      </c>
    </row>
    <row r="143" spans="1:4" ht="50.1" customHeight="1" x14ac:dyDescent="0.2">
      <c r="A143" s="160" t="s">
        <v>109</v>
      </c>
      <c r="B143" s="161"/>
      <c r="C143" s="203" t="str">
        <f t="shared" si="1"/>
        <v>Электронный справочник на основе Справочника организаций "2ГИС.КАЛУГА" (версия для ПК)</v>
      </c>
      <c r="D143" s="592">
        <v>6360</v>
      </c>
    </row>
    <row r="144" spans="1:4"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"2ГИС.КАЛУГА"</v>
      </c>
      <c r="D144" s="592">
        <v>9120</v>
      </c>
    </row>
    <row r="145" spans="1:5"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"2ГИС.КАЛУГА"</v>
      </c>
      <c r="D145" s="592">
        <v>10944</v>
      </c>
    </row>
    <row r="146" spans="1:5" ht="50.1" customHeight="1" x14ac:dyDescent="0.2">
      <c r="A146" s="160" t="s">
        <v>112</v>
      </c>
      <c r="B146" s="161"/>
      <c r="C146" s="203" t="str">
        <f t="shared" si="1"/>
        <v>Электронный справочник на основе Справочника организаций "2ГИС.КАЛУГА" (версия для ПК)</v>
      </c>
      <c r="D146" s="592">
        <v>3600</v>
      </c>
    </row>
    <row r="147" spans="1:5" ht="50.1" customHeight="1" x14ac:dyDescent="0.2">
      <c r="A147" s="160" t="s">
        <v>113</v>
      </c>
      <c r="B147" s="161"/>
      <c r="C147" s="203" t="str">
        <f t="shared" si="1"/>
        <v>Электронный справочник на основе Справочника организаций "2ГИС.КАЛУГА" (версия для ПК)</v>
      </c>
      <c r="D147" s="592">
        <v>3600</v>
      </c>
    </row>
    <row r="148" spans="1:5" ht="50.1" customHeight="1" x14ac:dyDescent="0.2">
      <c r="A148" s="160" t="s">
        <v>114</v>
      </c>
      <c r="B148" s="161"/>
      <c r="C148" s="203" t="str">
        <f t="shared" si="1"/>
        <v>Электронный справочник на основе Справочника организаций "2ГИС.КАЛУГА" (версия для ПК)</v>
      </c>
      <c r="D148" s="592">
        <v>9840</v>
      </c>
    </row>
    <row r="149" spans="1:5" ht="50.1" customHeight="1" x14ac:dyDescent="0.2">
      <c r="A149" s="160" t="s">
        <v>115</v>
      </c>
      <c r="B149" s="161"/>
      <c r="C149" s="203" t="s">
        <v>95</v>
      </c>
      <c r="D149" s="592">
        <v>1080</v>
      </c>
    </row>
    <row r="150" spans="1:5" ht="72"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592">
        <v>9840</v>
      </c>
    </row>
    <row r="151" spans="1:5" ht="50.1" customHeight="1" thickBot="1" x14ac:dyDescent="0.25">
      <c r="A151" s="160" t="s">
        <v>117</v>
      </c>
      <c r="B151" s="161"/>
      <c r="C151" s="203" t="str">
        <f t="shared" si="1"/>
        <v>Электронный справочник на основе Справочника организаций "2ГИС.КАЛУГА" (версия для ПК)</v>
      </c>
      <c r="D151" s="592">
        <v>7080</v>
      </c>
    </row>
    <row r="152" spans="1:5" s="16" customFormat="1" ht="50.1" customHeight="1" thickBot="1" x14ac:dyDescent="0.25">
      <c r="A152" s="24" t="s">
        <v>118</v>
      </c>
      <c r="B152" s="25"/>
      <c r="C152" s="24"/>
      <c r="D152" s="593"/>
    </row>
    <row r="153" spans="1:5"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592">
        <v>8010</v>
      </c>
    </row>
    <row r="154" spans="1:5" s="16" customFormat="1" ht="50.1" customHeight="1" x14ac:dyDescent="0.2">
      <c r="A154" s="160" t="s">
        <v>120</v>
      </c>
      <c r="B154" s="161"/>
      <c r="C154" s="209"/>
      <c r="D154" s="592">
        <v>8010</v>
      </c>
      <c r="E154" s="215"/>
    </row>
    <row r="155" spans="1:5" s="16" customFormat="1" ht="50.1" customHeight="1" x14ac:dyDescent="0.2">
      <c r="A155" s="207" t="s">
        <v>121</v>
      </c>
      <c r="B155" s="208"/>
      <c r="C155" s="209"/>
      <c r="D155" s="592">
        <v>2010</v>
      </c>
      <c r="E155" s="215"/>
    </row>
    <row r="156" spans="1:5" s="16" customFormat="1" ht="50.1" customHeight="1" x14ac:dyDescent="0.2">
      <c r="A156" s="207" t="s">
        <v>122</v>
      </c>
      <c r="B156" s="208"/>
      <c r="C156" s="209"/>
      <c r="D156" s="592">
        <v>210</v>
      </c>
      <c r="E156" s="215"/>
    </row>
    <row r="157" spans="1:5" s="16" customFormat="1" ht="50.1" customHeight="1" thickBot="1" x14ac:dyDescent="0.25">
      <c r="A157" s="207" t="s">
        <v>123</v>
      </c>
      <c r="B157" s="208"/>
      <c r="C157" s="210"/>
      <c r="D157" s="592">
        <v>600</v>
      </c>
      <c r="E157" s="215"/>
    </row>
    <row r="158" spans="1:5" s="16" customFormat="1" ht="50.1" customHeight="1" thickBot="1" x14ac:dyDescent="0.25">
      <c r="A158" s="24" t="s">
        <v>124</v>
      </c>
      <c r="B158" s="25"/>
      <c r="C158" s="26"/>
      <c r="D158" s="26"/>
    </row>
    <row r="159" spans="1:5" ht="50.1" customHeight="1" x14ac:dyDescent="0.2">
      <c r="A159" s="160" t="s">
        <v>125</v>
      </c>
      <c r="B159" s="161"/>
      <c r="C159" s="203" t="str">
        <f>"Интернет-площадка 2gis.ru на основе Cправочника организаций "&amp;$C$2&amp;""</f>
        <v>Интернет-площадка 2gis.ru на основе Cправочника организаций "2ГИС.КАЛУГА"</v>
      </c>
      <c r="D159" s="578">
        <v>2010</v>
      </c>
      <c r="E159" s="23"/>
    </row>
    <row r="160" spans="1:5" ht="50.1" customHeight="1" x14ac:dyDescent="0.2">
      <c r="A160" s="160" t="s">
        <v>126</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0" s="592">
        <v>4500</v>
      </c>
      <c r="E160" s="16"/>
    </row>
    <row r="161" spans="1:5" ht="50.1" customHeight="1" x14ac:dyDescent="0.2">
      <c r="A161" s="160" t="s">
        <v>195</v>
      </c>
      <c r="B161" s="161"/>
      <c r="C161" s="127" t="str">
        <f>"Интернет-площадка 2gis.ru на основе Cправочника организаций "&amp;$C$2&amp;""</f>
        <v>Интернет-площадка 2gis.ru на основе Cправочника организаций "2ГИС.КАЛУГА"</v>
      </c>
      <c r="D161" s="594">
        <v>2880</v>
      </c>
      <c r="E161" s="16"/>
    </row>
    <row r="162" spans="1:5" ht="50.1" customHeight="1" x14ac:dyDescent="0.2">
      <c r="A162" s="160" t="s">
        <v>128</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2" s="578">
        <v>6360</v>
      </c>
      <c r="E162" s="16"/>
    </row>
    <row r="163" spans="1:5" s="16" customFormat="1" ht="126" customHeight="1" thickBot="1" x14ac:dyDescent="0.25">
      <c r="A163" s="160" t="s">
        <v>129</v>
      </c>
      <c r="B163" s="161"/>
      <c r="C163" s="481" t="str">
        <f>C159</f>
        <v>Интернет-площадка 2gis.ru на основе Cправочника организаций "2ГИС.КАЛУГА"</v>
      </c>
      <c r="D163" s="592">
        <v>4344</v>
      </c>
    </row>
    <row r="164" spans="1:5" ht="50.1" customHeight="1" thickBot="1" x14ac:dyDescent="0.25">
      <c r="A164" s="24" t="s">
        <v>196</v>
      </c>
      <c r="B164" s="25"/>
      <c r="C164" s="26"/>
      <c r="D164" s="27"/>
    </row>
    <row r="165" spans="1:5" s="23" customFormat="1" ht="30" customHeight="1" thickBot="1" x14ac:dyDescent="0.25">
      <c r="A165" s="298"/>
      <c r="B165" s="298"/>
      <c r="C165" s="456"/>
      <c r="D165" s="595"/>
      <c r="E165" s="215"/>
    </row>
    <row r="166" spans="1:5"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6" s="596">
        <v>15600</v>
      </c>
      <c r="E166" s="215"/>
    </row>
    <row r="167" spans="1:5" s="16" customFormat="1" ht="83.25" customHeight="1" thickBot="1" x14ac:dyDescent="0.25">
      <c r="A167" s="160" t="s">
        <v>198</v>
      </c>
      <c r="B167" s="161"/>
      <c r="C167" s="209"/>
      <c r="D167" s="499">
        <v>15600</v>
      </c>
      <c r="E167" s="215"/>
    </row>
    <row r="168" spans="1:5" ht="21" x14ac:dyDescent="0.2">
      <c r="A168" s="175"/>
      <c r="B168" s="176"/>
      <c r="C168" s="83"/>
      <c r="D168" s="597"/>
    </row>
    <row r="170" spans="1:5" ht="21" x14ac:dyDescent="0.2">
      <c r="A170" s="216"/>
      <c r="B170" s="217" t="s">
        <v>130</v>
      </c>
      <c r="C170" s="218" t="s">
        <v>509</v>
      </c>
      <c r="D170" s="218"/>
    </row>
    <row r="171" spans="1:5" ht="21" x14ac:dyDescent="0.2">
      <c r="A171" s="216"/>
      <c r="B171" s="219"/>
      <c r="C171" s="220" t="s">
        <v>510</v>
      </c>
      <c r="D171" s="220"/>
    </row>
    <row r="172" spans="1:5" ht="21" x14ac:dyDescent="0.2">
      <c r="A172" s="216"/>
      <c r="B172" s="219"/>
      <c r="C172" s="218" t="s">
        <v>511</v>
      </c>
      <c r="D172" s="220"/>
    </row>
    <row r="173" spans="1:5" ht="21" x14ac:dyDescent="0.2">
      <c r="C173" s="220"/>
      <c r="D173" s="220"/>
    </row>
    <row r="174" spans="1:5" ht="23.25"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row>
    <row r="175" spans="1:5" ht="23.25"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row>
    <row r="176" spans="1:5" ht="23.25"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row>
    <row r="177" spans="1:5" ht="23.25"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row>
    <row r="178" spans="1:5" ht="23.25"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row>
    <row r="179" spans="1:5" ht="23.25"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row>
    <row r="180" spans="1:5" ht="23.25"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row>
    <row r="181" spans="1:5" ht="23.25" x14ac:dyDescent="0.2">
      <c r="A181" s="229"/>
      <c r="B181" s="229"/>
      <c r="C181" s="230"/>
      <c r="D181" s="231"/>
    </row>
    <row r="182" spans="1:5" ht="21" x14ac:dyDescent="0.2">
      <c r="A182" s="235" t="s">
        <v>142</v>
      </c>
      <c r="B182" s="235"/>
      <c r="C182" s="235"/>
      <c r="D182" s="235"/>
    </row>
    <row r="183" spans="1:5" ht="23.25" x14ac:dyDescent="0.2">
      <c r="A183" s="229"/>
      <c r="B183" s="229"/>
      <c r="C183" s="230"/>
      <c r="D183" s="231"/>
      <c r="E183" s="213"/>
    </row>
    <row r="184" spans="1:5" ht="50.1" customHeight="1" thickBot="1" x14ac:dyDescent="0.25">
      <c r="A184" s="236" t="s">
        <v>143</v>
      </c>
      <c r="B184" s="236"/>
      <c r="C184" s="236"/>
      <c r="D184" s="236"/>
      <c r="E184" s="234"/>
    </row>
    <row r="185" spans="1:5" ht="50.1" customHeight="1" thickBot="1" x14ac:dyDescent="0.25">
      <c r="A185" s="239" t="s">
        <v>144</v>
      </c>
      <c r="B185" s="240"/>
      <c r="C185" s="240"/>
      <c r="D185" s="241"/>
    </row>
    <row r="186" spans="1:5" ht="50.1" customHeight="1" thickBot="1" x14ac:dyDescent="0.25">
      <c r="A186" s="244" t="s">
        <v>145</v>
      </c>
      <c r="B186" s="245"/>
      <c r="C186" s="246" t="s">
        <v>146</v>
      </c>
      <c r="D186" s="424" t="s">
        <v>147</v>
      </c>
    </row>
    <row r="187" spans="1:5" ht="93" customHeight="1" x14ac:dyDescent="0.2">
      <c r="A187" s="249" t="s">
        <v>148</v>
      </c>
      <c r="B187" s="250"/>
      <c r="C187" s="251" t="s">
        <v>149</v>
      </c>
      <c r="D187" s="427" t="s">
        <v>150</v>
      </c>
    </row>
    <row r="188" spans="1:5" ht="99.75" customHeight="1" x14ac:dyDescent="0.2">
      <c r="A188" s="254" t="s">
        <v>151</v>
      </c>
      <c r="B188" s="255"/>
      <c r="C188" s="256" t="s">
        <v>152</v>
      </c>
      <c r="D188" s="429" t="s">
        <v>153</v>
      </c>
    </row>
    <row r="189" spans="1:5" ht="150" customHeight="1" thickBot="1" x14ac:dyDescent="0.25">
      <c r="A189" s="316" t="s">
        <v>154</v>
      </c>
      <c r="B189" s="317"/>
      <c r="C189" s="318" t="s">
        <v>155</v>
      </c>
      <c r="D189" s="527" t="s">
        <v>153</v>
      </c>
    </row>
    <row r="190" spans="1:5" s="213" customFormat="1" ht="125.25" customHeight="1" x14ac:dyDescent="0.2">
      <c r="A190" s="254" t="s">
        <v>157</v>
      </c>
      <c r="B190" s="255"/>
      <c r="C190" s="314" t="s">
        <v>158</v>
      </c>
      <c r="D190" s="314" t="s">
        <v>153</v>
      </c>
      <c r="E190" s="262"/>
    </row>
    <row r="191" spans="1:5" s="234" customFormat="1" ht="222.75" customHeight="1" thickBot="1" x14ac:dyDescent="0.25">
      <c r="A191" s="437" t="s">
        <v>159</v>
      </c>
      <c r="B191" s="438"/>
      <c r="C191" s="318" t="s">
        <v>160</v>
      </c>
      <c r="D191" s="598" t="s">
        <v>153</v>
      </c>
      <c r="E191" s="215"/>
    </row>
    <row r="192" spans="1:5" ht="27" customHeight="1" x14ac:dyDescent="0.2">
      <c r="A192" s="260" t="s">
        <v>161</v>
      </c>
      <c r="B192" s="260"/>
      <c r="C192" s="260"/>
      <c r="D192" s="260"/>
    </row>
    <row r="193" spans="1:5" ht="27" customHeight="1" x14ac:dyDescent="0.2">
      <c r="A193" s="260" t="s">
        <v>162</v>
      </c>
      <c r="B193" s="260"/>
      <c r="C193" s="260"/>
      <c r="D193" s="260"/>
    </row>
    <row r="194" spans="1:5" ht="215.25" customHeight="1" x14ac:dyDescent="0.2">
      <c r="A19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21"/>
      <c r="C194" s="321"/>
      <c r="D194" s="321"/>
    </row>
    <row r="195" spans="1:5" ht="75" customHeight="1" x14ac:dyDescent="0.2">
      <c r="A195" s="235" t="s">
        <v>164</v>
      </c>
      <c r="B195" s="235"/>
      <c r="C195" s="235"/>
      <c r="D195" s="235"/>
    </row>
    <row r="196" spans="1:5" ht="23.25" x14ac:dyDescent="0.2">
      <c r="A196" s="260" t="s">
        <v>165</v>
      </c>
      <c r="B196" s="260"/>
      <c r="C196" s="260"/>
      <c r="D196" s="260"/>
    </row>
    <row r="197" spans="1:5" s="262" customFormat="1" ht="114.75" customHeight="1" x14ac:dyDescent="0.2">
      <c r="A197" s="235" t="s">
        <v>166</v>
      </c>
      <c r="B197" s="235"/>
      <c r="C197" s="235"/>
      <c r="D197" s="235"/>
      <c r="E197" s="215"/>
    </row>
  </sheetData>
  <sheetProtection selectLockedCells="1" selectUnlockedCells="1"/>
  <mergeCells count="179">
    <mergeCell ref="A196:D196"/>
    <mergeCell ref="A197:D197"/>
    <mergeCell ref="A190:B190"/>
    <mergeCell ref="A191:B191"/>
    <mergeCell ref="A192:D192"/>
    <mergeCell ref="A193:D193"/>
    <mergeCell ref="A194:D194"/>
    <mergeCell ref="A195:D195"/>
    <mergeCell ref="A184:D184"/>
    <mergeCell ref="A185:D185"/>
    <mergeCell ref="A186:B186"/>
    <mergeCell ref="A187:B187"/>
    <mergeCell ref="A188:B188"/>
    <mergeCell ref="A189:B189"/>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64:B164"/>
    <mergeCell ref="A165:C165"/>
    <mergeCell ref="A166:B166"/>
    <mergeCell ref="C166:C167"/>
    <mergeCell ref="A167:B167"/>
    <mergeCell ref="A168:B168"/>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97:B97"/>
    <mergeCell ref="A98:B98"/>
    <mergeCell ref="A99:B99"/>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81:B81"/>
    <mergeCell ref="A82:B82"/>
    <mergeCell ref="A83:B83"/>
    <mergeCell ref="A84:B84"/>
    <mergeCell ref="A85:C85"/>
    <mergeCell ref="C86:C95"/>
    <mergeCell ref="A87:B87"/>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zoomScale="40" zoomScaleNormal="40" zoomScaleSheetLayoutView="40" workbookViewId="0">
      <pane ySplit="4" topLeftCell="A153"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267">
        <v>210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1">
        <f>F48*1.2</f>
        <v>9072</v>
      </c>
      <c r="E48" s="32">
        <f>F48*1.1</f>
        <v>8316</v>
      </c>
      <c r="F48" s="32">
        <v>7560</v>
      </c>
      <c r="G48" s="32">
        <f>F48*0.75</f>
        <v>5670</v>
      </c>
      <c r="H48" s="33">
        <f>F48*0.5</f>
        <v>3780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54">
        <f>F54*1.2</f>
        <v>10108.799999999999</v>
      </c>
      <c r="E54" s="32">
        <f>F54*1.1</f>
        <v>9266.4000000000015</v>
      </c>
      <c r="F54" s="32">
        <v>8424</v>
      </c>
      <c r="G54" s="32">
        <f>F54*0.75</f>
        <v>6318</v>
      </c>
      <c r="H54" s="33">
        <f>F54*0.5</f>
        <v>4212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267">
        <v>210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708 до 14160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144">
        <v>708</v>
      </c>
      <c r="E65" s="145"/>
      <c r="F65" s="145"/>
      <c r="G65" s="145"/>
      <c r="H65" s="146"/>
    </row>
    <row r="66" spans="1:8" ht="37.5" customHeight="1" outlineLevel="1" x14ac:dyDescent="0.2">
      <c r="A66" s="147" t="s">
        <v>40</v>
      </c>
      <c r="B66" s="148"/>
      <c r="C66" s="143"/>
      <c r="D66" s="36">
        <v>1416</v>
      </c>
      <c r="E66" s="37"/>
      <c r="F66" s="37"/>
      <c r="G66" s="37"/>
      <c r="H66" s="38"/>
    </row>
    <row r="67" spans="1:8" ht="37.5" customHeight="1" outlineLevel="1" x14ac:dyDescent="0.2">
      <c r="A67" s="147" t="s">
        <v>41</v>
      </c>
      <c r="B67" s="148"/>
      <c r="C67" s="143"/>
      <c r="D67" s="36">
        <v>2124</v>
      </c>
      <c r="E67" s="37"/>
      <c r="F67" s="37"/>
      <c r="G67" s="37"/>
      <c r="H67" s="38"/>
    </row>
    <row r="68" spans="1:8" ht="37.5" customHeight="1" outlineLevel="1" x14ac:dyDescent="0.2">
      <c r="A68" s="147" t="s">
        <v>42</v>
      </c>
      <c r="B68" s="148"/>
      <c r="C68" s="143"/>
      <c r="D68" s="36">
        <v>2832</v>
      </c>
      <c r="E68" s="37"/>
      <c r="F68" s="37"/>
      <c r="G68" s="37"/>
      <c r="H68" s="38"/>
    </row>
    <row r="69" spans="1:8" ht="37.5" customHeight="1" outlineLevel="1" x14ac:dyDescent="0.2">
      <c r="A69" s="147" t="s">
        <v>43</v>
      </c>
      <c r="B69" s="148"/>
      <c r="C69" s="143"/>
      <c r="D69" s="36">
        <v>3540</v>
      </c>
      <c r="E69" s="37"/>
      <c r="F69" s="37"/>
      <c r="G69" s="37"/>
      <c r="H69" s="38"/>
    </row>
    <row r="70" spans="1:8" ht="37.5" customHeight="1" outlineLevel="1" x14ac:dyDescent="0.2">
      <c r="A70" s="147" t="s">
        <v>44</v>
      </c>
      <c r="B70" s="148"/>
      <c r="C70" s="143"/>
      <c r="D70" s="36">
        <v>4248</v>
      </c>
      <c r="E70" s="37"/>
      <c r="F70" s="37"/>
      <c r="G70" s="37"/>
      <c r="H70" s="38"/>
    </row>
    <row r="71" spans="1:8" ht="37.5" customHeight="1" outlineLevel="1" x14ac:dyDescent="0.2">
      <c r="A71" s="147" t="s">
        <v>45</v>
      </c>
      <c r="B71" s="148"/>
      <c r="C71" s="143"/>
      <c r="D71" s="36">
        <v>4956</v>
      </c>
      <c r="E71" s="37"/>
      <c r="F71" s="37"/>
      <c r="G71" s="37"/>
      <c r="H71" s="38"/>
    </row>
    <row r="72" spans="1:8" ht="37.5" customHeight="1" outlineLevel="1" x14ac:dyDescent="0.2">
      <c r="A72" s="147" t="s">
        <v>46</v>
      </c>
      <c r="B72" s="148"/>
      <c r="C72" s="143"/>
      <c r="D72" s="36">
        <v>5664</v>
      </c>
      <c r="E72" s="37"/>
      <c r="F72" s="37"/>
      <c r="G72" s="37"/>
      <c r="H72" s="38"/>
    </row>
    <row r="73" spans="1:8" ht="37.5" customHeight="1" outlineLevel="1" x14ac:dyDescent="0.2">
      <c r="A73" s="147" t="s">
        <v>47</v>
      </c>
      <c r="B73" s="148"/>
      <c r="C73" s="143"/>
      <c r="D73" s="36">
        <v>6372</v>
      </c>
      <c r="E73" s="37"/>
      <c r="F73" s="37"/>
      <c r="G73" s="37"/>
      <c r="H73" s="38"/>
    </row>
    <row r="74" spans="1:8" ht="37.5" customHeight="1" outlineLevel="1" x14ac:dyDescent="0.2">
      <c r="A74" s="147" t="s">
        <v>48</v>
      </c>
      <c r="B74" s="148"/>
      <c r="C74" s="143"/>
      <c r="D74" s="36">
        <v>7080</v>
      </c>
      <c r="E74" s="37"/>
      <c r="F74" s="37"/>
      <c r="G74" s="37"/>
      <c r="H74" s="38"/>
    </row>
    <row r="75" spans="1:8" ht="37.5" customHeight="1" outlineLevel="1" x14ac:dyDescent="0.2">
      <c r="A75" s="147" t="s">
        <v>49</v>
      </c>
      <c r="B75" s="148"/>
      <c r="C75" s="143"/>
      <c r="D75" s="36">
        <v>7788</v>
      </c>
      <c r="E75" s="37"/>
      <c r="F75" s="37"/>
      <c r="G75" s="37"/>
      <c r="H75" s="38"/>
    </row>
    <row r="76" spans="1:8" ht="37.5" customHeight="1" outlineLevel="1" x14ac:dyDescent="0.2">
      <c r="A76" s="147" t="s">
        <v>50</v>
      </c>
      <c r="B76" s="148"/>
      <c r="C76" s="143"/>
      <c r="D76" s="36">
        <v>8496</v>
      </c>
      <c r="E76" s="37"/>
      <c r="F76" s="37"/>
      <c r="G76" s="37"/>
      <c r="H76" s="38"/>
    </row>
    <row r="77" spans="1:8" ht="37.5" customHeight="1" outlineLevel="1" x14ac:dyDescent="0.2">
      <c r="A77" s="147" t="s">
        <v>51</v>
      </c>
      <c r="B77" s="148"/>
      <c r="C77" s="143"/>
      <c r="D77" s="36">
        <v>9204</v>
      </c>
      <c r="E77" s="37"/>
      <c r="F77" s="37"/>
      <c r="G77" s="37"/>
      <c r="H77" s="38"/>
    </row>
    <row r="78" spans="1:8" ht="37.5" customHeight="1" outlineLevel="1" x14ac:dyDescent="0.2">
      <c r="A78" s="147" t="s">
        <v>52</v>
      </c>
      <c r="B78" s="148"/>
      <c r="C78" s="143"/>
      <c r="D78" s="36">
        <v>9912</v>
      </c>
      <c r="E78" s="37"/>
      <c r="F78" s="37"/>
      <c r="G78" s="37"/>
      <c r="H78" s="38"/>
    </row>
    <row r="79" spans="1:8" ht="37.5" customHeight="1" outlineLevel="1" x14ac:dyDescent="0.2">
      <c r="A79" s="147" t="s">
        <v>53</v>
      </c>
      <c r="B79" s="148"/>
      <c r="C79" s="143"/>
      <c r="D79" s="36">
        <v>10620</v>
      </c>
      <c r="E79" s="37"/>
      <c r="F79" s="37"/>
      <c r="G79" s="37"/>
      <c r="H79" s="38"/>
    </row>
    <row r="80" spans="1:8" ht="37.5" customHeight="1" outlineLevel="1" x14ac:dyDescent="0.2">
      <c r="A80" s="147" t="s">
        <v>54</v>
      </c>
      <c r="B80" s="148"/>
      <c r="C80" s="143"/>
      <c r="D80" s="36">
        <v>11328</v>
      </c>
      <c r="E80" s="37"/>
      <c r="F80" s="37"/>
      <c r="G80" s="37"/>
      <c r="H80" s="38"/>
    </row>
    <row r="81" spans="1:8" ht="37.5" customHeight="1" outlineLevel="1" x14ac:dyDescent="0.2">
      <c r="A81" s="147" t="s">
        <v>55</v>
      </c>
      <c r="B81" s="148"/>
      <c r="C81" s="143"/>
      <c r="D81" s="36">
        <v>12036</v>
      </c>
      <c r="E81" s="37"/>
      <c r="F81" s="37"/>
      <c r="G81" s="37"/>
      <c r="H81" s="38"/>
    </row>
    <row r="82" spans="1:8" ht="37.5" customHeight="1" outlineLevel="1" x14ac:dyDescent="0.2">
      <c r="A82" s="147" t="s">
        <v>56</v>
      </c>
      <c r="B82" s="148"/>
      <c r="C82" s="143"/>
      <c r="D82" s="36">
        <v>12744</v>
      </c>
      <c r="E82" s="37"/>
      <c r="F82" s="37"/>
      <c r="G82" s="37"/>
      <c r="H82" s="38"/>
    </row>
    <row r="83" spans="1:8" ht="37.5" customHeight="1" outlineLevel="1" x14ac:dyDescent="0.2">
      <c r="A83" s="147" t="s">
        <v>57</v>
      </c>
      <c r="B83" s="148"/>
      <c r="C83" s="143"/>
      <c r="D83" s="36">
        <v>13452</v>
      </c>
      <c r="E83" s="37"/>
      <c r="F83" s="37"/>
      <c r="G83" s="37"/>
      <c r="H83" s="38"/>
    </row>
    <row r="84" spans="1:8" ht="37.5" customHeight="1" outlineLevel="1" thickBot="1" x14ac:dyDescent="0.25">
      <c r="A84" s="147" t="s">
        <v>58</v>
      </c>
      <c r="B84" s="148"/>
      <c r="C84" s="143"/>
      <c r="D84" s="36">
        <v>14160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152">
        <v>600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157">
        <v>354</v>
      </c>
      <c r="E87" s="157"/>
      <c r="F87" s="157"/>
      <c r="G87" s="157"/>
      <c r="H87" s="158"/>
    </row>
    <row r="88" spans="1:8" ht="37.5" customHeight="1" x14ac:dyDescent="0.2">
      <c r="A88" s="154" t="s">
        <v>62</v>
      </c>
      <c r="B88" s="155"/>
      <c r="C88" s="159"/>
      <c r="D88" s="157">
        <v>1242</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768</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286"/>
      <c r="B98" s="287"/>
      <c r="C98" s="130"/>
      <c r="D98" s="288"/>
      <c r="E98" s="288"/>
      <c r="F98" s="288"/>
      <c r="G98" s="288"/>
      <c r="H98" s="289"/>
    </row>
    <row r="99" spans="1:8" ht="72"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182">
        <v>1500</v>
      </c>
      <c r="E99" s="182"/>
      <c r="F99" s="182"/>
      <c r="G99" s="182"/>
      <c r="H99" s="183"/>
    </row>
    <row r="100" spans="1:8" ht="72" customHeight="1" thickBot="1" x14ac:dyDescent="0.25">
      <c r="A100" s="184" t="s">
        <v>74</v>
      </c>
      <c r="B100" s="185"/>
      <c r="C100" s="186"/>
      <c r="D100" s="187" t="s">
        <v>75</v>
      </c>
      <c r="E100" s="188"/>
      <c r="F100" s="188"/>
      <c r="G100" s="188"/>
      <c r="H100" s="189"/>
    </row>
    <row r="101" spans="1:8" ht="72" customHeight="1" x14ac:dyDescent="0.2">
      <c r="A101" s="190" t="s">
        <v>76</v>
      </c>
      <c r="B101" s="191"/>
      <c r="C101" s="186"/>
      <c r="D101" s="157">
        <f>D99/4</f>
        <v>375</v>
      </c>
      <c r="E101" s="157"/>
      <c r="F101" s="157"/>
      <c r="G101" s="157"/>
      <c r="H101" s="158"/>
    </row>
    <row r="102" spans="1:8" ht="72" customHeight="1" x14ac:dyDescent="0.2">
      <c r="A102" s="190" t="s">
        <v>77</v>
      </c>
      <c r="B102" s="191"/>
      <c r="C102" s="186"/>
      <c r="D102" s="157">
        <f>D99/5</f>
        <v>300</v>
      </c>
      <c r="E102" s="157"/>
      <c r="F102" s="157"/>
      <c r="G102" s="157"/>
      <c r="H102" s="158"/>
    </row>
    <row r="103" spans="1:8" ht="72" customHeight="1" x14ac:dyDescent="0.2">
      <c r="A103" s="190" t="s">
        <v>78</v>
      </c>
      <c r="B103" s="191"/>
      <c r="C103" s="186"/>
      <c r="D103" s="157">
        <f>D99/6</f>
        <v>250</v>
      </c>
      <c r="E103" s="157"/>
      <c r="F103" s="157"/>
      <c r="G103" s="157"/>
      <c r="H103" s="158"/>
    </row>
    <row r="104" spans="1:8" ht="72" customHeight="1" x14ac:dyDescent="0.2">
      <c r="A104" s="190" t="s">
        <v>79</v>
      </c>
      <c r="B104" s="191"/>
      <c r="C104" s="186"/>
      <c r="D104" s="157">
        <f>D99/7</f>
        <v>214.28571428571428</v>
      </c>
      <c r="E104" s="157"/>
      <c r="F104" s="157"/>
      <c r="G104" s="157"/>
      <c r="H104" s="158"/>
    </row>
    <row r="105" spans="1:8" ht="72" customHeight="1" x14ac:dyDescent="0.2">
      <c r="A105" s="190" t="s">
        <v>80</v>
      </c>
      <c r="B105" s="191"/>
      <c r="C105" s="186"/>
      <c r="D105" s="157">
        <f>D99/8</f>
        <v>187.5</v>
      </c>
      <c r="E105" s="157"/>
      <c r="F105" s="157"/>
      <c r="G105" s="157"/>
      <c r="H105" s="158"/>
    </row>
    <row r="106" spans="1:8" ht="72" customHeight="1" x14ac:dyDescent="0.2">
      <c r="A106" s="190" t="s">
        <v>81</v>
      </c>
      <c r="B106" s="191"/>
      <c r="C106" s="186"/>
      <c r="D106" s="157">
        <f>D99/9</f>
        <v>166.66666666666666</v>
      </c>
      <c r="E106" s="157"/>
      <c r="F106" s="157"/>
      <c r="G106" s="157"/>
      <c r="H106" s="158"/>
    </row>
    <row r="107" spans="1:8" ht="72" customHeight="1" x14ac:dyDescent="0.2">
      <c r="A107" s="190" t="s">
        <v>82</v>
      </c>
      <c r="B107" s="191"/>
      <c r="C107" s="186"/>
      <c r="D107" s="157">
        <f>D99/10</f>
        <v>150</v>
      </c>
      <c r="E107" s="157"/>
      <c r="F107" s="157"/>
      <c r="G107" s="157"/>
      <c r="H107" s="158"/>
    </row>
    <row r="108" spans="1:8" ht="72" customHeight="1" thickBot="1" x14ac:dyDescent="0.25">
      <c r="A108" s="179" t="s">
        <v>83</v>
      </c>
      <c r="B108" s="180"/>
      <c r="C108" s="186"/>
      <c r="D108" s="182">
        <v>2520</v>
      </c>
      <c r="E108" s="182"/>
      <c r="F108" s="182"/>
      <c r="G108" s="182"/>
      <c r="H108" s="183"/>
    </row>
    <row r="109" spans="1:8" ht="72" customHeight="1" thickBot="1" x14ac:dyDescent="0.25">
      <c r="A109" s="184" t="s">
        <v>74</v>
      </c>
      <c r="B109" s="185"/>
      <c r="C109" s="186"/>
      <c r="D109" s="187" t="s">
        <v>75</v>
      </c>
      <c r="E109" s="188"/>
      <c r="F109" s="188"/>
      <c r="G109" s="188"/>
      <c r="H109" s="189"/>
    </row>
    <row r="110" spans="1:8" ht="72" customHeight="1" x14ac:dyDescent="0.2">
      <c r="A110" s="190" t="s">
        <v>76</v>
      </c>
      <c r="B110" s="191"/>
      <c r="C110" s="186"/>
      <c r="D110" s="157">
        <v>630</v>
      </c>
      <c r="E110" s="157"/>
      <c r="F110" s="157"/>
      <c r="G110" s="157"/>
      <c r="H110" s="158"/>
    </row>
    <row r="111" spans="1:8" ht="72" customHeight="1" x14ac:dyDescent="0.2">
      <c r="A111" s="190" t="s">
        <v>77</v>
      </c>
      <c r="B111" s="191"/>
      <c r="C111" s="186"/>
      <c r="D111" s="157">
        <v>504</v>
      </c>
      <c r="E111" s="157"/>
      <c r="F111" s="157"/>
      <c r="G111" s="157"/>
      <c r="H111" s="158"/>
    </row>
    <row r="112" spans="1:8" ht="72" customHeight="1" x14ac:dyDescent="0.2">
      <c r="A112" s="190" t="s">
        <v>78</v>
      </c>
      <c r="B112" s="191"/>
      <c r="C112" s="186"/>
      <c r="D112" s="157">
        <v>420</v>
      </c>
      <c r="E112" s="157"/>
      <c r="F112" s="157"/>
      <c r="G112" s="157"/>
      <c r="H112" s="158"/>
    </row>
    <row r="113" spans="1:8" ht="72" customHeight="1" x14ac:dyDescent="0.2">
      <c r="A113" s="190" t="s">
        <v>79</v>
      </c>
      <c r="B113" s="191"/>
      <c r="C113" s="186"/>
      <c r="D113" s="157">
        <v>360</v>
      </c>
      <c r="E113" s="157"/>
      <c r="F113" s="157"/>
      <c r="G113" s="157"/>
      <c r="H113" s="158"/>
    </row>
    <row r="114" spans="1:8" ht="72" customHeight="1" x14ac:dyDescent="0.2">
      <c r="A114" s="190" t="s">
        <v>80</v>
      </c>
      <c r="B114" s="191"/>
      <c r="C114" s="186"/>
      <c r="D114" s="157">
        <v>315</v>
      </c>
      <c r="E114" s="157"/>
      <c r="F114" s="157"/>
      <c r="G114" s="157"/>
      <c r="H114" s="158"/>
    </row>
    <row r="115" spans="1:8" ht="72" customHeight="1" x14ac:dyDescent="0.2">
      <c r="A115" s="190" t="s">
        <v>81</v>
      </c>
      <c r="B115" s="191"/>
      <c r="C115" s="186"/>
      <c r="D115" s="157">
        <v>280</v>
      </c>
      <c r="E115" s="157"/>
      <c r="F115" s="157"/>
      <c r="G115" s="157"/>
      <c r="H115" s="158"/>
    </row>
    <row r="116" spans="1:8" ht="72" customHeight="1" thickBot="1" x14ac:dyDescent="0.25">
      <c r="A116" s="190" t="s">
        <v>82</v>
      </c>
      <c r="B116" s="191"/>
      <c r="C116" s="194"/>
      <c r="D116" s="157">
        <v>252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44">
        <v>10008</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"2ГИС.КАМЕНСК-УРАЛЬСКИЙ"</v>
      </c>
      <c r="D119" s="31">
        <v>2478</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121">
        <v>1476</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6">
        <v>5016</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"2ГИС.КАМЕНСК-УРАЛЬСКИЙ"</v>
      </c>
      <c r="D122" s="36">
        <v>4896</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"2ГИС.КАМЕНСК-УРАЛЬСКИЙ"</v>
      </c>
      <c r="D123" s="36">
        <v>5875.2</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6">
        <v>1476</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6">
        <v>2010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6">
        <v>6018</v>
      </c>
      <c r="E126" s="37"/>
      <c r="F126" s="37"/>
      <c r="G126" s="37"/>
      <c r="H126" s="38"/>
    </row>
    <row r="127" spans="1:8" ht="50.1" customHeight="1" x14ac:dyDescent="0.2">
      <c r="A127" s="160" t="s">
        <v>93</v>
      </c>
      <c r="B127" s="161"/>
      <c r="C127" s="203" t="e">
        <f>#REF!</f>
        <v>#REF!</v>
      </c>
      <c r="D127" s="36">
        <v>5010</v>
      </c>
      <c r="E127" s="37"/>
      <c r="F127" s="37"/>
      <c r="G127" s="37"/>
      <c r="H127" s="38"/>
    </row>
    <row r="128" spans="1:8" ht="50.1" customHeight="1" x14ac:dyDescent="0.2">
      <c r="A128" s="160" t="s">
        <v>94</v>
      </c>
      <c r="B128" s="161"/>
      <c r="C128" s="202" t="s">
        <v>95</v>
      </c>
      <c r="D128" s="36">
        <v>504</v>
      </c>
      <c r="E128" s="37"/>
      <c r="F128" s="37"/>
      <c r="G128" s="37"/>
      <c r="H128" s="38"/>
    </row>
    <row r="129" spans="1:8" ht="75.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6">
        <v>1770</v>
      </c>
      <c r="E129" s="37"/>
      <c r="F129" s="37"/>
      <c r="G129" s="37"/>
      <c r="H129" s="38"/>
    </row>
    <row r="130" spans="1:8" ht="75.75" customHeight="1" x14ac:dyDescent="0.2">
      <c r="A130" s="160" t="s">
        <v>97</v>
      </c>
      <c r="B130" s="161"/>
      <c r="C130" s="202"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6">
        <v>1416</v>
      </c>
      <c r="E130" s="37"/>
      <c r="F130" s="37"/>
      <c r="G130" s="37"/>
      <c r="H130" s="38"/>
    </row>
    <row r="131" spans="1:8" ht="75.75" customHeight="1" x14ac:dyDescent="0.2">
      <c r="A131" s="160" t="s">
        <v>98</v>
      </c>
      <c r="B131" s="161"/>
      <c r="C131"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6">
        <v>1182</v>
      </c>
      <c r="E131" s="37"/>
      <c r="F131" s="37"/>
      <c r="G131" s="37"/>
      <c r="H131" s="38"/>
    </row>
    <row r="132" spans="1:8" ht="75.75" customHeight="1" x14ac:dyDescent="0.2">
      <c r="A132" s="160" t="s">
        <v>99</v>
      </c>
      <c r="B132" s="161"/>
      <c r="C132"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6">
        <v>708</v>
      </c>
      <c r="E132" s="37"/>
      <c r="F132" s="37"/>
      <c r="G132" s="37"/>
      <c r="H132" s="38"/>
    </row>
    <row r="133" spans="1:8" ht="75.75" customHeight="1" x14ac:dyDescent="0.2">
      <c r="A133" s="160" t="s">
        <v>100</v>
      </c>
      <c r="B133" s="161" t="s">
        <v>100</v>
      </c>
      <c r="C133"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6">
        <v>6000</v>
      </c>
      <c r="E133" s="37"/>
      <c r="F133" s="37"/>
      <c r="G133" s="37"/>
      <c r="H133" s="38"/>
    </row>
    <row r="134" spans="1:8" ht="75.75" customHeight="1" x14ac:dyDescent="0.2">
      <c r="A134" s="160" t="s">
        <v>101</v>
      </c>
      <c r="B134" s="161" t="s">
        <v>101</v>
      </c>
      <c r="C134"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6">
        <v>6492</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6">
        <v>600</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8" s="36">
        <v>1515</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"2ГИС.КАМЕНСК-УРАЛЬСКИЙ"</v>
      </c>
      <c r="D141" s="36">
        <v>3480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6">
        <v>2160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"2ГИС.КАМЕНСК-УРАЛЬСКИЙ" (версия для ПК)</v>
      </c>
      <c r="D143" s="36">
        <v>7080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"2ГИС.КАМЕНСК-УРАЛЬСКИЙ"</v>
      </c>
      <c r="D144" s="36">
        <v>6960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"2ГИС.КАМЕНСК-УРАЛЬСКИЙ"</v>
      </c>
      <c r="D145" s="36">
        <v>8352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"2ГИС.КАМЕНСК-УРАЛЬСКИЙ" (версия для ПК)</v>
      </c>
      <c r="D146" s="36">
        <v>2160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"2ГИС.КАМЕНСК-УРАЛЬСКИЙ" (версия для ПК)</v>
      </c>
      <c r="D147" s="36">
        <v>2880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"2ГИС.КАМЕНСК-УРАЛЬСКИЙ" (версия для ПК)</v>
      </c>
      <c r="D148" s="36">
        <v>8520</v>
      </c>
      <c r="E148" s="37"/>
      <c r="F148" s="37"/>
      <c r="G148" s="37"/>
      <c r="H148" s="38"/>
    </row>
    <row r="149" spans="1:8" ht="50.1" customHeight="1" x14ac:dyDescent="0.2">
      <c r="A149" s="160" t="s">
        <v>115</v>
      </c>
      <c r="B149" s="161"/>
      <c r="C149" s="202" t="s">
        <v>95</v>
      </c>
      <c r="D149" s="36">
        <v>720</v>
      </c>
      <c r="E149" s="37"/>
      <c r="F149" s="37"/>
      <c r="G149" s="37"/>
      <c r="H149" s="38"/>
    </row>
    <row r="150" spans="1:8" ht="74.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6">
        <v>8400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"2ГИС.КАМЕНСК-УРАЛЬСКИЙ" (версия для ПК)</v>
      </c>
      <c r="D151" s="44">
        <v>9120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1">
        <v>2004</v>
      </c>
      <c r="E153" s="32"/>
      <c r="F153" s="32"/>
      <c r="G153" s="32"/>
      <c r="H153" s="33"/>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3">
        <v>1500</v>
      </c>
      <c r="E155" s="157"/>
      <c r="F155" s="157"/>
      <c r="G155" s="157"/>
      <c r="H155" s="158"/>
    </row>
    <row r="156" spans="1:8" s="16" customFormat="1" ht="50.1" customHeight="1" x14ac:dyDescent="0.2">
      <c r="A156" s="207" t="s">
        <v>122</v>
      </c>
      <c r="B156" s="208"/>
      <c r="C156" s="209"/>
      <c r="D156" s="293">
        <v>150</v>
      </c>
      <c r="E156" s="157"/>
      <c r="F156" s="157"/>
      <c r="G156" s="157"/>
      <c r="H156" s="158"/>
    </row>
    <row r="157" spans="1:8" s="16" customFormat="1" ht="50.1" customHeight="1" thickBot="1" x14ac:dyDescent="0.25">
      <c r="A157" s="207" t="s">
        <v>123</v>
      </c>
      <c r="B157" s="208"/>
      <c r="C157" s="210"/>
      <c r="D157" s="78">
        <v>510</v>
      </c>
      <c r="E157" s="79"/>
      <c r="F157" s="79"/>
      <c r="G157" s="79"/>
      <c r="H157" s="80"/>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"2ГИС.КАМЕНСК-УРАЛЬСКИЙ"</v>
      </c>
      <c r="D159" s="36">
        <v>1770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0" s="36">
        <v>3780</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"2ГИС.КАМЕНСК-УРАЛЬСКИЙ"</v>
      </c>
      <c r="D161" s="36">
        <v>2520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2" s="36">
        <v>5400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"2ГИС.КАМЕНСК-УРАЛЬСКИЙ"</v>
      </c>
      <c r="D163" s="36">
        <v>3600</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8"/>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6" s="31">
        <v>5460</v>
      </c>
      <c r="E166" s="32"/>
      <c r="F166" s="32"/>
      <c r="G166" s="32"/>
      <c r="H166" s="33"/>
    </row>
    <row r="167" spans="1:8" s="16" customFormat="1" ht="83.25" customHeight="1" thickBot="1" x14ac:dyDescent="0.25">
      <c r="A167" s="160" t="s">
        <v>198</v>
      </c>
      <c r="B167" s="161"/>
      <c r="C167" s="209"/>
      <c r="D167" s="36">
        <v>5460</v>
      </c>
      <c r="E167" s="37"/>
      <c r="F167" s="37"/>
      <c r="G167" s="37"/>
      <c r="H167" s="38"/>
    </row>
    <row r="168" spans="1:8" ht="21.75" thickBot="1" x14ac:dyDescent="0.25">
      <c r="A168" s="286"/>
      <c r="B168" s="287"/>
      <c r="C168" s="130"/>
      <c r="D168" s="288"/>
      <c r="E168" s="288"/>
      <c r="F168" s="288"/>
      <c r="G168" s="288"/>
      <c r="H168" s="289"/>
    </row>
    <row r="170" spans="1:8" ht="21" x14ac:dyDescent="0.2">
      <c r="A170" s="216"/>
      <c r="B170" s="217" t="s">
        <v>130</v>
      </c>
      <c r="C170" s="218" t="s">
        <v>513</v>
      </c>
      <c r="D170" s="218"/>
      <c r="E170" s="219"/>
      <c r="F170" s="219"/>
      <c r="G170" s="219"/>
      <c r="H170" s="219"/>
    </row>
    <row r="171" spans="1:8" ht="21" x14ac:dyDescent="0.2">
      <c r="A171" s="216"/>
      <c r="B171" s="219"/>
      <c r="C171" s="220" t="s">
        <v>514</v>
      </c>
      <c r="D171" s="220"/>
      <c r="E171" s="219"/>
      <c r="F171" s="219"/>
      <c r="G171" s="219"/>
      <c r="H171" s="219"/>
    </row>
    <row r="172" spans="1:8" ht="21" x14ac:dyDescent="0.2">
      <c r="A172" s="216"/>
      <c r="B172" s="219"/>
      <c r="C172" s="220" t="s">
        <v>515</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96" customHeight="1" thickBot="1" x14ac:dyDescent="0.25">
      <c r="A187" s="244" t="s">
        <v>145</v>
      </c>
      <c r="B187" s="245"/>
      <c r="C187" s="246" t="s">
        <v>146</v>
      </c>
      <c r="D187" s="245" t="s">
        <v>147</v>
      </c>
      <c r="E187" s="247"/>
      <c r="F187" s="248"/>
      <c r="G187" s="248"/>
      <c r="H187" s="248"/>
    </row>
    <row r="188" spans="1:8" ht="126.75" customHeight="1" x14ac:dyDescent="0.2">
      <c r="A188" s="249" t="s">
        <v>148</v>
      </c>
      <c r="B188" s="250"/>
      <c r="C188" s="251" t="s">
        <v>149</v>
      </c>
      <c r="D188" s="252" t="s">
        <v>150</v>
      </c>
      <c r="E188" s="253"/>
      <c r="F188" s="248"/>
      <c r="G188" s="248"/>
      <c r="H188" s="248"/>
    </row>
    <row r="189" spans="1:8" ht="108" customHeight="1" x14ac:dyDescent="0.2">
      <c r="A189" s="254" t="s">
        <v>151</v>
      </c>
      <c r="B189" s="255"/>
      <c r="C189" s="256" t="s">
        <v>152</v>
      </c>
      <c r="D189" s="257" t="s">
        <v>153</v>
      </c>
      <c r="E189" s="258"/>
      <c r="F189" s="248"/>
      <c r="G189" s="248"/>
      <c r="H189" s="248"/>
    </row>
    <row r="190" spans="1:8" ht="134.25" customHeight="1" x14ac:dyDescent="0.2">
      <c r="A190" s="255" t="s">
        <v>154</v>
      </c>
      <c r="B190" s="255"/>
      <c r="C190" s="256" t="s">
        <v>155</v>
      </c>
      <c r="D190" s="257" t="s">
        <v>153</v>
      </c>
      <c r="E190" s="257"/>
      <c r="F190" s="248"/>
      <c r="G190" s="248"/>
      <c r="H190" s="248"/>
    </row>
    <row r="191" spans="1:8" s="213" customFormat="1" ht="125.25" customHeight="1" x14ac:dyDescent="0.2">
      <c r="A191" s="254" t="s">
        <v>157</v>
      </c>
      <c r="B191" s="255"/>
      <c r="C191" s="314" t="s">
        <v>158</v>
      </c>
      <c r="D191" s="255" t="s">
        <v>153</v>
      </c>
      <c r="E191" s="315"/>
      <c r="F191" s="242"/>
      <c r="G191" s="242"/>
      <c r="H191" s="242"/>
    </row>
    <row r="192" spans="1:8" s="234" customFormat="1" ht="222.75" customHeight="1" thickBot="1" x14ac:dyDescent="0.25">
      <c r="A192" s="437" t="s">
        <v>159</v>
      </c>
      <c r="B192" s="438"/>
      <c r="C192" s="318" t="s">
        <v>160</v>
      </c>
      <c r="D192" s="439" t="s">
        <v>153</v>
      </c>
      <c r="E192" s="440"/>
      <c r="F192" s="232"/>
      <c r="G192" s="233"/>
      <c r="H192" s="233"/>
    </row>
    <row r="193" spans="1:8" ht="24.95" customHeight="1" x14ac:dyDescent="0.2">
      <c r="A193" s="260" t="s">
        <v>161</v>
      </c>
      <c r="B193" s="260"/>
      <c r="C193" s="260"/>
      <c r="D193" s="260"/>
      <c r="E193" s="260"/>
      <c r="F193" s="260"/>
      <c r="G193" s="260"/>
      <c r="H193" s="260"/>
    </row>
    <row r="194" spans="1:8" ht="24.95" customHeight="1" x14ac:dyDescent="0.2">
      <c r="A194" s="260" t="s">
        <v>162</v>
      </c>
      <c r="B194" s="260"/>
      <c r="C194" s="260"/>
      <c r="D194" s="260"/>
      <c r="E194" s="260"/>
      <c r="F194" s="260"/>
      <c r="G194" s="260"/>
      <c r="H194" s="260"/>
    </row>
    <row r="195" spans="1:8" ht="183.75"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81" customHeight="1" x14ac:dyDescent="0.2">
      <c r="A196" s="235" t="s">
        <v>164</v>
      </c>
      <c r="B196" s="235"/>
      <c r="C196" s="235"/>
      <c r="D196" s="235"/>
      <c r="E196" s="235"/>
      <c r="F196" s="235"/>
      <c r="G196" s="235"/>
      <c r="H196" s="235"/>
    </row>
    <row r="197" spans="1:8" ht="23.25" x14ac:dyDescent="0.2">
      <c r="A197" s="260" t="s">
        <v>165</v>
      </c>
      <c r="B197" s="260"/>
      <c r="C197" s="260"/>
      <c r="D197" s="260"/>
      <c r="E197" s="260"/>
      <c r="F197" s="260"/>
      <c r="G197" s="260"/>
      <c r="H197" s="260"/>
    </row>
    <row r="198" spans="1:8" s="262" customFormat="1" ht="114.75" customHeight="1" x14ac:dyDescent="0.2">
      <c r="A198" s="235" t="s">
        <v>166</v>
      </c>
      <c r="B198" s="235"/>
      <c r="C198" s="235"/>
      <c r="D198" s="235"/>
      <c r="E198" s="235"/>
      <c r="F198" s="235"/>
      <c r="G198" s="235"/>
      <c r="H198" s="235"/>
    </row>
  </sheetData>
  <sheetProtection selectLockedCells="1" selectUnlockedCells="1"/>
  <mergeCells count="32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3"/>
  <sheetViews>
    <sheetView zoomScale="40" zoomScaleNormal="40" zoomScaleSheetLayoutView="40" workbookViewId="0">
      <pane ySplit="4" topLeftCell="A167"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 s="31">
        <f>F8*1.2</f>
        <v>11462.4</v>
      </c>
      <c r="E8" s="32">
        <f>F8*1.1</f>
        <v>10507.2</v>
      </c>
      <c r="F8" s="32">
        <v>9552</v>
      </c>
      <c r="G8" s="32">
        <f>F8*0.75</f>
        <v>7164</v>
      </c>
      <c r="H8" s="33">
        <f>F8*0.5</f>
        <v>4776</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 s="54">
        <f>F13*1.2</f>
        <v>13118.4</v>
      </c>
      <c r="E13" s="32">
        <f>F13*1.1</f>
        <v>12025.2</v>
      </c>
      <c r="F13" s="32">
        <v>10932</v>
      </c>
      <c r="G13" s="32">
        <f>F13*0.75</f>
        <v>8199</v>
      </c>
      <c r="H13" s="33">
        <f>F13*0.5</f>
        <v>5466</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1680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"2ГИС.КЕМЕРОВО"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4" s="267">
        <v>300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8" s="31">
        <f>F28*1.2</f>
        <v>16056</v>
      </c>
      <c r="E28" s="32">
        <f>F28*1.1</f>
        <v>14718.000000000002</v>
      </c>
      <c r="F28" s="32">
        <v>13380</v>
      </c>
      <c r="G28" s="32">
        <f>F28*0.75</f>
        <v>10035</v>
      </c>
      <c r="H28" s="33">
        <f>F28*0.5</f>
        <v>6690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3" s="54">
        <f>F33*1.2</f>
        <v>18374.399999999998</v>
      </c>
      <c r="E33" s="32">
        <f>F33*1.1</f>
        <v>16843.2</v>
      </c>
      <c r="F33" s="32">
        <v>15312</v>
      </c>
      <c r="G33" s="32">
        <f>F33*0.75</f>
        <v>11484</v>
      </c>
      <c r="H33" s="33">
        <f>F33*0.5</f>
        <v>7656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2400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"2ГИС.КЕМЕРОВО"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7" s="100"/>
      <c r="E47" s="100"/>
      <c r="F47" s="100"/>
      <c r="G47" s="100"/>
      <c r="H47" s="101"/>
    </row>
    <row r="48" spans="1:8" s="16" customFormat="1" ht="24.95" customHeight="1" thickBot="1" x14ac:dyDescent="0.25">
      <c r="A48" s="81"/>
      <c r="B48" s="129"/>
      <c r="C48" s="130"/>
      <c r="D48" s="113"/>
      <c r="E48" s="114"/>
      <c r="F48" s="114"/>
      <c r="G48" s="114"/>
      <c r="H48" s="115"/>
    </row>
    <row r="49" spans="1:8" s="16" customFormat="1" ht="50.1" customHeight="1" thickBot="1" x14ac:dyDescent="0.25">
      <c r="A49" s="274"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9" s="275">
        <f>F49*1.2</f>
        <v>5904</v>
      </c>
      <c r="E49" s="275">
        <f>F49*1.1</f>
        <v>5412</v>
      </c>
      <c r="F49" s="275">
        <v>4920</v>
      </c>
      <c r="G49" s="275">
        <f>F49*0.75</f>
        <v>3690</v>
      </c>
      <c r="H49" s="275">
        <f>F49*0.5</f>
        <v>2460</v>
      </c>
    </row>
    <row r="50" spans="1:8" s="16" customFormat="1" ht="99.95" customHeight="1" thickBot="1" x14ac:dyDescent="0.25">
      <c r="A50" s="274"/>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276"/>
      <c r="E50" s="276"/>
      <c r="F50" s="276"/>
      <c r="G50" s="276"/>
      <c r="H50" s="276"/>
    </row>
    <row r="51" spans="1:8" s="16" customFormat="1" ht="75" customHeight="1" thickBot="1" x14ac:dyDescent="0.25">
      <c r="A51" s="274"/>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1" s="276"/>
      <c r="E51" s="276"/>
      <c r="F51" s="276"/>
      <c r="G51" s="276"/>
      <c r="H51" s="276"/>
    </row>
    <row r="52" spans="1:8" s="16" customFormat="1" ht="24.95" customHeight="1" thickBot="1" x14ac:dyDescent="0.25">
      <c r="A52" s="81"/>
      <c r="B52" s="129"/>
      <c r="C52" s="130"/>
      <c r="D52" s="113"/>
      <c r="E52" s="114"/>
      <c r="F52" s="114"/>
      <c r="G52" s="114"/>
      <c r="H52" s="115"/>
    </row>
    <row r="53" spans="1:8" s="16" customFormat="1" ht="50.1" customHeight="1" x14ac:dyDescent="0.2">
      <c r="A53" s="277"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3" s="89">
        <v>300</v>
      </c>
      <c r="E53" s="90"/>
      <c r="F53" s="90"/>
      <c r="G53" s="90"/>
      <c r="H53" s="91"/>
    </row>
    <row r="54" spans="1:8" s="16" customFormat="1" ht="7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4" s="99"/>
      <c r="E54" s="100"/>
      <c r="F54" s="100"/>
      <c r="G54" s="100"/>
      <c r="H54" s="101"/>
    </row>
    <row r="55" spans="1:8" s="16" customFormat="1" ht="24.95" customHeight="1" thickBot="1" x14ac:dyDescent="0.25">
      <c r="A55" s="81"/>
      <c r="B55" s="82"/>
      <c r="C55" s="83"/>
      <c r="D55" s="287" t="s">
        <v>228</v>
      </c>
      <c r="E55" s="287"/>
      <c r="F55" s="287"/>
      <c r="G55" s="287"/>
      <c r="H55" s="459"/>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6" s="31">
        <f>F56*1.2</f>
        <v>11966.4</v>
      </c>
      <c r="E56" s="32">
        <f>F56*1.1</f>
        <v>10969.2</v>
      </c>
      <c r="F56" s="32">
        <v>9972</v>
      </c>
      <c r="G56" s="32">
        <f>F56*0.75</f>
        <v>7479</v>
      </c>
      <c r="H56" s="33">
        <f>F56*0.5</f>
        <v>4986</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0" s="44"/>
      <c r="E60" s="45"/>
      <c r="F60" s="45"/>
      <c r="G60" s="45"/>
      <c r="H60" s="46"/>
    </row>
    <row r="61" spans="1:8" s="16" customFormat="1" ht="24.95" customHeight="1" thickBot="1" x14ac:dyDescent="0.25">
      <c r="A61" s="47"/>
      <c r="B61" s="48"/>
      <c r="C61" s="49"/>
      <c r="D61" s="287" t="s">
        <v>228</v>
      </c>
      <c r="E61" s="287"/>
      <c r="F61" s="287"/>
      <c r="G61" s="287"/>
      <c r="H61" s="459"/>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2" s="54">
        <f>F62*1.2</f>
        <v>13694.4</v>
      </c>
      <c r="E62" s="32">
        <f>F62*1.1</f>
        <v>12553.2</v>
      </c>
      <c r="F62" s="32">
        <v>11412</v>
      </c>
      <c r="G62" s="32">
        <f>F62*0.75</f>
        <v>8559</v>
      </c>
      <c r="H62" s="33">
        <f>F62*0.5</f>
        <v>5706</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6" s="61"/>
      <c r="E66" s="45"/>
      <c r="F66" s="45"/>
      <c r="G66" s="45"/>
      <c r="H66" s="46"/>
    </row>
    <row r="67" spans="1:8" s="16" customFormat="1" ht="24.95" customHeight="1" thickBot="1" x14ac:dyDescent="0.25">
      <c r="A67" s="81"/>
      <c r="B67" s="82"/>
      <c r="C67" s="83"/>
      <c r="D67" s="287" t="s">
        <v>228</v>
      </c>
      <c r="E67" s="287"/>
      <c r="F67" s="287"/>
      <c r="G67" s="287"/>
      <c r="H67" s="459"/>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8" s="267">
        <v>300</v>
      </c>
      <c r="E68" s="268"/>
      <c r="F68" s="268"/>
      <c r="G68" s="268"/>
      <c r="H68" s="269"/>
    </row>
    <row r="69" spans="1:8" s="16" customFormat="1" ht="94.5" customHeight="1" x14ac:dyDescent="0.2">
      <c r="A69" s="71"/>
      <c r="B69" s="92"/>
      <c r="C69" s="93"/>
      <c r="D69" s="94"/>
      <c r="E69" s="95"/>
      <c r="F69" s="95"/>
      <c r="G69" s="95"/>
      <c r="H69" s="270"/>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70" s="271"/>
      <c r="E70" s="272"/>
      <c r="F70" s="272"/>
      <c r="G70" s="272"/>
      <c r="H70" s="273"/>
    </row>
    <row r="71" spans="1:8" s="16" customFormat="1" ht="24.95" customHeight="1" thickBot="1" x14ac:dyDescent="0.25">
      <c r="A71" s="81"/>
      <c r="B71" s="129"/>
      <c r="C71" s="130"/>
      <c r="D71" s="287" t="s">
        <v>228</v>
      </c>
      <c r="E71" s="287"/>
      <c r="F71" s="287"/>
      <c r="G71" s="287"/>
      <c r="H71" s="459"/>
    </row>
    <row r="72" spans="1:8" s="16" customFormat="1" ht="50.1" customHeight="1" thickBot="1" x14ac:dyDescent="0.25">
      <c r="A72" s="136" t="s">
        <v>38</v>
      </c>
      <c r="B72" s="137"/>
      <c r="C72" s="137"/>
      <c r="D72" s="138" t="str">
        <f>"от "&amp;MIN(D73:D92)&amp;" до "&amp;MAX(D73:D92)</f>
        <v>от 2040 до 77520</v>
      </c>
      <c r="E72" s="139"/>
      <c r="F72" s="139"/>
      <c r="G72" s="139"/>
      <c r="H72" s="140"/>
    </row>
    <row r="73" spans="1:8" s="16" customFormat="1" ht="37.5" customHeight="1" outlineLevel="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3" s="144">
        <v>2040</v>
      </c>
      <c r="E73" s="145"/>
      <c r="F73" s="145"/>
      <c r="G73" s="145"/>
      <c r="H73" s="146"/>
    </row>
    <row r="74" spans="1:8" s="16" customFormat="1" ht="37.5" customHeight="1" outlineLevel="1" x14ac:dyDescent="0.2">
      <c r="A74" s="147" t="s">
        <v>40</v>
      </c>
      <c r="B74" s="148"/>
      <c r="C74" s="143"/>
      <c r="D74" s="36">
        <v>4080</v>
      </c>
      <c r="E74" s="37"/>
      <c r="F74" s="37"/>
      <c r="G74" s="37"/>
      <c r="H74" s="38"/>
    </row>
    <row r="75" spans="1:8" s="16" customFormat="1" ht="37.5" customHeight="1" outlineLevel="1" x14ac:dyDescent="0.2">
      <c r="A75" s="147" t="s">
        <v>41</v>
      </c>
      <c r="B75" s="148"/>
      <c r="C75" s="143"/>
      <c r="D75" s="36">
        <v>8160</v>
      </c>
      <c r="E75" s="37"/>
      <c r="F75" s="37"/>
      <c r="G75" s="37"/>
      <c r="H75" s="38"/>
    </row>
    <row r="76" spans="1:8" s="16" customFormat="1" ht="37.5" customHeight="1" outlineLevel="1" x14ac:dyDescent="0.2">
      <c r="A76" s="147" t="s">
        <v>42</v>
      </c>
      <c r="B76" s="148"/>
      <c r="C76" s="143"/>
      <c r="D76" s="36">
        <v>12240</v>
      </c>
      <c r="E76" s="37"/>
      <c r="F76" s="37"/>
      <c r="G76" s="37"/>
      <c r="H76" s="38"/>
    </row>
    <row r="77" spans="1:8" s="16" customFormat="1" ht="37.5" customHeight="1" outlineLevel="1" x14ac:dyDescent="0.2">
      <c r="A77" s="147" t="s">
        <v>43</v>
      </c>
      <c r="B77" s="148"/>
      <c r="C77" s="143"/>
      <c r="D77" s="36">
        <v>16320</v>
      </c>
      <c r="E77" s="37"/>
      <c r="F77" s="37"/>
      <c r="G77" s="37"/>
      <c r="H77" s="38"/>
    </row>
    <row r="78" spans="1:8" s="16" customFormat="1" ht="37.5" customHeight="1" outlineLevel="1" x14ac:dyDescent="0.2">
      <c r="A78" s="147" t="s">
        <v>44</v>
      </c>
      <c r="B78" s="148"/>
      <c r="C78" s="143"/>
      <c r="D78" s="36">
        <v>20400</v>
      </c>
      <c r="E78" s="37"/>
      <c r="F78" s="37"/>
      <c r="G78" s="37"/>
      <c r="H78" s="38"/>
    </row>
    <row r="79" spans="1:8" s="16" customFormat="1" ht="37.5" customHeight="1" outlineLevel="1" x14ac:dyDescent="0.2">
      <c r="A79" s="147" t="s">
        <v>45</v>
      </c>
      <c r="B79" s="148"/>
      <c r="C79" s="143"/>
      <c r="D79" s="36">
        <v>24480</v>
      </c>
      <c r="E79" s="37"/>
      <c r="F79" s="37"/>
      <c r="G79" s="37"/>
      <c r="H79" s="38"/>
    </row>
    <row r="80" spans="1:8" s="16" customFormat="1" ht="37.5" customHeight="1" outlineLevel="1" x14ac:dyDescent="0.2">
      <c r="A80" s="147" t="s">
        <v>46</v>
      </c>
      <c r="B80" s="148"/>
      <c r="C80" s="143"/>
      <c r="D80" s="36">
        <v>28560</v>
      </c>
      <c r="E80" s="37"/>
      <c r="F80" s="37"/>
      <c r="G80" s="37"/>
      <c r="H80" s="38"/>
    </row>
    <row r="81" spans="1:8" s="16" customFormat="1" ht="37.5" customHeight="1" outlineLevel="1" x14ac:dyDescent="0.2">
      <c r="A81" s="147" t="s">
        <v>47</v>
      </c>
      <c r="B81" s="148"/>
      <c r="C81" s="143"/>
      <c r="D81" s="36">
        <v>32640</v>
      </c>
      <c r="E81" s="37"/>
      <c r="F81" s="37"/>
      <c r="G81" s="37"/>
      <c r="H81" s="38"/>
    </row>
    <row r="82" spans="1:8" s="16" customFormat="1" ht="37.5" customHeight="1" outlineLevel="1" x14ac:dyDescent="0.2">
      <c r="A82" s="147" t="s">
        <v>48</v>
      </c>
      <c r="B82" s="148"/>
      <c r="C82" s="143"/>
      <c r="D82" s="36">
        <v>36720</v>
      </c>
      <c r="E82" s="37"/>
      <c r="F82" s="37"/>
      <c r="G82" s="37"/>
      <c r="H82" s="38"/>
    </row>
    <row r="83" spans="1:8" s="16" customFormat="1" ht="37.5" customHeight="1" outlineLevel="1" x14ac:dyDescent="0.2">
      <c r="A83" s="147" t="s">
        <v>49</v>
      </c>
      <c r="B83" s="148"/>
      <c r="C83" s="143"/>
      <c r="D83" s="36">
        <v>40800</v>
      </c>
      <c r="E83" s="37"/>
      <c r="F83" s="37"/>
      <c r="G83" s="37"/>
      <c r="H83" s="38"/>
    </row>
    <row r="84" spans="1:8" s="16" customFormat="1" ht="37.5" customHeight="1" outlineLevel="1" x14ac:dyDescent="0.2">
      <c r="A84" s="147" t="s">
        <v>50</v>
      </c>
      <c r="B84" s="148"/>
      <c r="C84" s="143"/>
      <c r="D84" s="36">
        <v>44880</v>
      </c>
      <c r="E84" s="37"/>
      <c r="F84" s="37"/>
      <c r="G84" s="37"/>
      <c r="H84" s="38"/>
    </row>
    <row r="85" spans="1:8" s="16" customFormat="1" ht="37.5" customHeight="1" outlineLevel="1" x14ac:dyDescent="0.2">
      <c r="A85" s="147" t="s">
        <v>51</v>
      </c>
      <c r="B85" s="148"/>
      <c r="C85" s="143"/>
      <c r="D85" s="36">
        <v>48960</v>
      </c>
      <c r="E85" s="37"/>
      <c r="F85" s="37"/>
      <c r="G85" s="37"/>
      <c r="H85" s="38"/>
    </row>
    <row r="86" spans="1:8" s="16" customFormat="1" ht="37.5" customHeight="1" outlineLevel="1" x14ac:dyDescent="0.2">
      <c r="A86" s="147" t="s">
        <v>52</v>
      </c>
      <c r="B86" s="148"/>
      <c r="C86" s="143"/>
      <c r="D86" s="36">
        <v>53040</v>
      </c>
      <c r="E86" s="37"/>
      <c r="F86" s="37"/>
      <c r="G86" s="37"/>
      <c r="H86" s="38"/>
    </row>
    <row r="87" spans="1:8" s="16" customFormat="1" ht="37.5" customHeight="1" outlineLevel="1" x14ac:dyDescent="0.2">
      <c r="A87" s="147" t="s">
        <v>53</v>
      </c>
      <c r="B87" s="148"/>
      <c r="C87" s="143"/>
      <c r="D87" s="36">
        <v>57120</v>
      </c>
      <c r="E87" s="37"/>
      <c r="F87" s="37"/>
      <c r="G87" s="37"/>
      <c r="H87" s="38"/>
    </row>
    <row r="88" spans="1:8" s="16" customFormat="1" ht="37.5" customHeight="1" outlineLevel="1" x14ac:dyDescent="0.2">
      <c r="A88" s="147" t="s">
        <v>54</v>
      </c>
      <c r="B88" s="148"/>
      <c r="C88" s="143"/>
      <c r="D88" s="36">
        <v>61200</v>
      </c>
      <c r="E88" s="37"/>
      <c r="F88" s="37"/>
      <c r="G88" s="37"/>
      <c r="H88" s="38"/>
    </row>
    <row r="89" spans="1:8" s="16" customFormat="1" ht="37.5" customHeight="1" outlineLevel="1" x14ac:dyDescent="0.2">
      <c r="A89" s="147" t="s">
        <v>55</v>
      </c>
      <c r="B89" s="148"/>
      <c r="C89" s="143"/>
      <c r="D89" s="36">
        <v>65280</v>
      </c>
      <c r="E89" s="37"/>
      <c r="F89" s="37"/>
      <c r="G89" s="37"/>
      <c r="H89" s="38"/>
    </row>
    <row r="90" spans="1:8" s="16" customFormat="1" ht="37.5" customHeight="1" outlineLevel="1" x14ac:dyDescent="0.2">
      <c r="A90" s="147" t="s">
        <v>56</v>
      </c>
      <c r="B90" s="148"/>
      <c r="C90" s="143"/>
      <c r="D90" s="36">
        <v>69360</v>
      </c>
      <c r="E90" s="37"/>
      <c r="F90" s="37"/>
      <c r="G90" s="37"/>
      <c r="H90" s="38"/>
    </row>
    <row r="91" spans="1:8" s="16" customFormat="1" ht="37.5" customHeight="1" outlineLevel="1" x14ac:dyDescent="0.2">
      <c r="A91" s="147" t="s">
        <v>57</v>
      </c>
      <c r="B91" s="148"/>
      <c r="C91" s="143"/>
      <c r="D91" s="36">
        <v>73440</v>
      </c>
      <c r="E91" s="37"/>
      <c r="F91" s="37"/>
      <c r="G91" s="37"/>
      <c r="H91" s="38"/>
    </row>
    <row r="92" spans="1:8" s="16" customFormat="1" ht="37.5" customHeight="1" outlineLevel="1" thickBot="1" x14ac:dyDescent="0.25">
      <c r="A92" s="147" t="s">
        <v>58</v>
      </c>
      <c r="B92" s="148"/>
      <c r="C92" s="143"/>
      <c r="D92" s="36">
        <v>77520</v>
      </c>
      <c r="E92" s="37"/>
      <c r="F92" s="37"/>
      <c r="G92" s="37"/>
      <c r="H92" s="38"/>
    </row>
    <row r="93" spans="1:8" s="16" customFormat="1" ht="50.1" customHeight="1" thickBot="1" x14ac:dyDescent="0.25">
      <c r="A93" s="136" t="s">
        <v>59</v>
      </c>
      <c r="B93" s="137"/>
      <c r="C93" s="137"/>
      <c r="D93" s="138" t="str">
        <f>"от "&amp;MIN(D94:D103)&amp;" до "&amp;MAX(D94:D103)</f>
        <v>от 300 до 7800</v>
      </c>
      <c r="E93" s="139"/>
      <c r="F93" s="139"/>
      <c r="G93" s="139"/>
      <c r="H93" s="140"/>
    </row>
    <row r="94" spans="1:8" s="16" customFormat="1" ht="150.75" customHeight="1" x14ac:dyDescent="0.2">
      <c r="A94" s="149" t="s">
        <v>60</v>
      </c>
      <c r="B94" s="150" t="s">
        <v>13</v>
      </c>
      <c r="C94" s="569"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94" s="144">
        <v>1380</v>
      </c>
      <c r="E94" s="145"/>
      <c r="F94" s="145"/>
      <c r="G94" s="145"/>
      <c r="H94" s="146"/>
    </row>
    <row r="95" spans="1:8" s="16" customFormat="1" ht="37.5" customHeight="1" x14ac:dyDescent="0.2">
      <c r="A95" s="207" t="s">
        <v>61</v>
      </c>
      <c r="B95" s="208"/>
      <c r="C95" s="159"/>
      <c r="D95" s="36">
        <v>480</v>
      </c>
      <c r="E95" s="37"/>
      <c r="F95" s="37"/>
      <c r="G95" s="37"/>
      <c r="H95" s="38"/>
    </row>
    <row r="96" spans="1:8" s="16" customFormat="1" ht="37.5" customHeight="1" x14ac:dyDescent="0.2">
      <c r="A96" s="449" t="s">
        <v>62</v>
      </c>
      <c r="B96" s="196"/>
      <c r="C96" s="159"/>
      <c r="D96" s="36">
        <v>7800</v>
      </c>
      <c r="E96" s="37"/>
      <c r="F96" s="37"/>
      <c r="G96" s="37"/>
      <c r="H96" s="38"/>
    </row>
    <row r="97" spans="1:8" s="16" customFormat="1" ht="37.5" customHeight="1" x14ac:dyDescent="0.2">
      <c r="A97" s="546" t="s">
        <v>63</v>
      </c>
      <c r="B97" s="547"/>
      <c r="C97" s="159"/>
      <c r="D97" s="36">
        <v>1500</v>
      </c>
      <c r="E97" s="37"/>
      <c r="F97" s="37"/>
      <c r="G97" s="37"/>
      <c r="H97" s="38"/>
    </row>
    <row r="98" spans="1:8" s="16" customFormat="1" ht="37.5" customHeight="1" x14ac:dyDescent="0.2">
      <c r="A98" s="160" t="s">
        <v>64</v>
      </c>
      <c r="B98" s="161"/>
      <c r="C98" s="159"/>
      <c r="D98" s="36">
        <v>4500</v>
      </c>
      <c r="E98" s="37"/>
      <c r="F98" s="37"/>
      <c r="G98" s="37"/>
      <c r="H98" s="38"/>
    </row>
    <row r="99" spans="1:8" s="16" customFormat="1" ht="37.5" customHeight="1" x14ac:dyDescent="0.2">
      <c r="A99" s="160" t="s">
        <v>65</v>
      </c>
      <c r="B99" s="161"/>
      <c r="C99" s="159"/>
      <c r="D99" s="36">
        <v>300</v>
      </c>
      <c r="E99" s="37"/>
      <c r="F99" s="37"/>
      <c r="G99" s="37"/>
      <c r="H99" s="38"/>
    </row>
    <row r="100" spans="1:8" s="16" customFormat="1" ht="37.5" customHeight="1" x14ac:dyDescent="0.2">
      <c r="A100" s="160" t="s">
        <v>66</v>
      </c>
      <c r="B100" s="161"/>
      <c r="C100" s="159"/>
      <c r="D100" s="36">
        <v>300</v>
      </c>
      <c r="E100" s="37"/>
      <c r="F100" s="37"/>
      <c r="G100" s="37"/>
      <c r="H100" s="38"/>
    </row>
    <row r="101" spans="1:8" s="16" customFormat="1" ht="37.5" customHeight="1" x14ac:dyDescent="0.2">
      <c r="A101" s="160" t="s">
        <v>67</v>
      </c>
      <c r="B101" s="161"/>
      <c r="C101" s="159"/>
      <c r="D101" s="36">
        <v>600</v>
      </c>
      <c r="E101" s="37"/>
      <c r="F101" s="37"/>
      <c r="G101" s="37"/>
      <c r="H101" s="38"/>
    </row>
    <row r="102" spans="1:8" s="16" customFormat="1" ht="37.5" customHeight="1" x14ac:dyDescent="0.2">
      <c r="A102" s="160" t="s">
        <v>68</v>
      </c>
      <c r="B102" s="161"/>
      <c r="C102" s="159"/>
      <c r="D102" s="36">
        <v>900</v>
      </c>
      <c r="E102" s="37"/>
      <c r="F102" s="37"/>
      <c r="G102" s="37"/>
      <c r="H102" s="38"/>
    </row>
    <row r="103" spans="1:8" s="16" customFormat="1" ht="37.5" customHeight="1" thickBot="1" x14ac:dyDescent="0.25">
      <c r="A103" s="302" t="s">
        <v>69</v>
      </c>
      <c r="B103" s="303"/>
      <c r="C103" s="164"/>
      <c r="D103" s="121">
        <v>4800</v>
      </c>
      <c r="E103" s="122"/>
      <c r="F103" s="122"/>
      <c r="G103" s="122"/>
      <c r="H103" s="123"/>
    </row>
    <row r="104" spans="1:8" s="16" customFormat="1" ht="117.75" customHeight="1" thickBot="1" x14ac:dyDescent="0.25">
      <c r="A104" s="283" t="s">
        <v>71</v>
      </c>
      <c r="B104" s="284"/>
      <c r="C1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4" s="45">
        <v>30</v>
      </c>
      <c r="E104" s="45"/>
      <c r="F104" s="45"/>
      <c r="G104" s="45"/>
      <c r="H104" s="46"/>
    </row>
    <row r="105" spans="1:8" s="28" customFormat="1" ht="49.5" customHeight="1" thickBot="1" x14ac:dyDescent="0.25">
      <c r="A105" s="24" t="s">
        <v>72</v>
      </c>
      <c r="B105" s="25"/>
      <c r="C105" s="26"/>
      <c r="D105" s="173" t="e">
        <f>"от "&amp;MIN(D107,D127:H128,#REF!,D129:H143)&amp;" до "&amp;MAX(D107,D127:H128,#REF!,D129:H143)</f>
        <v>#REF!</v>
      </c>
      <c r="E105" s="173"/>
      <c r="F105" s="173"/>
      <c r="G105" s="173"/>
      <c r="H105" s="174"/>
    </row>
    <row r="106" spans="1:8" s="16" customFormat="1" ht="24.95" customHeight="1" thickBot="1" x14ac:dyDescent="0.25">
      <c r="A106" s="286"/>
      <c r="B106" s="287"/>
      <c r="C106" s="130"/>
      <c r="D106" s="288"/>
      <c r="E106" s="288"/>
      <c r="F106" s="288"/>
      <c r="G106" s="288"/>
      <c r="H106" s="289"/>
    </row>
    <row r="107" spans="1:8" s="16" customFormat="1" ht="50.1"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7" s="182">
        <v>8424</v>
      </c>
      <c r="E107" s="182"/>
      <c r="F107" s="182"/>
      <c r="G107" s="182"/>
      <c r="H107" s="183"/>
    </row>
    <row r="108" spans="1:8" s="16" customFormat="1" ht="50.1" customHeight="1" thickBot="1" x14ac:dyDescent="0.25">
      <c r="A108" s="184" t="s">
        <v>74</v>
      </c>
      <c r="B108" s="185"/>
      <c r="C108" s="186"/>
      <c r="D108" s="187" t="s">
        <v>75</v>
      </c>
      <c r="E108" s="188"/>
      <c r="F108" s="188"/>
      <c r="G108" s="188"/>
      <c r="H108" s="189"/>
    </row>
    <row r="109" spans="1:8" s="16" customFormat="1" ht="50.1" customHeight="1" x14ac:dyDescent="0.2">
      <c r="A109" s="190" t="s">
        <v>76</v>
      </c>
      <c r="B109" s="191"/>
      <c r="C109" s="186"/>
      <c r="D109" s="157">
        <f>D107/4</f>
        <v>2106</v>
      </c>
      <c r="E109" s="157"/>
      <c r="F109" s="157"/>
      <c r="G109" s="157"/>
      <c r="H109" s="158"/>
    </row>
    <row r="110" spans="1:8" s="16" customFormat="1" ht="50.1" customHeight="1" x14ac:dyDescent="0.2">
      <c r="A110" s="190" t="s">
        <v>77</v>
      </c>
      <c r="B110" s="191"/>
      <c r="C110" s="186"/>
      <c r="D110" s="157">
        <f>D107/5</f>
        <v>1684.8</v>
      </c>
      <c r="E110" s="157"/>
      <c r="F110" s="157"/>
      <c r="G110" s="157"/>
      <c r="H110" s="158"/>
    </row>
    <row r="111" spans="1:8" s="16" customFormat="1" ht="50.1" customHeight="1" x14ac:dyDescent="0.2">
      <c r="A111" s="190" t="s">
        <v>78</v>
      </c>
      <c r="B111" s="191"/>
      <c r="C111" s="186"/>
      <c r="D111" s="157">
        <f>D107/6</f>
        <v>1404</v>
      </c>
      <c r="E111" s="157"/>
      <c r="F111" s="157"/>
      <c r="G111" s="157"/>
      <c r="H111" s="158"/>
    </row>
    <row r="112" spans="1:8" s="16" customFormat="1" ht="50.1" customHeight="1" x14ac:dyDescent="0.2">
      <c r="A112" s="190" t="s">
        <v>79</v>
      </c>
      <c r="B112" s="191"/>
      <c r="C112" s="186"/>
      <c r="D112" s="157">
        <f>D107/7</f>
        <v>1203.4285714285713</v>
      </c>
      <c r="E112" s="157"/>
      <c r="F112" s="157"/>
      <c r="G112" s="157"/>
      <c r="H112" s="158"/>
    </row>
    <row r="113" spans="1:8" s="16" customFormat="1" ht="50.1" customHeight="1" x14ac:dyDescent="0.2">
      <c r="A113" s="190" t="s">
        <v>80</v>
      </c>
      <c r="B113" s="191"/>
      <c r="C113" s="186"/>
      <c r="D113" s="157">
        <f>D107/8</f>
        <v>1053</v>
      </c>
      <c r="E113" s="157"/>
      <c r="F113" s="157"/>
      <c r="G113" s="157"/>
      <c r="H113" s="158"/>
    </row>
    <row r="114" spans="1:8" s="16" customFormat="1" ht="50.1" customHeight="1" x14ac:dyDescent="0.2">
      <c r="A114" s="190" t="s">
        <v>81</v>
      </c>
      <c r="B114" s="191"/>
      <c r="C114" s="186"/>
      <c r="D114" s="157">
        <f>D107/9</f>
        <v>936</v>
      </c>
      <c r="E114" s="157"/>
      <c r="F114" s="157"/>
      <c r="G114" s="157"/>
      <c r="H114" s="158"/>
    </row>
    <row r="115" spans="1:8" s="16" customFormat="1" ht="50.1" customHeight="1" x14ac:dyDescent="0.2">
      <c r="A115" s="190" t="s">
        <v>82</v>
      </c>
      <c r="B115" s="191"/>
      <c r="C115" s="186"/>
      <c r="D115" s="157">
        <f>D107/10</f>
        <v>842.4</v>
      </c>
      <c r="E115" s="157"/>
      <c r="F115" s="157"/>
      <c r="G115" s="157"/>
      <c r="H115" s="158"/>
    </row>
    <row r="116" spans="1:8" s="16" customFormat="1" ht="50.1" customHeight="1" thickBot="1" x14ac:dyDescent="0.25">
      <c r="A116" s="179" t="s">
        <v>83</v>
      </c>
      <c r="B116" s="180"/>
      <c r="C116" s="186"/>
      <c r="D116" s="182">
        <v>9720</v>
      </c>
      <c r="E116" s="182"/>
      <c r="F116" s="182"/>
      <c r="G116" s="182"/>
      <c r="H116" s="183"/>
    </row>
    <row r="117" spans="1:8" s="16" customFormat="1" ht="50.1" customHeight="1" thickBot="1" x14ac:dyDescent="0.25">
      <c r="A117" s="184" t="s">
        <v>74</v>
      </c>
      <c r="B117" s="185"/>
      <c r="C117" s="186"/>
      <c r="D117" s="187" t="s">
        <v>75</v>
      </c>
      <c r="E117" s="188"/>
      <c r="F117" s="188"/>
      <c r="G117" s="188"/>
      <c r="H117" s="189"/>
    </row>
    <row r="118" spans="1:8" s="16" customFormat="1" ht="50.1" customHeight="1" x14ac:dyDescent="0.2">
      <c r="A118" s="190" t="s">
        <v>76</v>
      </c>
      <c r="B118" s="191"/>
      <c r="C118" s="186"/>
      <c r="D118" s="157">
        <v>2430</v>
      </c>
      <c r="E118" s="157"/>
      <c r="F118" s="157"/>
      <c r="G118" s="157"/>
      <c r="H118" s="158"/>
    </row>
    <row r="119" spans="1:8" s="16" customFormat="1" ht="50.1" customHeight="1" x14ac:dyDescent="0.2">
      <c r="A119" s="190" t="s">
        <v>77</v>
      </c>
      <c r="B119" s="191"/>
      <c r="C119" s="186"/>
      <c r="D119" s="157">
        <v>1944</v>
      </c>
      <c r="E119" s="157"/>
      <c r="F119" s="157"/>
      <c r="G119" s="157"/>
      <c r="H119" s="158"/>
    </row>
    <row r="120" spans="1:8" s="16" customFormat="1" ht="50.1" customHeight="1" x14ac:dyDescent="0.2">
      <c r="A120" s="190" t="s">
        <v>78</v>
      </c>
      <c r="B120" s="191"/>
      <c r="C120" s="186"/>
      <c r="D120" s="157">
        <v>1620</v>
      </c>
      <c r="E120" s="157"/>
      <c r="F120" s="157"/>
      <c r="G120" s="157"/>
      <c r="H120" s="158"/>
    </row>
    <row r="121" spans="1:8" s="16" customFormat="1" ht="50.1" customHeight="1" x14ac:dyDescent="0.2">
      <c r="A121" s="190" t="s">
        <v>79</v>
      </c>
      <c r="B121" s="191"/>
      <c r="C121" s="186"/>
      <c r="D121" s="157">
        <v>1388.5714285714284</v>
      </c>
      <c r="E121" s="157"/>
      <c r="F121" s="157"/>
      <c r="G121" s="157"/>
      <c r="H121" s="158"/>
    </row>
    <row r="122" spans="1:8" s="16" customFormat="1" ht="50.1" customHeight="1" x14ac:dyDescent="0.2">
      <c r="A122" s="190" t="s">
        <v>80</v>
      </c>
      <c r="B122" s="191"/>
      <c r="C122" s="186"/>
      <c r="D122" s="157">
        <v>1215</v>
      </c>
      <c r="E122" s="157"/>
      <c r="F122" s="157"/>
      <c r="G122" s="157"/>
      <c r="H122" s="158"/>
    </row>
    <row r="123" spans="1:8" s="16" customFormat="1" ht="50.1" customHeight="1" x14ac:dyDescent="0.2">
      <c r="A123" s="190" t="s">
        <v>81</v>
      </c>
      <c r="B123" s="191"/>
      <c r="C123" s="186"/>
      <c r="D123" s="157">
        <v>1080</v>
      </c>
      <c r="E123" s="157"/>
      <c r="F123" s="157"/>
      <c r="G123" s="157"/>
      <c r="H123" s="158"/>
    </row>
    <row r="124" spans="1:8" s="16" customFormat="1" ht="50.1" customHeight="1" thickBot="1" x14ac:dyDescent="0.25">
      <c r="A124" s="190" t="s">
        <v>82</v>
      </c>
      <c r="B124" s="191"/>
      <c r="C124" s="194"/>
      <c r="D124" s="157">
        <v>972</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5" s="44">
        <v>10008</v>
      </c>
      <c r="E125" s="45"/>
      <c r="F125" s="45"/>
      <c r="G125" s="45"/>
      <c r="H125" s="46"/>
    </row>
    <row r="126" spans="1:8" s="16" customFormat="1" ht="24.95" customHeight="1" thickBot="1" x14ac:dyDescent="0.25">
      <c r="A126" s="286"/>
      <c r="B126" s="287"/>
      <c r="C126" s="125"/>
      <c r="D126" s="288"/>
      <c r="E126" s="288"/>
      <c r="F126" s="288"/>
      <c r="G126" s="288"/>
      <c r="H126" s="289"/>
    </row>
    <row r="127" spans="1:8" s="16" customFormat="1" ht="50.1" customHeight="1" x14ac:dyDescent="0.2">
      <c r="A127" s="160" t="s">
        <v>85</v>
      </c>
      <c r="B127" s="161"/>
      <c r="C127" s="294" t="str">
        <f>"Интернет-площадка 2gis.ru на основе Cправочника организаций "&amp;$C$2&amp;""</f>
        <v>Интернет-площадка 2gis.ru на основе Cправочника организаций "2ГИС.КЕМЕРОВО"</v>
      </c>
      <c r="D127" s="56">
        <v>7800</v>
      </c>
      <c r="E127" s="37"/>
      <c r="F127" s="37"/>
      <c r="G127" s="37"/>
      <c r="H127" s="38"/>
    </row>
    <row r="128" spans="1:8" s="16" customFormat="1" ht="50.1" customHeight="1" x14ac:dyDescent="0.2">
      <c r="A128" s="160" t="s">
        <v>86</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8" s="56">
        <v>5280</v>
      </c>
      <c r="E128" s="37"/>
      <c r="F128" s="37"/>
      <c r="G128" s="37"/>
      <c r="H128" s="38"/>
    </row>
    <row r="129" spans="1:8" s="16" customFormat="1" ht="50.1" customHeight="1" x14ac:dyDescent="0.2">
      <c r="A129" s="160" t="s">
        <v>87</v>
      </c>
      <c r="B129" s="161"/>
      <c r="C129"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9" s="56">
        <v>18300</v>
      </c>
      <c r="E129" s="37"/>
      <c r="F129" s="37"/>
      <c r="G129" s="37"/>
      <c r="H129" s="38"/>
    </row>
    <row r="130" spans="1:8" s="16" customFormat="1" ht="50.1" customHeight="1" x14ac:dyDescent="0.2">
      <c r="A130" s="160" t="s">
        <v>88</v>
      </c>
      <c r="B130" s="161"/>
      <c r="C130" s="203" t="str">
        <f>"Интернет-площадка 2gis.ru на основе Cправочника организаций "&amp;$C$2&amp;""</f>
        <v>Интернет-площадка 2gis.ru на основе Cправочника организаций "2ГИС.КЕМЕРОВО"</v>
      </c>
      <c r="D130" s="56">
        <v>10800</v>
      </c>
      <c r="E130" s="37"/>
      <c r="F130" s="37"/>
      <c r="G130" s="37"/>
      <c r="H130" s="38"/>
    </row>
    <row r="131" spans="1:8" s="16" customFormat="1" ht="50.1" customHeight="1" x14ac:dyDescent="0.2">
      <c r="A131" s="160" t="s">
        <v>89</v>
      </c>
      <c r="B131" s="161"/>
      <c r="C131" s="203" t="str">
        <f>"Интернет-площадка 2gis.ru на основе Cправочника организаций "&amp;$C$2&amp;""</f>
        <v>Интернет-площадка 2gis.ru на основе Cправочника организаций "2ГИС.КЕМЕРОВО"</v>
      </c>
      <c r="D131" s="56">
        <v>12960</v>
      </c>
      <c r="E131" s="37"/>
      <c r="F131" s="37"/>
      <c r="G131" s="37"/>
      <c r="H131" s="38"/>
    </row>
    <row r="132" spans="1:8" s="16" customFormat="1" ht="50.1" customHeight="1" x14ac:dyDescent="0.2">
      <c r="A132" s="160" t="s">
        <v>90</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2" s="56">
        <v>10200</v>
      </c>
      <c r="E132" s="37"/>
      <c r="F132" s="37"/>
      <c r="G132" s="37"/>
      <c r="H132" s="38"/>
    </row>
    <row r="133" spans="1:8" s="16" customFormat="1" ht="50.1" customHeight="1" x14ac:dyDescent="0.2">
      <c r="A133" s="160" t="s">
        <v>91</v>
      </c>
      <c r="B133" s="161"/>
      <c r="C13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56">
        <v>6360</v>
      </c>
      <c r="E133" s="37"/>
      <c r="F133" s="37"/>
      <c r="G133" s="37"/>
      <c r="H133" s="38"/>
    </row>
    <row r="134" spans="1:8" s="16" customFormat="1" ht="50.1" customHeight="1" x14ac:dyDescent="0.2">
      <c r="A134" s="160" t="s">
        <v>92</v>
      </c>
      <c r="B134" s="161"/>
      <c r="C134"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4" s="293">
        <v>18300</v>
      </c>
      <c r="E134" s="157"/>
      <c r="F134" s="157"/>
      <c r="G134" s="157"/>
      <c r="H134" s="158"/>
    </row>
    <row r="135" spans="1:8" s="16" customFormat="1" ht="50.1" customHeight="1" x14ac:dyDescent="0.2">
      <c r="A135" s="160" t="s">
        <v>93</v>
      </c>
      <c r="B135" s="161"/>
      <c r="C135" s="203" t="e">
        <f>#REF!</f>
        <v>#REF!</v>
      </c>
      <c r="D135" s="293">
        <v>15000</v>
      </c>
      <c r="E135" s="157"/>
      <c r="F135" s="157"/>
      <c r="G135" s="157"/>
      <c r="H135" s="158"/>
    </row>
    <row r="136" spans="1:8" s="16" customFormat="1" ht="50.1" customHeight="1" x14ac:dyDescent="0.2">
      <c r="A136" s="160" t="s">
        <v>94</v>
      </c>
      <c r="B136" s="161"/>
      <c r="C136" s="203" t="s">
        <v>95</v>
      </c>
      <c r="D136" s="293">
        <v>510</v>
      </c>
      <c r="E136" s="157"/>
      <c r="F136" s="157"/>
      <c r="G136" s="157"/>
      <c r="H136" s="158"/>
    </row>
    <row r="137" spans="1:8" s="16" customFormat="1" ht="86.25" customHeight="1" x14ac:dyDescent="0.2">
      <c r="A137" s="160" t="s">
        <v>96</v>
      </c>
      <c r="B137" s="161"/>
      <c r="C1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7" s="56">
        <v>3720</v>
      </c>
      <c r="E137" s="37"/>
      <c r="F137" s="37"/>
      <c r="G137" s="37"/>
      <c r="H137" s="38"/>
    </row>
    <row r="138" spans="1:8" s="16" customFormat="1" ht="86.25" customHeight="1" x14ac:dyDescent="0.2">
      <c r="A138" s="160" t="s">
        <v>97</v>
      </c>
      <c r="B138" s="161"/>
      <c r="C138" s="203"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8" s="56">
        <v>2976</v>
      </c>
      <c r="E138" s="37"/>
      <c r="F138" s="37"/>
      <c r="G138" s="37"/>
      <c r="H138" s="38"/>
    </row>
    <row r="139" spans="1:8" s="16" customFormat="1" ht="86.25" customHeight="1" x14ac:dyDescent="0.2">
      <c r="A139" s="160" t="s">
        <v>98</v>
      </c>
      <c r="B139" s="161"/>
      <c r="C139"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9" s="56">
        <v>3120</v>
      </c>
      <c r="E139" s="37"/>
      <c r="F139" s="37"/>
      <c r="G139" s="37"/>
      <c r="H139" s="38"/>
    </row>
    <row r="140" spans="1:8" s="16" customFormat="1" ht="86.25" customHeight="1" x14ac:dyDescent="0.2">
      <c r="A140" s="160" t="s">
        <v>99</v>
      </c>
      <c r="B140" s="161"/>
      <c r="C140"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56">
        <v>1488</v>
      </c>
      <c r="E140" s="37"/>
      <c r="F140" s="37"/>
      <c r="G140" s="37"/>
      <c r="H140" s="38"/>
    </row>
    <row r="141" spans="1:8" s="16" customFormat="1" ht="86.25" customHeight="1" x14ac:dyDescent="0.2">
      <c r="A141" s="160" t="s">
        <v>100</v>
      </c>
      <c r="B141" s="161" t="s">
        <v>100</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1" s="56">
        <v>25920</v>
      </c>
      <c r="E141" s="37"/>
      <c r="F141" s="37"/>
      <c r="G141" s="37"/>
      <c r="H141" s="38"/>
    </row>
    <row r="142" spans="1:8" s="16" customFormat="1" ht="86.25" customHeight="1" x14ac:dyDescent="0.2">
      <c r="A142" s="160" t="s">
        <v>101</v>
      </c>
      <c r="B142" s="161" t="s">
        <v>101</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2" s="56">
        <v>10008</v>
      </c>
      <c r="E142" s="37"/>
      <c r="F142" s="37"/>
      <c r="G142" s="37"/>
      <c r="H142" s="38"/>
    </row>
    <row r="143" spans="1:8" s="16" customFormat="1" ht="50.1" customHeight="1" thickBot="1" x14ac:dyDescent="0.25">
      <c r="A143" s="160" t="s">
        <v>102</v>
      </c>
      <c r="B143" s="161"/>
      <c r="C14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3" s="56">
        <v>13800</v>
      </c>
      <c r="E143" s="37"/>
      <c r="F143" s="37"/>
      <c r="G143" s="37"/>
      <c r="H143" s="38"/>
    </row>
    <row r="144" spans="1:8" s="16" customFormat="1" ht="102" customHeight="1" thickBot="1" x14ac:dyDescent="0.25">
      <c r="A144" s="160" t="s">
        <v>16</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4" s="56">
        <v>1200</v>
      </c>
      <c r="E144" s="37"/>
      <c r="F144" s="37"/>
      <c r="G144" s="37"/>
      <c r="H144" s="38"/>
    </row>
    <row r="145" spans="1:8" s="16" customFormat="1" ht="102" customHeight="1" thickBot="1" x14ac:dyDescent="0.25">
      <c r="A145" s="160" t="s">
        <v>103</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5" s="56">
        <v>50010</v>
      </c>
      <c r="E145" s="37"/>
      <c r="F145" s="37"/>
      <c r="G145" s="37"/>
      <c r="H145" s="38"/>
    </row>
    <row r="146" spans="1:8" s="16" customFormat="1" ht="126" customHeight="1" x14ac:dyDescent="0.2">
      <c r="A146" s="160" t="s">
        <v>104</v>
      </c>
      <c r="B146" s="161"/>
      <c r="C14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6" s="56">
        <v>15000</v>
      </c>
      <c r="E146" s="37"/>
      <c r="F146" s="37"/>
      <c r="G146" s="37"/>
      <c r="H146" s="38"/>
    </row>
    <row r="147" spans="1:8" s="16" customFormat="1" ht="96" customHeight="1" x14ac:dyDescent="0.2">
      <c r="A147" s="160" t="s">
        <v>105</v>
      </c>
      <c r="B147" s="161"/>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7" s="56">
        <v>9996</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8" s="56">
        <v>10002</v>
      </c>
      <c r="E148" s="37"/>
      <c r="F148" s="37"/>
      <c r="G148" s="37"/>
      <c r="H148" s="38"/>
    </row>
    <row r="149" spans="1:8" s="16" customFormat="1" ht="50.1" customHeight="1" x14ac:dyDescent="0.2">
      <c r="A149" s="160" t="s">
        <v>107</v>
      </c>
      <c r="B149" s="161"/>
      <c r="C149" s="203" t="str">
        <f>"Интернет-площадка 2gis.ru на основе Cправочника организаций "&amp;$C$2&amp;""</f>
        <v>Интернет-площадка 2gis.ru на основе Cправочника организаций "2ГИС.КЕМЕРОВО"</v>
      </c>
      <c r="D149" s="56">
        <v>10920</v>
      </c>
      <c r="E149" s="37"/>
      <c r="F149" s="37"/>
      <c r="G149" s="37"/>
      <c r="H149" s="38"/>
    </row>
    <row r="150" spans="1:8" s="16" customFormat="1" ht="50.1" customHeight="1" x14ac:dyDescent="0.2">
      <c r="A150" s="160" t="s">
        <v>108</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50" s="56">
        <v>7440</v>
      </c>
      <c r="E150" s="37"/>
      <c r="F150" s="37"/>
      <c r="G150" s="37"/>
      <c r="H150" s="38"/>
    </row>
    <row r="151" spans="1:8" s="16" customFormat="1" ht="50.1" customHeight="1" x14ac:dyDescent="0.2">
      <c r="A151" s="160" t="s">
        <v>109</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1" s="56">
        <v>25680</v>
      </c>
      <c r="E151" s="37"/>
      <c r="F151" s="37"/>
      <c r="G151" s="37"/>
      <c r="H151" s="38"/>
    </row>
    <row r="152" spans="1:8" s="16" customFormat="1" ht="50.1" customHeight="1" x14ac:dyDescent="0.2">
      <c r="A152" s="160" t="s">
        <v>110</v>
      </c>
      <c r="B152" s="161"/>
      <c r="C152" s="203" t="str">
        <f>"Интернет-площадка 2gis.ru на основе Cправочника организаций "&amp;$C$2&amp;""</f>
        <v>Интернет-площадка 2gis.ru на основе Cправочника организаций "2ГИС.КЕМЕРОВО"</v>
      </c>
      <c r="D152" s="56">
        <v>15120</v>
      </c>
      <c r="E152" s="37"/>
      <c r="F152" s="37"/>
      <c r="G152" s="37"/>
      <c r="H152" s="38"/>
    </row>
    <row r="153" spans="1:8" s="16" customFormat="1" ht="50.1" customHeight="1" x14ac:dyDescent="0.2">
      <c r="A153" s="160" t="s">
        <v>111</v>
      </c>
      <c r="B153" s="161"/>
      <c r="C153" s="203" t="str">
        <f>"Интернет-площадка 2gis.ru на основе Cправочника организаций "&amp;$C$2&amp;""</f>
        <v>Интернет-площадка 2gis.ru на основе Cправочника организаций "2ГИС.КЕМЕРОВО"</v>
      </c>
      <c r="D153" s="56">
        <v>18144</v>
      </c>
      <c r="E153" s="37"/>
      <c r="F153" s="37"/>
      <c r="G153" s="37"/>
      <c r="H153" s="38"/>
    </row>
    <row r="154" spans="1:8" s="16" customFormat="1" ht="50.1" customHeight="1" x14ac:dyDescent="0.2">
      <c r="A154" s="160" t="s">
        <v>112</v>
      </c>
      <c r="B154" s="161"/>
      <c r="C154"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56">
        <v>14280</v>
      </c>
      <c r="E154" s="37"/>
      <c r="F154" s="37"/>
      <c r="G154" s="37"/>
      <c r="H154" s="38"/>
    </row>
    <row r="155" spans="1:8" s="16" customFormat="1" ht="50.1" customHeight="1" x14ac:dyDescent="0.2">
      <c r="A155" s="160" t="s">
        <v>113</v>
      </c>
      <c r="B155" s="161"/>
      <c r="C155"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5" s="56">
        <v>9000</v>
      </c>
      <c r="E155" s="37"/>
      <c r="F155" s="37"/>
      <c r="G155" s="37"/>
      <c r="H155" s="38"/>
    </row>
    <row r="156" spans="1:8" s="16" customFormat="1" ht="50.1" customHeight="1" x14ac:dyDescent="0.2">
      <c r="A156" s="160" t="s">
        <v>114</v>
      </c>
      <c r="B156" s="161"/>
      <c r="C156"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6" s="56">
        <v>25680</v>
      </c>
      <c r="E156" s="37"/>
      <c r="F156" s="37"/>
      <c r="G156" s="37"/>
      <c r="H156" s="38"/>
    </row>
    <row r="157" spans="1:8" s="16" customFormat="1" ht="50.1" customHeight="1" x14ac:dyDescent="0.2">
      <c r="A157" s="160" t="s">
        <v>115</v>
      </c>
      <c r="B157" s="161"/>
      <c r="C157" s="203" t="s">
        <v>95</v>
      </c>
      <c r="D157" s="56">
        <v>720</v>
      </c>
      <c r="E157" s="37"/>
      <c r="F157" s="37"/>
      <c r="G157" s="37"/>
      <c r="H157" s="38"/>
    </row>
    <row r="158" spans="1:8" s="16" customFormat="1" ht="72"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8" s="56">
        <v>36360</v>
      </c>
      <c r="E158" s="37"/>
      <c r="F158" s="37"/>
      <c r="G158" s="37"/>
      <c r="H158" s="38"/>
    </row>
    <row r="159" spans="1:8" s="16" customFormat="1" ht="50.1" customHeight="1" thickBot="1" x14ac:dyDescent="0.25">
      <c r="A159" s="160" t="s">
        <v>117</v>
      </c>
      <c r="B159" s="161"/>
      <c r="C159"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9" s="56">
        <v>19320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61" s="56">
        <v>8004</v>
      </c>
      <c r="E161" s="37"/>
      <c r="F161" s="37"/>
      <c r="G161" s="37"/>
      <c r="H161" s="38"/>
    </row>
    <row r="162" spans="1:8" s="16" customFormat="1" ht="50.1" customHeight="1" x14ac:dyDescent="0.2">
      <c r="A162" s="160" t="s">
        <v>120</v>
      </c>
      <c r="B162" s="161"/>
      <c r="C162" s="209"/>
      <c r="D162" s="56">
        <v>12000</v>
      </c>
      <c r="E162" s="37"/>
      <c r="F162" s="37"/>
      <c r="G162" s="37"/>
      <c r="H162" s="38"/>
    </row>
    <row r="163" spans="1:8" s="16" customFormat="1" ht="50.1" customHeight="1" x14ac:dyDescent="0.2">
      <c r="A163" s="207" t="s">
        <v>121</v>
      </c>
      <c r="B163" s="208"/>
      <c r="C163" s="209"/>
      <c r="D163" s="293">
        <v>4500</v>
      </c>
      <c r="E163" s="157"/>
      <c r="F163" s="157"/>
      <c r="G163" s="157"/>
      <c r="H163" s="157"/>
    </row>
    <row r="164" spans="1:8" s="16" customFormat="1" ht="50.1" customHeight="1" x14ac:dyDescent="0.2">
      <c r="A164" s="207" t="s">
        <v>122</v>
      </c>
      <c r="B164" s="208"/>
      <c r="C164" s="209"/>
      <c r="D164" s="293">
        <v>450</v>
      </c>
      <c r="E164" s="157"/>
      <c r="F164" s="157"/>
      <c r="G164" s="157"/>
      <c r="H164" s="157"/>
    </row>
    <row r="165" spans="1:8" s="16" customFormat="1" ht="50.1" customHeight="1" thickBot="1" x14ac:dyDescent="0.25">
      <c r="A165" s="207" t="s">
        <v>123</v>
      </c>
      <c r="B165" s="208"/>
      <c r="C165" s="210"/>
      <c r="D165" s="78">
        <v>1125</v>
      </c>
      <c r="E165" s="79"/>
      <c r="F165" s="79"/>
      <c r="G165" s="79"/>
      <c r="H165" s="79"/>
    </row>
    <row r="166" spans="1:8" s="16" customFormat="1" ht="50.1" customHeight="1" thickBot="1" x14ac:dyDescent="0.25">
      <c r="A166" s="24" t="s">
        <v>124</v>
      </c>
      <c r="B166" s="25"/>
      <c r="C166" s="26"/>
      <c r="D166" s="173"/>
      <c r="E166" s="173"/>
      <c r="F166" s="173"/>
      <c r="G166" s="173"/>
      <c r="H166" s="174"/>
    </row>
    <row r="167" spans="1:8" s="16" customFormat="1" ht="50.1" customHeight="1" x14ac:dyDescent="0.2">
      <c r="A167" s="160" t="s">
        <v>125</v>
      </c>
      <c r="B167" s="161"/>
      <c r="C167" s="203" t="str">
        <f>"Интернет-площадка 2gis.ru на основе Cправочника организаций "&amp;$C$2&amp;""</f>
        <v>Интернет-площадка 2gis.ru на основе Cправочника организаций "2ГИС.КЕМЕРОВО"</v>
      </c>
      <c r="D167" s="36">
        <v>3060</v>
      </c>
      <c r="E167" s="37"/>
      <c r="F167" s="37"/>
      <c r="G167" s="37"/>
      <c r="H167" s="38"/>
    </row>
    <row r="168" spans="1:8" s="16" customFormat="1" ht="50.1" customHeight="1" x14ac:dyDescent="0.2">
      <c r="A168" s="160" t="s">
        <v>126</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8" s="56">
        <v>6000</v>
      </c>
      <c r="E168" s="37"/>
      <c r="F168" s="37"/>
      <c r="G168" s="37"/>
      <c r="H168" s="38"/>
    </row>
    <row r="169" spans="1:8" s="16" customFormat="1" ht="50.1" customHeight="1" x14ac:dyDescent="0.2">
      <c r="A169" s="160" t="s">
        <v>195</v>
      </c>
      <c r="B169" s="161"/>
      <c r="C169" s="203" t="str">
        <f>"Интернет-площадка 2gis.ru на основе Cправочника организаций "&amp;$C$2&amp;""</f>
        <v>Интернет-площадка 2gis.ru на основе Cправочника организаций "2ГИС.КЕМЕРОВО"</v>
      </c>
      <c r="D169" s="36">
        <v>4320</v>
      </c>
      <c r="E169" s="37"/>
      <c r="F169" s="37"/>
      <c r="G169" s="37"/>
      <c r="H169" s="38"/>
    </row>
    <row r="170" spans="1:8" s="16" customFormat="1" ht="50.1" customHeight="1" x14ac:dyDescent="0.2">
      <c r="A170" s="160" t="s">
        <v>128</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0" s="36">
        <v>8400</v>
      </c>
      <c r="E170" s="37"/>
      <c r="F170" s="37"/>
      <c r="G170" s="37"/>
      <c r="H170" s="38"/>
    </row>
    <row r="171" spans="1:8" s="16" customFormat="1" ht="126" customHeight="1" thickBot="1" x14ac:dyDescent="0.25">
      <c r="A171" s="160" t="s">
        <v>129</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1" s="56">
        <v>8592</v>
      </c>
      <c r="E171" s="37"/>
      <c r="F171" s="37"/>
      <c r="G171" s="37"/>
      <c r="H171" s="38"/>
    </row>
    <row r="172" spans="1:8" ht="50.1" customHeight="1" thickBot="1" x14ac:dyDescent="0.25">
      <c r="A172" s="24" t="s">
        <v>196</v>
      </c>
      <c r="B172" s="25"/>
      <c r="C172" s="26"/>
      <c r="D172" s="173"/>
      <c r="E172" s="173"/>
      <c r="F172" s="173"/>
      <c r="G172" s="173"/>
      <c r="H172" s="174"/>
    </row>
    <row r="173" spans="1:8" s="23" customFormat="1" ht="30" customHeight="1" thickBot="1" x14ac:dyDescent="0.25">
      <c r="A173" s="298"/>
      <c r="B173" s="298"/>
      <c r="C173" s="456"/>
      <c r="D173" s="298"/>
      <c r="E173" s="298"/>
      <c r="F173" s="298"/>
      <c r="G173" s="298"/>
      <c r="H173" s="299"/>
    </row>
    <row r="174" spans="1:8" s="16" customFormat="1" ht="83.25" customHeight="1" thickBot="1" x14ac:dyDescent="0.25">
      <c r="A174" s="160" t="s">
        <v>197</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4" s="31">
        <v>15420</v>
      </c>
      <c r="E174" s="32"/>
      <c r="F174" s="32"/>
      <c r="G174" s="32"/>
      <c r="H174" s="33"/>
    </row>
    <row r="175" spans="1:8" s="16" customFormat="1" ht="83.25" customHeight="1" thickBot="1" x14ac:dyDescent="0.25">
      <c r="A175" s="160" t="s">
        <v>198</v>
      </c>
      <c r="B175" s="161"/>
      <c r="C175" s="209"/>
      <c r="D175" s="31">
        <v>15420</v>
      </c>
      <c r="E175" s="32"/>
      <c r="F175" s="32"/>
      <c r="G175" s="32"/>
      <c r="H175" s="33"/>
    </row>
    <row r="176" spans="1:8" s="28" customFormat="1" ht="50.1" customHeight="1" thickBot="1" x14ac:dyDescent="0.25">
      <c r="A176" s="286"/>
      <c r="B176" s="287"/>
      <c r="C176" s="125"/>
      <c r="D176" s="288"/>
      <c r="E176" s="288"/>
      <c r="F176" s="288"/>
      <c r="G176" s="288"/>
      <c r="H176" s="289"/>
    </row>
    <row r="177" spans="1:8" s="23" customFormat="1" ht="26.25" x14ac:dyDescent="0.2">
      <c r="A177" s="212"/>
      <c r="B177" s="213"/>
      <c r="C177" s="214"/>
      <c r="D177" s="213"/>
      <c r="E177" s="213"/>
      <c r="F177" s="213"/>
      <c r="G177" s="213"/>
      <c r="H177" s="215"/>
    </row>
    <row r="178" spans="1:8" s="16" customFormat="1" ht="21" x14ac:dyDescent="0.2">
      <c r="A178" s="216"/>
      <c r="B178" s="217" t="s">
        <v>130</v>
      </c>
      <c r="C178" s="218" t="s">
        <v>517</v>
      </c>
      <c r="D178" s="218"/>
      <c r="E178" s="219"/>
      <c r="F178" s="219"/>
      <c r="G178" s="219"/>
      <c r="H178" s="219"/>
    </row>
    <row r="179" spans="1:8" s="16" customFormat="1" ht="21" x14ac:dyDescent="0.2">
      <c r="A179" s="216"/>
      <c r="B179" s="219"/>
      <c r="C179" s="220" t="s">
        <v>518</v>
      </c>
      <c r="D179" s="220"/>
      <c r="E179" s="219"/>
      <c r="F179" s="219"/>
      <c r="G179" s="219"/>
      <c r="H179" s="219"/>
    </row>
    <row r="180" spans="1:8" s="16" customFormat="1" ht="21" x14ac:dyDescent="0.2">
      <c r="A180" s="216"/>
      <c r="B180" s="219"/>
      <c r="C180" s="220" t="s">
        <v>519</v>
      </c>
      <c r="D180" s="220"/>
      <c r="E180" s="219"/>
      <c r="F180" s="219"/>
      <c r="G180" s="219"/>
      <c r="H180" s="219"/>
    </row>
    <row r="181" spans="1:8" s="16" customFormat="1" ht="21" x14ac:dyDescent="0.2">
      <c r="A181" s="212"/>
      <c r="B181" s="213"/>
      <c r="C181" s="220"/>
      <c r="D181" s="220"/>
      <c r="E181" s="219"/>
      <c r="F181" s="219"/>
      <c r="G181" s="219"/>
      <c r="H181" s="213"/>
    </row>
    <row r="182" spans="1:8" s="16" customFormat="1" ht="26.25" x14ac:dyDescent="0.2">
      <c r="A182" s="223" t="str">
        <f>Абакан_юр!A171</f>
        <v>По соглашению сторон в качестве валюты платежа могут выступать украинские гривны, в этом случае курс следующий: 1 руб. = 0,5104 гривен</v>
      </c>
      <c r="B182" s="223"/>
      <c r="C182" s="223"/>
      <c r="D182" s="224"/>
      <c r="E182" s="224"/>
      <c r="F182" s="225"/>
      <c r="G182" s="226"/>
      <c r="H182" s="226"/>
    </row>
    <row r="183" spans="1:8" s="16" customFormat="1" ht="26.25" x14ac:dyDescent="0.2">
      <c r="A183" s="223" t="str">
        <f>Абакан_юр!A172</f>
        <v>По соглашению сторон в качестве валюты платежа могут выступать дирхамы ОАЭ, в этом случае курс следующий: 1 руб. = 0,0436 дирхам</v>
      </c>
      <c r="B183" s="223"/>
      <c r="C183" s="223"/>
      <c r="D183" s="224"/>
      <c r="E183" s="224"/>
      <c r="F183" s="225"/>
      <c r="G183" s="228"/>
      <c r="H183" s="228"/>
    </row>
    <row r="184" spans="1:8" ht="12.6" customHeight="1" x14ac:dyDescent="0.2">
      <c r="A184" s="223" t="str">
        <f>Абакан_юр!A173</f>
        <v>По соглашению сторон в качестве валюты платежа могут выступать доллары США, в этом случае курс следующий: 1 руб. = 0,0118 доллара</v>
      </c>
      <c r="B184" s="223"/>
      <c r="C184" s="223"/>
      <c r="D184" s="224"/>
      <c r="E184" s="224"/>
      <c r="F184" s="225"/>
      <c r="G184" s="228"/>
      <c r="H184" s="228"/>
    </row>
    <row r="185" spans="1:8" s="219" customFormat="1" ht="24.95" customHeight="1" x14ac:dyDescent="0.2">
      <c r="A185" s="223" t="str">
        <f>Абакан_юр!A174</f>
        <v>По соглашению сторон в качестве валюты платежа могут выступать евро, в этом случае курс следующий: 1 руб. = 0,0108 евро</v>
      </c>
      <c r="B185" s="223"/>
      <c r="C185" s="223"/>
      <c r="D185" s="224"/>
      <c r="E185" s="225"/>
      <c r="F185" s="225"/>
      <c r="G185" s="228"/>
      <c r="H185" s="228"/>
    </row>
    <row r="186" spans="1:8" s="219" customFormat="1" ht="24.95" customHeight="1" x14ac:dyDescent="0.2">
      <c r="A186" s="223" t="str">
        <f>Абакан_юр!A175</f>
        <v>По соглашению сторон в качестве валюты платежа могут выступать чешские кроны, в этом случае курс следующий: 1 руб. = 0,2741 крона</v>
      </c>
      <c r="B186" s="223"/>
      <c r="C186" s="223"/>
      <c r="D186" s="224"/>
      <c r="E186" s="225"/>
      <c r="F186" s="225"/>
      <c r="G186" s="228"/>
      <c r="H186" s="228"/>
    </row>
    <row r="187" spans="1:8" s="219" customFormat="1" ht="24.95" customHeight="1" x14ac:dyDescent="0.2">
      <c r="A187" s="223" t="str">
        <f>Абакан_юр!A176</f>
        <v>По соглашению сторон в качестве валюты платежа могут выступать киргизские сомы, в этом случае курс следующий: 1 руб. = 1,0001 сом</v>
      </c>
      <c r="B187" s="223"/>
      <c r="C187" s="223"/>
      <c r="D187" s="224"/>
      <c r="E187" s="224"/>
      <c r="F187" s="225"/>
      <c r="G187" s="228"/>
      <c r="H187" s="228"/>
    </row>
    <row r="188" spans="1:8" s="213" customFormat="1" ht="12.6" customHeight="1" x14ac:dyDescent="0.2">
      <c r="A18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8" s="223"/>
      <c r="C188" s="223"/>
      <c r="D188" s="224"/>
      <c r="E188" s="224"/>
      <c r="F188" s="225"/>
      <c r="G188" s="228"/>
      <c r="H188" s="228"/>
    </row>
    <row r="189" spans="1:8" s="227" customFormat="1" ht="24.95" customHeight="1" x14ac:dyDescent="0.2">
      <c r="A189" s="229"/>
      <c r="B189" s="229"/>
      <c r="C189" s="230"/>
      <c r="D189" s="231"/>
      <c r="E189" s="231"/>
      <c r="F189" s="232"/>
      <c r="G189" s="233"/>
      <c r="H189" s="233"/>
    </row>
    <row r="190" spans="1:8" s="227" customFormat="1" ht="24.95" customHeight="1" x14ac:dyDescent="0.2">
      <c r="A190" s="235" t="s">
        <v>141</v>
      </c>
      <c r="B190" s="235"/>
      <c r="C190" s="235"/>
      <c r="D190" s="235"/>
      <c r="E190" s="235"/>
      <c r="F190" s="235"/>
      <c r="G190" s="235"/>
      <c r="H190" s="235"/>
    </row>
    <row r="191" spans="1:8" s="227" customFormat="1" ht="24.95" customHeight="1" x14ac:dyDescent="0.2">
      <c r="A191" s="235" t="s">
        <v>142</v>
      </c>
      <c r="B191" s="235"/>
      <c r="C191" s="235"/>
      <c r="D191" s="235"/>
      <c r="E191" s="235"/>
      <c r="F191" s="235"/>
      <c r="G191" s="235"/>
      <c r="H191" s="235"/>
    </row>
    <row r="192" spans="1:8" s="227" customFormat="1" ht="24.95" customHeight="1" x14ac:dyDescent="0.2">
      <c r="A192" s="229"/>
      <c r="B192" s="229"/>
      <c r="C192" s="230"/>
      <c r="D192" s="231"/>
      <c r="E192" s="231"/>
      <c r="F192" s="232"/>
      <c r="G192" s="233"/>
      <c r="H192" s="233"/>
    </row>
    <row r="193" spans="1:8" s="227" customFormat="1" ht="24.95" customHeight="1" thickBot="1" x14ac:dyDescent="0.25">
      <c r="A193" s="236" t="s">
        <v>143</v>
      </c>
      <c r="B193" s="236"/>
      <c r="C193" s="236"/>
      <c r="D193" s="236"/>
      <c r="E193" s="236"/>
      <c r="F193" s="237"/>
      <c r="H193" s="238"/>
    </row>
    <row r="194" spans="1:8" s="227" customFormat="1" ht="24.95" customHeight="1" thickBot="1" x14ac:dyDescent="0.25">
      <c r="A194" s="239" t="s">
        <v>144</v>
      </c>
      <c r="B194" s="240"/>
      <c r="C194" s="240"/>
      <c r="D194" s="240"/>
      <c r="E194" s="241"/>
      <c r="F194" s="242"/>
      <c r="G194" s="213"/>
      <c r="H194" s="243"/>
    </row>
    <row r="195" spans="1:8" s="227" customFormat="1" ht="90.75" customHeight="1" thickBot="1" x14ac:dyDescent="0.25">
      <c r="A195" s="244" t="s">
        <v>145</v>
      </c>
      <c r="B195" s="245"/>
      <c r="C195" s="246" t="s">
        <v>146</v>
      </c>
      <c r="D195" s="245" t="s">
        <v>147</v>
      </c>
      <c r="E195" s="247"/>
      <c r="F195" s="248"/>
      <c r="G195" s="248"/>
      <c r="H195" s="248"/>
    </row>
    <row r="196" spans="1:8" s="234" customFormat="1" ht="34.5" customHeight="1" x14ac:dyDescent="0.2">
      <c r="A196" s="249" t="s">
        <v>203</v>
      </c>
      <c r="B196" s="250"/>
      <c r="C196" s="252" t="s">
        <v>204</v>
      </c>
      <c r="D196" s="472">
        <v>2190</v>
      </c>
      <c r="E196" s="253"/>
      <c r="F196" s="248"/>
      <c r="G196" s="248"/>
      <c r="H196" s="248"/>
    </row>
    <row r="197" spans="1:8" ht="24.95" customHeight="1" x14ac:dyDescent="0.2">
      <c r="A197" s="254" t="s">
        <v>205</v>
      </c>
      <c r="B197" s="255"/>
      <c r="C197" s="257"/>
      <c r="D197" s="473">
        <v>1590</v>
      </c>
      <c r="E197" s="258"/>
      <c r="F197" s="248"/>
      <c r="G197" s="248"/>
      <c r="H197" s="248"/>
    </row>
    <row r="198" spans="1:8" ht="93" customHeight="1" x14ac:dyDescent="0.2">
      <c r="A198" s="254" t="s">
        <v>206</v>
      </c>
      <c r="B198" s="255"/>
      <c r="C198" s="257"/>
      <c r="D198" s="473">
        <v>1440</v>
      </c>
      <c r="E198" s="258"/>
      <c r="F198" s="248"/>
      <c r="G198" s="248"/>
      <c r="H198" s="248"/>
    </row>
    <row r="199" spans="1:8" s="234" customFormat="1" ht="86.25" customHeight="1" thickBot="1" x14ac:dyDescent="0.25">
      <c r="A199" s="254" t="s">
        <v>207</v>
      </c>
      <c r="B199" s="255"/>
      <c r="C199" s="257"/>
      <c r="D199" s="473">
        <v>1290</v>
      </c>
      <c r="E199" s="258"/>
      <c r="F199" s="248"/>
      <c r="G199" s="248"/>
      <c r="H199" s="248"/>
    </row>
    <row r="200" spans="1:8" s="238" customFormat="1" ht="87" customHeight="1" x14ac:dyDescent="0.2">
      <c r="A200" s="249" t="s">
        <v>148</v>
      </c>
      <c r="B200" s="250"/>
      <c r="C200" s="251" t="s">
        <v>149</v>
      </c>
      <c r="D200" s="252" t="s">
        <v>150</v>
      </c>
      <c r="E200" s="253"/>
      <c r="F200" s="248"/>
      <c r="G200" s="248"/>
      <c r="H200" s="248"/>
    </row>
    <row r="201" spans="1:8" s="243" customFormat="1" ht="50.1" customHeight="1" x14ac:dyDescent="0.2">
      <c r="A201" s="482" t="s">
        <v>151</v>
      </c>
      <c r="B201" s="483"/>
      <c r="C201" s="484" t="s">
        <v>152</v>
      </c>
      <c r="D201" s="485" t="s">
        <v>153</v>
      </c>
      <c r="E201" s="486"/>
      <c r="F201" s="248"/>
      <c r="G201" s="248"/>
      <c r="H201" s="248"/>
    </row>
    <row r="202" spans="1:8" ht="99" customHeight="1" thickBot="1" x14ac:dyDescent="0.25">
      <c r="A202" s="316" t="s">
        <v>154</v>
      </c>
      <c r="B202" s="317"/>
      <c r="C202" s="318" t="s">
        <v>155</v>
      </c>
      <c r="D202" s="319" t="s">
        <v>153</v>
      </c>
      <c r="E202" s="320"/>
      <c r="F202" s="248"/>
      <c r="G202" s="248"/>
      <c r="H202" s="248"/>
    </row>
    <row r="203" spans="1:8" ht="113.25" customHeight="1" x14ac:dyDescent="0.2">
      <c r="A203" s="254" t="s">
        <v>157</v>
      </c>
      <c r="B203" s="255"/>
      <c r="C203" s="314" t="s">
        <v>158</v>
      </c>
      <c r="D203" s="255" t="s">
        <v>153</v>
      </c>
      <c r="E203" s="315"/>
      <c r="F203" s="242"/>
      <c r="G203" s="242"/>
      <c r="H203" s="242"/>
    </row>
    <row r="204" spans="1:8" ht="230.25" customHeight="1" thickBot="1" x14ac:dyDescent="0.25">
      <c r="A204" s="437" t="s">
        <v>159</v>
      </c>
      <c r="B204" s="438"/>
      <c r="C204" s="318" t="s">
        <v>160</v>
      </c>
      <c r="D204" s="439" t="s">
        <v>153</v>
      </c>
      <c r="E204" s="440"/>
      <c r="F204" s="232"/>
      <c r="G204" s="233"/>
      <c r="H204" s="233"/>
    </row>
    <row r="205" spans="1:8" ht="50.1" customHeight="1" x14ac:dyDescent="0.2">
      <c r="A205" s="260" t="s">
        <v>161</v>
      </c>
      <c r="B205" s="260"/>
      <c r="C205" s="260"/>
      <c r="D205" s="260"/>
      <c r="E205" s="260"/>
      <c r="F205" s="260"/>
      <c r="G205" s="260"/>
      <c r="H205" s="260"/>
    </row>
    <row r="206" spans="1:8" ht="50.1" customHeight="1" x14ac:dyDescent="0.2">
      <c r="A206" s="260" t="s">
        <v>162</v>
      </c>
      <c r="B206" s="260"/>
      <c r="C206" s="260"/>
      <c r="D206" s="260"/>
      <c r="E206" s="260"/>
      <c r="F206" s="260"/>
      <c r="G206" s="260"/>
      <c r="H206" s="260"/>
    </row>
    <row r="207" spans="1:8" ht="199.5" customHeight="1" x14ac:dyDescent="0.2">
      <c r="A20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1"/>
      <c r="C207" s="321"/>
      <c r="D207" s="321"/>
      <c r="E207" s="321"/>
      <c r="F207" s="321"/>
      <c r="G207" s="321"/>
      <c r="H207" s="321"/>
    </row>
    <row r="208" spans="1:8" ht="86.25" customHeight="1" x14ac:dyDescent="0.2">
      <c r="A208" s="235" t="s">
        <v>164</v>
      </c>
      <c r="B208" s="235"/>
      <c r="C208" s="235"/>
      <c r="D208" s="235"/>
      <c r="E208" s="235"/>
      <c r="F208" s="235"/>
      <c r="G208" s="235"/>
      <c r="H208" s="235"/>
    </row>
    <row r="209" spans="1:8" ht="132.75" customHeight="1" x14ac:dyDescent="0.2">
      <c r="A209" s="260" t="s">
        <v>165</v>
      </c>
      <c r="B209" s="260"/>
      <c r="C209" s="260"/>
      <c r="D209" s="260"/>
      <c r="E209" s="260"/>
      <c r="F209" s="260"/>
      <c r="G209" s="260"/>
      <c r="H209" s="260"/>
    </row>
    <row r="210" spans="1:8" s="213" customFormat="1" ht="125.25" customHeight="1" x14ac:dyDescent="0.2">
      <c r="A210" s="235" t="s">
        <v>166</v>
      </c>
      <c r="B210" s="235"/>
      <c r="C210" s="235"/>
      <c r="D210" s="235"/>
      <c r="E210" s="235"/>
      <c r="F210" s="235"/>
      <c r="G210" s="235"/>
      <c r="H210" s="235"/>
    </row>
    <row r="211" spans="1:8" s="234" customFormat="1" ht="222.75" customHeight="1" x14ac:dyDescent="0.2">
      <c r="A211" s="474" t="s">
        <v>281</v>
      </c>
      <c r="B211" s="474"/>
      <c r="C211" s="474"/>
      <c r="D211" s="474"/>
      <c r="E211" s="474"/>
      <c r="F211" s="474"/>
      <c r="G211" s="474"/>
      <c r="H211" s="474"/>
    </row>
    <row r="212" spans="1:8" ht="24.95" customHeight="1" x14ac:dyDescent="0.35">
      <c r="A212" s="475" t="s">
        <v>282</v>
      </c>
      <c r="B212" s="476"/>
      <c r="C212" s="477" t="s">
        <v>283</v>
      </c>
    </row>
    <row r="213" spans="1:8" ht="24.95" customHeight="1" x14ac:dyDescent="0.35">
      <c r="A213" s="478" t="s">
        <v>284</v>
      </c>
      <c r="B213" s="479"/>
      <c r="C213" s="480">
        <v>1</v>
      </c>
    </row>
    <row r="214" spans="1:8" ht="25.5" x14ac:dyDescent="0.35">
      <c r="A214" s="478">
        <v>2</v>
      </c>
      <c r="B214" s="479"/>
      <c r="C214" s="480">
        <v>1.1000000000000001</v>
      </c>
    </row>
    <row r="215" spans="1:8" s="16" customFormat="1" ht="25.5" x14ac:dyDescent="0.35">
      <c r="A215" s="478">
        <v>3</v>
      </c>
      <c r="B215" s="479"/>
      <c r="C215" s="480">
        <v>1.2</v>
      </c>
      <c r="D215" s="213"/>
      <c r="E215" s="213"/>
      <c r="F215" s="213"/>
      <c r="G215" s="213"/>
      <c r="H215" s="215"/>
    </row>
    <row r="216" spans="1:8" ht="24.95" customHeight="1" x14ac:dyDescent="0.35">
      <c r="A216" s="478" t="s">
        <v>285</v>
      </c>
      <c r="B216" s="479"/>
      <c r="C216" s="480">
        <v>1.25</v>
      </c>
    </row>
    <row r="217" spans="1:8" s="262" customFormat="1" ht="25.5" x14ac:dyDescent="0.35">
      <c r="A217" s="478" t="s">
        <v>286</v>
      </c>
      <c r="B217" s="479"/>
      <c r="C217" s="480">
        <v>1.3</v>
      </c>
      <c r="D217" s="213"/>
      <c r="E217" s="213"/>
      <c r="F217" s="213"/>
      <c r="G217" s="213"/>
      <c r="H217" s="215"/>
    </row>
    <row r="218" spans="1:8" ht="25.5" x14ac:dyDescent="0.35">
      <c r="A218" s="478" t="s">
        <v>287</v>
      </c>
      <c r="B218" s="479"/>
      <c r="C218" s="480">
        <v>1.35</v>
      </c>
    </row>
    <row r="219" spans="1:8" ht="25.5" x14ac:dyDescent="0.35">
      <c r="A219" s="478" t="s">
        <v>288</v>
      </c>
      <c r="B219" s="479"/>
      <c r="C219" s="480">
        <v>1.4</v>
      </c>
    </row>
    <row r="220" spans="1:8" ht="25.5" x14ac:dyDescent="0.35">
      <c r="A220" s="478" t="s">
        <v>289</v>
      </c>
      <c r="B220" s="479"/>
      <c r="C220" s="480">
        <v>1.45</v>
      </c>
    </row>
    <row r="221" spans="1:8" ht="25.5" x14ac:dyDescent="0.35">
      <c r="A221" s="478" t="s">
        <v>290</v>
      </c>
      <c r="B221" s="479"/>
      <c r="C221" s="480">
        <v>1.5</v>
      </c>
    </row>
    <row r="222" spans="1:8" ht="25.5" x14ac:dyDescent="0.35">
      <c r="A222" s="478" t="s">
        <v>291</v>
      </c>
      <c r="B222" s="479"/>
      <c r="C222" s="480">
        <v>2</v>
      </c>
    </row>
    <row r="223" spans="1:8" ht="23.25" x14ac:dyDescent="0.2">
      <c r="A223" s="260" t="s">
        <v>292</v>
      </c>
      <c r="B223" s="260"/>
      <c r="C223" s="260"/>
      <c r="D223" s="260"/>
      <c r="E223" s="260"/>
      <c r="F223" s="260"/>
      <c r="G223" s="260"/>
      <c r="H223" s="260"/>
    </row>
  </sheetData>
  <sheetProtection selectLockedCells="1" selectUnlockedCells="1"/>
  <mergeCells count="359">
    <mergeCell ref="A218:B218"/>
    <mergeCell ref="A219:B219"/>
    <mergeCell ref="A220:B220"/>
    <mergeCell ref="A221:B221"/>
    <mergeCell ref="A222:B222"/>
    <mergeCell ref="A223:H223"/>
    <mergeCell ref="A212:B212"/>
    <mergeCell ref="A213:B213"/>
    <mergeCell ref="A214:B214"/>
    <mergeCell ref="A215:B215"/>
    <mergeCell ref="A216:B216"/>
    <mergeCell ref="A217:B217"/>
    <mergeCell ref="A207:H207"/>
    <mergeCell ref="A208:H208"/>
    <mergeCell ref="A209:H209"/>
    <mergeCell ref="A210:E210"/>
    <mergeCell ref="F210:H210"/>
    <mergeCell ref="A211:H211"/>
    <mergeCell ref="A203:B203"/>
    <mergeCell ref="D203:E203"/>
    <mergeCell ref="A204:B204"/>
    <mergeCell ref="D204:E204"/>
    <mergeCell ref="A205:H205"/>
    <mergeCell ref="A206:H20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C94:C103"/>
    <mergeCell ref="D94:H94"/>
    <mergeCell ref="A95:B95"/>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4"/>
  <sheetViews>
    <sheetView view="pageBreakPreview" zoomScale="40" zoomScaleNormal="60" zoomScaleSheetLayoutView="40" workbookViewId="0">
      <pane ySplit="4" topLeftCell="A180"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32.7109375" style="213" customWidth="1"/>
    <col min="5" max="5" width="27" style="213" bestFit="1" customWidth="1"/>
    <col min="6" max="6" width="27" style="215" customWidth="1"/>
    <col min="7" max="8" width="27" style="215" bestFit="1" customWidth="1"/>
    <col min="9" max="16384" width="9.140625" style="215"/>
  </cols>
  <sheetData>
    <row r="1" spans="1:8" s="4" customFormat="1" ht="50.1" customHeight="1" x14ac:dyDescent="0.2">
      <c r="A1" s="1"/>
      <c r="B1" s="2"/>
      <c r="C1" s="3" t="s">
        <v>0</v>
      </c>
      <c r="D1" s="232"/>
      <c r="E1" s="232"/>
    </row>
    <row r="2" spans="1:8" s="10" customFormat="1" ht="50.1" customHeight="1" x14ac:dyDescent="0.2">
      <c r="A2" s="5" t="str">
        <f>Абакан_юр!A2</f>
        <v>Введен в действие с "01" августа 2024 г.</v>
      </c>
      <c r="B2" s="6" t="s">
        <v>2</v>
      </c>
      <c r="C2" s="7" t="s">
        <v>520</v>
      </c>
      <c r="D2" s="510"/>
      <c r="E2" s="510"/>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491" t="s">
        <v>8</v>
      </c>
      <c r="E4" s="326"/>
      <c r="F4" s="326"/>
      <c r="G4" s="326"/>
      <c r="H4" s="327"/>
    </row>
    <row r="5" spans="1:8" s="28" customFormat="1" ht="50.1" customHeight="1" thickBot="1" x14ac:dyDescent="0.25">
      <c r="A5" s="24" t="s">
        <v>9</v>
      </c>
      <c r="B5" s="25"/>
      <c r="C5" s="26"/>
      <c r="D5" s="414"/>
      <c r="E5" s="414"/>
      <c r="F5" s="414"/>
      <c r="G5" s="414"/>
      <c r="H5" s="414"/>
    </row>
    <row r="6" spans="1:8" ht="24" thickBot="1" x14ac:dyDescent="0.25">
      <c r="A6" s="431"/>
      <c r="B6" s="432"/>
      <c r="C6" s="433"/>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7092</v>
      </c>
      <c r="E7" s="32">
        <f>F7*1.1</f>
        <v>6501.0000000000009</v>
      </c>
      <c r="F7" s="32">
        <v>5910</v>
      </c>
      <c r="G7" s="32">
        <f>F7*0.75</f>
        <v>4432.5</v>
      </c>
      <c r="H7" s="33">
        <f>F7*0.5</f>
        <v>2955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8712</v>
      </c>
      <c r="E12" s="32">
        <f>F12*1.1</f>
        <v>7986.0000000000009</v>
      </c>
      <c r="F12" s="32">
        <v>7260</v>
      </c>
      <c r="G12" s="32">
        <f>F12*0.75</f>
        <v>5445</v>
      </c>
      <c r="H12" s="33">
        <f>F12*0.5</f>
        <v>3630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267">
        <v>360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9936</v>
      </c>
      <c r="E27" s="32">
        <f>F27*1.1</f>
        <v>9108</v>
      </c>
      <c r="F27" s="32">
        <v>8280</v>
      </c>
      <c r="G27" s="32">
        <f>F27*0.75</f>
        <v>6210</v>
      </c>
      <c r="H27" s="33">
        <f>F27*0.5</f>
        <v>4140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12196.8</v>
      </c>
      <c r="E32" s="32">
        <f>F32*1.1</f>
        <v>11180.400000000001</v>
      </c>
      <c r="F32" s="32">
        <v>10164</v>
      </c>
      <c r="G32" s="32">
        <f>F32*0.75</f>
        <v>7623</v>
      </c>
      <c r="H32" s="33">
        <f>F32*0.5</f>
        <v>5082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275">
        <f>F48*1.2</f>
        <v>288</v>
      </c>
      <c r="E48" s="275">
        <f>F48*1.1</f>
        <v>264</v>
      </c>
      <c r="F48" s="275">
        <v>240</v>
      </c>
      <c r="G48" s="275">
        <f>F48*0.75</f>
        <v>180</v>
      </c>
      <c r="H48" s="275">
        <f>F48*0.5</f>
        <v>120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1">
        <f>F55*1.2</f>
        <v>7387.2</v>
      </c>
      <c r="E55" s="32">
        <f>F55*1.1</f>
        <v>6771.6</v>
      </c>
      <c r="F55" s="32">
        <v>6156</v>
      </c>
      <c r="G55" s="32">
        <f>F55*0.75</f>
        <v>4617</v>
      </c>
      <c r="H55" s="33">
        <f>F55*0.5</f>
        <v>3078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54">
        <f>F61*1.2</f>
        <v>9072</v>
      </c>
      <c r="E61" s="32">
        <f>F61*1.1</f>
        <v>8316</v>
      </c>
      <c r="F61" s="32">
        <v>7560</v>
      </c>
      <c r="G61" s="32">
        <f>F61*0.75</f>
        <v>5670</v>
      </c>
      <c r="H61" s="33">
        <f>F61*0.5</f>
        <v>3780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267">
        <v>300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599" t="s">
        <v>38</v>
      </c>
      <c r="B71" s="600"/>
      <c r="C71" s="600"/>
      <c r="D71" s="362" t="str">
        <f>"от "&amp;MIN(D72:D91)&amp;" до "&amp;MAX(D72:D91)</f>
        <v>от 1500 до 30000</v>
      </c>
      <c r="E71" s="362"/>
      <c r="F71" s="362"/>
      <c r="G71" s="362"/>
      <c r="H71" s="363"/>
    </row>
    <row r="72" spans="1:8" ht="37.5" customHeight="1" outlineLevel="1" x14ac:dyDescent="0.2">
      <c r="A72" s="601" t="s">
        <v>39</v>
      </c>
      <c r="B72" s="602"/>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291">
        <v>1500</v>
      </c>
      <c r="E72" s="291"/>
      <c r="F72" s="291"/>
      <c r="G72" s="291"/>
      <c r="H72" s="54"/>
    </row>
    <row r="73" spans="1:8" ht="37.5" customHeight="1" outlineLevel="1" x14ac:dyDescent="0.2">
      <c r="A73" s="147" t="s">
        <v>40</v>
      </c>
      <c r="B73" s="366"/>
      <c r="C73" s="350"/>
      <c r="D73" s="56">
        <v>3000</v>
      </c>
      <c r="E73" s="37"/>
      <c r="F73" s="37"/>
      <c r="G73" s="37"/>
      <c r="H73" s="37"/>
    </row>
    <row r="74" spans="1:8" ht="37.5" customHeight="1" outlineLevel="1" x14ac:dyDescent="0.2">
      <c r="A74" s="147" t="s">
        <v>41</v>
      </c>
      <c r="B74" s="366"/>
      <c r="C74" s="350"/>
      <c r="D74" s="56">
        <v>4500</v>
      </c>
      <c r="E74" s="37"/>
      <c r="F74" s="37"/>
      <c r="G74" s="37"/>
      <c r="H74" s="37"/>
    </row>
    <row r="75" spans="1:8" ht="37.5" customHeight="1" outlineLevel="1" x14ac:dyDescent="0.2">
      <c r="A75" s="147" t="s">
        <v>42</v>
      </c>
      <c r="B75" s="366"/>
      <c r="C75" s="350"/>
      <c r="D75" s="56">
        <v>6000</v>
      </c>
      <c r="E75" s="37"/>
      <c r="F75" s="37"/>
      <c r="G75" s="37"/>
      <c r="H75" s="37"/>
    </row>
    <row r="76" spans="1:8" ht="37.5" customHeight="1" outlineLevel="1" x14ac:dyDescent="0.2">
      <c r="A76" s="147" t="s">
        <v>43</v>
      </c>
      <c r="B76" s="366"/>
      <c r="C76" s="350"/>
      <c r="D76" s="56">
        <v>7500</v>
      </c>
      <c r="E76" s="37"/>
      <c r="F76" s="37"/>
      <c r="G76" s="37"/>
      <c r="H76" s="37"/>
    </row>
    <row r="77" spans="1:8" ht="37.5" customHeight="1" outlineLevel="1" x14ac:dyDescent="0.2">
      <c r="A77" s="147" t="s">
        <v>44</v>
      </c>
      <c r="B77" s="366"/>
      <c r="C77" s="350"/>
      <c r="D77" s="56">
        <v>9000</v>
      </c>
      <c r="E77" s="37"/>
      <c r="F77" s="37"/>
      <c r="G77" s="37"/>
      <c r="H77" s="37"/>
    </row>
    <row r="78" spans="1:8" ht="37.5" customHeight="1" outlineLevel="1" x14ac:dyDescent="0.2">
      <c r="A78" s="147" t="s">
        <v>45</v>
      </c>
      <c r="B78" s="366"/>
      <c r="C78" s="350"/>
      <c r="D78" s="56">
        <v>10500</v>
      </c>
      <c r="E78" s="37"/>
      <c r="F78" s="37"/>
      <c r="G78" s="37"/>
      <c r="H78" s="37"/>
    </row>
    <row r="79" spans="1:8" ht="37.5" customHeight="1" outlineLevel="1" x14ac:dyDescent="0.2">
      <c r="A79" s="147" t="s">
        <v>46</v>
      </c>
      <c r="B79" s="366"/>
      <c r="C79" s="350"/>
      <c r="D79" s="56">
        <v>12000</v>
      </c>
      <c r="E79" s="37"/>
      <c r="F79" s="37"/>
      <c r="G79" s="37"/>
      <c r="H79" s="37"/>
    </row>
    <row r="80" spans="1:8" ht="37.5" customHeight="1" outlineLevel="1" x14ac:dyDescent="0.2">
      <c r="A80" s="147" t="s">
        <v>47</v>
      </c>
      <c r="B80" s="366"/>
      <c r="C80" s="350"/>
      <c r="D80" s="56">
        <v>13500</v>
      </c>
      <c r="E80" s="37"/>
      <c r="F80" s="37"/>
      <c r="G80" s="37"/>
      <c r="H80" s="37"/>
    </row>
    <row r="81" spans="1:8" ht="37.5" customHeight="1" outlineLevel="1" x14ac:dyDescent="0.2">
      <c r="A81" s="147" t="s">
        <v>48</v>
      </c>
      <c r="B81" s="366"/>
      <c r="C81" s="350"/>
      <c r="D81" s="56">
        <v>15000</v>
      </c>
      <c r="E81" s="37"/>
      <c r="F81" s="37"/>
      <c r="G81" s="37"/>
      <c r="H81" s="37"/>
    </row>
    <row r="82" spans="1:8" ht="37.5" customHeight="1" outlineLevel="1" x14ac:dyDescent="0.2">
      <c r="A82" s="147" t="s">
        <v>49</v>
      </c>
      <c r="B82" s="366"/>
      <c r="C82" s="350"/>
      <c r="D82" s="56">
        <v>16500</v>
      </c>
      <c r="E82" s="37"/>
      <c r="F82" s="37"/>
      <c r="G82" s="37"/>
      <c r="H82" s="37"/>
    </row>
    <row r="83" spans="1:8" ht="37.5" customHeight="1" outlineLevel="1" x14ac:dyDescent="0.2">
      <c r="A83" s="147" t="s">
        <v>50</v>
      </c>
      <c r="B83" s="366"/>
      <c r="C83" s="350"/>
      <c r="D83" s="56">
        <v>18000</v>
      </c>
      <c r="E83" s="37"/>
      <c r="F83" s="37"/>
      <c r="G83" s="37"/>
      <c r="H83" s="37"/>
    </row>
    <row r="84" spans="1:8" ht="37.5" customHeight="1" outlineLevel="1" x14ac:dyDescent="0.2">
      <c r="A84" s="147" t="s">
        <v>51</v>
      </c>
      <c r="B84" s="366"/>
      <c r="C84" s="350"/>
      <c r="D84" s="56">
        <v>19500</v>
      </c>
      <c r="E84" s="37"/>
      <c r="F84" s="37"/>
      <c r="G84" s="37"/>
      <c r="H84" s="37"/>
    </row>
    <row r="85" spans="1:8" ht="37.5" customHeight="1" outlineLevel="1" x14ac:dyDescent="0.2">
      <c r="A85" s="147" t="s">
        <v>52</v>
      </c>
      <c r="B85" s="366"/>
      <c r="C85" s="350"/>
      <c r="D85" s="56">
        <v>21000</v>
      </c>
      <c r="E85" s="37"/>
      <c r="F85" s="37"/>
      <c r="G85" s="37"/>
      <c r="H85" s="37"/>
    </row>
    <row r="86" spans="1:8" ht="37.5" customHeight="1" outlineLevel="1" x14ac:dyDescent="0.2">
      <c r="A86" s="147" t="s">
        <v>53</v>
      </c>
      <c r="B86" s="366"/>
      <c r="C86" s="350"/>
      <c r="D86" s="56">
        <v>22500</v>
      </c>
      <c r="E86" s="37"/>
      <c r="F86" s="37"/>
      <c r="G86" s="37"/>
      <c r="H86" s="37"/>
    </row>
    <row r="87" spans="1:8" ht="37.5" customHeight="1" outlineLevel="1" x14ac:dyDescent="0.2">
      <c r="A87" s="147" t="s">
        <v>54</v>
      </c>
      <c r="B87" s="366"/>
      <c r="C87" s="350"/>
      <c r="D87" s="56">
        <v>24000</v>
      </c>
      <c r="E87" s="37"/>
      <c r="F87" s="37"/>
      <c r="G87" s="37"/>
      <c r="H87" s="37"/>
    </row>
    <row r="88" spans="1:8" ht="37.5" customHeight="1" outlineLevel="1" x14ac:dyDescent="0.2">
      <c r="A88" s="147" t="s">
        <v>55</v>
      </c>
      <c r="B88" s="366"/>
      <c r="C88" s="350"/>
      <c r="D88" s="56">
        <v>25500</v>
      </c>
      <c r="E88" s="37"/>
      <c r="F88" s="37"/>
      <c r="G88" s="37"/>
      <c r="H88" s="37"/>
    </row>
    <row r="89" spans="1:8" ht="37.5" customHeight="1" outlineLevel="1" x14ac:dyDescent="0.2">
      <c r="A89" s="147" t="s">
        <v>56</v>
      </c>
      <c r="B89" s="366"/>
      <c r="C89" s="350"/>
      <c r="D89" s="56">
        <v>27000</v>
      </c>
      <c r="E89" s="37"/>
      <c r="F89" s="37"/>
      <c r="G89" s="37"/>
      <c r="H89" s="37"/>
    </row>
    <row r="90" spans="1:8" ht="37.5" customHeight="1" outlineLevel="1" x14ac:dyDescent="0.2">
      <c r="A90" s="147" t="s">
        <v>57</v>
      </c>
      <c r="B90" s="366"/>
      <c r="C90" s="350"/>
      <c r="D90" s="56">
        <v>28500</v>
      </c>
      <c r="E90" s="37"/>
      <c r="F90" s="37"/>
      <c r="G90" s="37"/>
      <c r="H90" s="37"/>
    </row>
    <row r="91" spans="1:8" ht="37.5" customHeight="1" outlineLevel="1" x14ac:dyDescent="0.2">
      <c r="A91" s="147" t="s">
        <v>58</v>
      </c>
      <c r="B91" s="366"/>
      <c r="C91" s="350"/>
      <c r="D91" s="56">
        <v>30000</v>
      </c>
      <c r="E91" s="37"/>
      <c r="F91" s="37"/>
      <c r="G91" s="37"/>
      <c r="H91" s="37"/>
    </row>
    <row r="92" spans="1:8" ht="37.5" customHeight="1" outlineLevel="1" x14ac:dyDescent="0.2">
      <c r="A92" s="147" t="s">
        <v>178</v>
      </c>
      <c r="B92" s="148"/>
      <c r="C92" s="350"/>
      <c r="D92" s="56">
        <v>31500</v>
      </c>
      <c r="E92" s="37"/>
      <c r="F92" s="37"/>
      <c r="G92" s="37"/>
      <c r="H92" s="37"/>
    </row>
    <row r="93" spans="1:8" ht="37.5" customHeight="1" outlineLevel="1" x14ac:dyDescent="0.2">
      <c r="A93" s="147" t="s">
        <v>179</v>
      </c>
      <c r="B93" s="148"/>
      <c r="C93" s="350"/>
      <c r="D93" s="56">
        <v>33000</v>
      </c>
      <c r="E93" s="37"/>
      <c r="F93" s="37"/>
      <c r="G93" s="37"/>
      <c r="H93" s="37"/>
    </row>
    <row r="94" spans="1:8" ht="37.5" customHeight="1" outlineLevel="1" x14ac:dyDescent="0.2">
      <c r="A94" s="147" t="s">
        <v>180</v>
      </c>
      <c r="B94" s="148"/>
      <c r="C94" s="350"/>
      <c r="D94" s="56">
        <v>34500</v>
      </c>
      <c r="E94" s="37"/>
      <c r="F94" s="37"/>
      <c r="G94" s="37"/>
      <c r="H94" s="37"/>
    </row>
    <row r="95" spans="1:8" ht="37.5" customHeight="1" outlineLevel="1" x14ac:dyDescent="0.2">
      <c r="A95" s="147" t="s">
        <v>181</v>
      </c>
      <c r="B95" s="148"/>
      <c r="C95" s="350"/>
      <c r="D95" s="56">
        <v>36000</v>
      </c>
      <c r="E95" s="37"/>
      <c r="F95" s="37"/>
      <c r="G95" s="37"/>
      <c r="H95" s="37"/>
    </row>
    <row r="96" spans="1:8" ht="37.5" customHeight="1" outlineLevel="1" x14ac:dyDescent="0.2">
      <c r="A96" s="147" t="s">
        <v>182</v>
      </c>
      <c r="B96" s="148"/>
      <c r="C96" s="350"/>
      <c r="D96" s="56">
        <v>37500</v>
      </c>
      <c r="E96" s="37"/>
      <c r="F96" s="37"/>
      <c r="G96" s="37"/>
      <c r="H96" s="37"/>
    </row>
    <row r="97" spans="1:8" ht="37.5" customHeight="1" outlineLevel="1" x14ac:dyDescent="0.2">
      <c r="A97" s="147" t="s">
        <v>183</v>
      </c>
      <c r="B97" s="148"/>
      <c r="C97" s="350"/>
      <c r="D97" s="56">
        <v>39000</v>
      </c>
      <c r="E97" s="37"/>
      <c r="F97" s="37"/>
      <c r="G97" s="37"/>
      <c r="H97" s="37"/>
    </row>
    <row r="98" spans="1:8" ht="37.5" customHeight="1" outlineLevel="1" x14ac:dyDescent="0.2">
      <c r="A98" s="147" t="s">
        <v>184</v>
      </c>
      <c r="B98" s="148"/>
      <c r="C98" s="350"/>
      <c r="D98" s="56">
        <v>40500</v>
      </c>
      <c r="E98" s="37"/>
      <c r="F98" s="37"/>
      <c r="G98" s="37"/>
      <c r="H98" s="37"/>
    </row>
    <row r="99" spans="1:8" ht="37.5" customHeight="1" outlineLevel="1" x14ac:dyDescent="0.2">
      <c r="A99" s="147" t="s">
        <v>185</v>
      </c>
      <c r="B99" s="148"/>
      <c r="C99" s="350"/>
      <c r="D99" s="56">
        <v>42000</v>
      </c>
      <c r="E99" s="37"/>
      <c r="F99" s="37"/>
      <c r="G99" s="37"/>
      <c r="H99" s="37"/>
    </row>
    <row r="100" spans="1:8" ht="37.5" customHeight="1" outlineLevel="1" x14ac:dyDescent="0.2">
      <c r="A100" s="147" t="s">
        <v>186</v>
      </c>
      <c r="B100" s="148"/>
      <c r="C100" s="350"/>
      <c r="D100" s="56">
        <v>43500</v>
      </c>
      <c r="E100" s="37"/>
      <c r="F100" s="37"/>
      <c r="G100" s="37"/>
      <c r="H100" s="37"/>
    </row>
    <row r="101" spans="1:8" ht="37.5" customHeight="1" outlineLevel="1" x14ac:dyDescent="0.2">
      <c r="A101" s="147" t="s">
        <v>187</v>
      </c>
      <c r="B101" s="148"/>
      <c r="C101" s="350"/>
      <c r="D101" s="56">
        <v>45000</v>
      </c>
      <c r="E101" s="37"/>
      <c r="F101" s="37"/>
      <c r="G101" s="37"/>
      <c r="H101" s="37"/>
    </row>
    <row r="102" spans="1:8" ht="37.5" customHeight="1" outlineLevel="1" x14ac:dyDescent="0.2">
      <c r="A102" s="147" t="s">
        <v>188</v>
      </c>
      <c r="B102" s="148"/>
      <c r="C102" s="350"/>
      <c r="D102" s="56">
        <v>46500</v>
      </c>
      <c r="E102" s="37"/>
      <c r="F102" s="37"/>
      <c r="G102" s="37"/>
      <c r="H102" s="37"/>
    </row>
    <row r="103" spans="1:8" ht="37.5" customHeight="1" outlineLevel="1" x14ac:dyDescent="0.2">
      <c r="A103" s="147" t="s">
        <v>189</v>
      </c>
      <c r="B103" s="148"/>
      <c r="C103" s="350"/>
      <c r="D103" s="56">
        <v>48000</v>
      </c>
      <c r="E103" s="37"/>
      <c r="F103" s="37"/>
      <c r="G103" s="37"/>
      <c r="H103" s="37"/>
    </row>
    <row r="104" spans="1:8" ht="37.5" customHeight="1" outlineLevel="1" x14ac:dyDescent="0.2">
      <c r="A104" s="147" t="s">
        <v>190</v>
      </c>
      <c r="B104" s="148"/>
      <c r="C104" s="350"/>
      <c r="D104" s="56">
        <v>49500</v>
      </c>
      <c r="E104" s="37"/>
      <c r="F104" s="37"/>
      <c r="G104" s="37"/>
      <c r="H104" s="37"/>
    </row>
    <row r="105" spans="1:8" ht="37.5" customHeight="1" outlineLevel="1" x14ac:dyDescent="0.2">
      <c r="A105" s="147" t="s">
        <v>191</v>
      </c>
      <c r="B105" s="148"/>
      <c r="C105" s="350"/>
      <c r="D105" s="56">
        <v>51000</v>
      </c>
      <c r="E105" s="37"/>
      <c r="F105" s="37"/>
      <c r="G105" s="37"/>
      <c r="H105" s="37"/>
    </row>
    <row r="106" spans="1:8" ht="37.5" customHeight="1" outlineLevel="1" x14ac:dyDescent="0.2">
      <c r="A106" s="147" t="s">
        <v>192</v>
      </c>
      <c r="B106" s="148"/>
      <c r="C106" s="350"/>
      <c r="D106" s="56">
        <v>52500</v>
      </c>
      <c r="E106" s="37"/>
      <c r="F106" s="37"/>
      <c r="G106" s="37"/>
      <c r="H106" s="37"/>
    </row>
    <row r="107" spans="1:8" ht="37.5" customHeight="1" outlineLevel="1" x14ac:dyDescent="0.2">
      <c r="A107" s="147" t="s">
        <v>229</v>
      </c>
      <c r="B107" s="148"/>
      <c r="C107" s="350"/>
      <c r="D107" s="56">
        <v>54000</v>
      </c>
      <c r="E107" s="37"/>
      <c r="F107" s="37"/>
      <c r="G107" s="37"/>
      <c r="H107" s="37"/>
    </row>
    <row r="108" spans="1:8" ht="37.5" customHeight="1" outlineLevel="1" x14ac:dyDescent="0.2">
      <c r="A108" s="147" t="s">
        <v>230</v>
      </c>
      <c r="B108" s="148"/>
      <c r="C108" s="350"/>
      <c r="D108" s="56">
        <v>55500</v>
      </c>
      <c r="E108" s="37"/>
      <c r="F108" s="37"/>
      <c r="G108" s="37"/>
      <c r="H108" s="37"/>
    </row>
    <row r="109" spans="1:8" ht="37.5" customHeight="1" outlineLevel="1" x14ac:dyDescent="0.2">
      <c r="A109" s="147" t="s">
        <v>231</v>
      </c>
      <c r="B109" s="148"/>
      <c r="C109" s="350"/>
      <c r="D109" s="56">
        <v>57000</v>
      </c>
      <c r="E109" s="37"/>
      <c r="F109" s="37"/>
      <c r="G109" s="37"/>
      <c r="H109" s="37"/>
    </row>
    <row r="110" spans="1:8" ht="37.5" customHeight="1" outlineLevel="1" x14ac:dyDescent="0.2">
      <c r="A110" s="147" t="s">
        <v>232</v>
      </c>
      <c r="B110" s="148"/>
      <c r="C110" s="350"/>
      <c r="D110" s="56">
        <v>58500</v>
      </c>
      <c r="E110" s="37"/>
      <c r="F110" s="37"/>
      <c r="G110" s="37"/>
      <c r="H110" s="37"/>
    </row>
    <row r="111" spans="1:8" ht="37.5" customHeight="1" outlineLevel="1" thickBot="1" x14ac:dyDescent="0.25">
      <c r="A111" s="147" t="s">
        <v>233</v>
      </c>
      <c r="B111" s="148"/>
      <c r="C111" s="367"/>
      <c r="D111" s="56">
        <v>60000</v>
      </c>
      <c r="E111" s="37"/>
      <c r="F111" s="37"/>
      <c r="G111" s="37"/>
      <c r="H111" s="37"/>
    </row>
    <row r="112" spans="1:8" ht="50.1" customHeight="1" thickBot="1" x14ac:dyDescent="0.25">
      <c r="A112" s="136" t="s">
        <v>59</v>
      </c>
      <c r="B112" s="137"/>
      <c r="C112" s="137"/>
      <c r="D112" s="362" t="str">
        <f>"от "&amp;MIN(D113:D122)&amp;" до "&amp;MAX(D113:D122)</f>
        <v>от 240 до 5016</v>
      </c>
      <c r="E112" s="362"/>
      <c r="F112" s="362"/>
      <c r="G112" s="362"/>
      <c r="H112" s="363"/>
    </row>
    <row r="113" spans="1:8" ht="151.5" x14ac:dyDescent="0.2">
      <c r="A113" s="149" t="s">
        <v>60</v>
      </c>
      <c r="B113" s="150" t="s">
        <v>13</v>
      </c>
      <c r="C113" s="296"/>
      <c r="D113" s="145">
        <v>630</v>
      </c>
      <c r="E113" s="145"/>
      <c r="F113" s="145"/>
      <c r="G113" s="145"/>
      <c r="H113" s="145"/>
    </row>
    <row r="114" spans="1:8" ht="37.5" customHeight="1" x14ac:dyDescent="0.2">
      <c r="A114" s="372" t="s">
        <v>61</v>
      </c>
      <c r="B114" s="373"/>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7">
        <v>270</v>
      </c>
      <c r="E114" s="37"/>
      <c r="F114" s="37"/>
      <c r="G114" s="37"/>
      <c r="H114" s="37"/>
    </row>
    <row r="115" spans="1:8" ht="37.5" customHeight="1" x14ac:dyDescent="0.2">
      <c r="A115" s="372" t="s">
        <v>62</v>
      </c>
      <c r="B115" s="373"/>
      <c r="C115" s="159"/>
      <c r="D115" s="37">
        <v>2538</v>
      </c>
      <c r="E115" s="37"/>
      <c r="F115" s="37"/>
      <c r="G115" s="37"/>
      <c r="H115" s="37"/>
    </row>
    <row r="116" spans="1:8" ht="37.5" customHeight="1" x14ac:dyDescent="0.2">
      <c r="A116" s="376" t="s">
        <v>63</v>
      </c>
      <c r="B116" s="377"/>
      <c r="C116" s="159"/>
      <c r="D116" s="37">
        <v>1008</v>
      </c>
      <c r="E116" s="37"/>
      <c r="F116" s="37"/>
      <c r="G116" s="37"/>
      <c r="H116" s="37"/>
    </row>
    <row r="117" spans="1:8" ht="37.5" customHeight="1" x14ac:dyDescent="0.2">
      <c r="A117" s="378" t="s">
        <v>64</v>
      </c>
      <c r="B117" s="379"/>
      <c r="C117" s="159"/>
      <c r="D117" s="37">
        <v>1536</v>
      </c>
      <c r="E117" s="37"/>
      <c r="F117" s="37"/>
      <c r="G117" s="37"/>
      <c r="H117" s="37"/>
    </row>
    <row r="118" spans="1:8" ht="37.5" customHeight="1" x14ac:dyDescent="0.2">
      <c r="A118" s="372" t="s">
        <v>65</v>
      </c>
      <c r="B118" s="373"/>
      <c r="C118" s="159"/>
      <c r="D118" s="37">
        <v>240</v>
      </c>
      <c r="E118" s="37"/>
      <c r="F118" s="37"/>
      <c r="G118" s="37"/>
      <c r="H118" s="37"/>
    </row>
    <row r="119" spans="1:8" ht="37.5" customHeight="1" x14ac:dyDescent="0.2">
      <c r="A119" s="372" t="s">
        <v>66</v>
      </c>
      <c r="B119" s="373"/>
      <c r="C119" s="159"/>
      <c r="D119" s="37">
        <v>240</v>
      </c>
      <c r="E119" s="37"/>
      <c r="F119" s="37"/>
      <c r="G119" s="37"/>
      <c r="H119" s="37"/>
    </row>
    <row r="120" spans="1:8" ht="37.5" customHeight="1" x14ac:dyDescent="0.2">
      <c r="A120" s="372" t="s">
        <v>67</v>
      </c>
      <c r="B120" s="373"/>
      <c r="C120" s="159"/>
      <c r="D120" s="37">
        <v>480</v>
      </c>
      <c r="E120" s="37"/>
      <c r="F120" s="37"/>
      <c r="G120" s="37"/>
      <c r="H120" s="37"/>
    </row>
    <row r="121" spans="1:8" ht="37.5" customHeight="1" x14ac:dyDescent="0.2">
      <c r="A121" s="372" t="s">
        <v>68</v>
      </c>
      <c r="B121" s="373"/>
      <c r="C121" s="159"/>
      <c r="D121" s="37">
        <v>720</v>
      </c>
      <c r="E121" s="37"/>
      <c r="F121" s="37"/>
      <c r="G121" s="37"/>
      <c r="H121" s="37"/>
    </row>
    <row r="122" spans="1:8" ht="37.5" customHeight="1" thickBot="1" x14ac:dyDescent="0.25">
      <c r="A122" s="381" t="s">
        <v>69</v>
      </c>
      <c r="B122" s="382"/>
      <c r="C122" s="164"/>
      <c r="D122" s="37">
        <v>5016</v>
      </c>
      <c r="E122" s="37"/>
      <c r="F122" s="37"/>
      <c r="G122" s="37"/>
      <c r="H122" s="37"/>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45">
        <v>30</v>
      </c>
      <c r="E123" s="45"/>
      <c r="F123" s="45"/>
      <c r="G123" s="45"/>
      <c r="H123" s="46"/>
    </row>
    <row r="124" spans="1:8" ht="50.1" customHeight="1" thickBot="1" x14ac:dyDescent="0.25">
      <c r="A124" s="24" t="s">
        <v>72</v>
      </c>
      <c r="B124" s="25"/>
      <c r="C124" s="26"/>
      <c r="D124" s="603" t="e">
        <f>"от "&amp;MIN(D126,D146:H147,#REF!,D148:H162)&amp;" до "&amp;MAX(D126,D146:H147,#REF!,D148:H162)</f>
        <v>#REF!</v>
      </c>
      <c r="E124" s="173"/>
      <c r="F124" s="173"/>
      <c r="G124" s="173"/>
      <c r="H124" s="174"/>
    </row>
    <row r="125" spans="1:8" ht="21.75" thickBot="1" x14ac:dyDescent="0.25">
      <c r="A125" s="286"/>
      <c r="B125" s="287"/>
      <c r="C125" s="130"/>
      <c r="D125" s="604"/>
      <c r="E125" s="288"/>
      <c r="F125" s="288"/>
      <c r="G125" s="288"/>
      <c r="H125" s="289"/>
    </row>
    <row r="126" spans="1:8"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182">
        <v>4920</v>
      </c>
      <c r="E126" s="182"/>
      <c r="F126" s="182"/>
      <c r="G126" s="182"/>
      <c r="H126" s="183"/>
    </row>
    <row r="127" spans="1:8" ht="61.5" customHeight="1" thickBot="1" x14ac:dyDescent="0.25">
      <c r="A127" s="184" t="s">
        <v>74</v>
      </c>
      <c r="B127" s="185"/>
      <c r="C127" s="186"/>
      <c r="D127" s="187" t="s">
        <v>75</v>
      </c>
      <c r="E127" s="188"/>
      <c r="F127" s="188"/>
      <c r="G127" s="188"/>
      <c r="H127" s="189"/>
    </row>
    <row r="128" spans="1:8" ht="61.5" customHeight="1" x14ac:dyDescent="0.2">
      <c r="A128" s="190" t="s">
        <v>76</v>
      </c>
      <c r="B128" s="191"/>
      <c r="C128" s="186"/>
      <c r="D128" s="157">
        <f>D126/4</f>
        <v>1230</v>
      </c>
      <c r="E128" s="157"/>
      <c r="F128" s="157"/>
      <c r="G128" s="157"/>
      <c r="H128" s="158"/>
    </row>
    <row r="129" spans="1:8" ht="61.5" customHeight="1" x14ac:dyDescent="0.2">
      <c r="A129" s="190" t="s">
        <v>77</v>
      </c>
      <c r="B129" s="191"/>
      <c r="C129" s="186"/>
      <c r="D129" s="157">
        <f>D126/5</f>
        <v>984</v>
      </c>
      <c r="E129" s="157"/>
      <c r="F129" s="157"/>
      <c r="G129" s="157"/>
      <c r="H129" s="158"/>
    </row>
    <row r="130" spans="1:8" ht="61.5" customHeight="1" x14ac:dyDescent="0.2">
      <c r="A130" s="190" t="s">
        <v>78</v>
      </c>
      <c r="B130" s="191"/>
      <c r="C130" s="186"/>
      <c r="D130" s="157">
        <f>D126/6</f>
        <v>820</v>
      </c>
      <c r="E130" s="157"/>
      <c r="F130" s="157"/>
      <c r="G130" s="157"/>
      <c r="H130" s="158"/>
    </row>
    <row r="131" spans="1:8" ht="61.5" customHeight="1" x14ac:dyDescent="0.2">
      <c r="A131" s="190" t="s">
        <v>79</v>
      </c>
      <c r="B131" s="191"/>
      <c r="C131" s="186"/>
      <c r="D131" s="157">
        <f>D126/7</f>
        <v>702.85714285714289</v>
      </c>
      <c r="E131" s="157"/>
      <c r="F131" s="157"/>
      <c r="G131" s="157"/>
      <c r="H131" s="158"/>
    </row>
    <row r="132" spans="1:8" ht="61.5" customHeight="1" x14ac:dyDescent="0.2">
      <c r="A132" s="190" t="s">
        <v>80</v>
      </c>
      <c r="B132" s="191"/>
      <c r="C132" s="186"/>
      <c r="D132" s="157">
        <f>D126/8</f>
        <v>615</v>
      </c>
      <c r="E132" s="157"/>
      <c r="F132" s="157"/>
      <c r="G132" s="157"/>
      <c r="H132" s="158"/>
    </row>
    <row r="133" spans="1:8" ht="61.5" customHeight="1" x14ac:dyDescent="0.2">
      <c r="A133" s="190" t="s">
        <v>81</v>
      </c>
      <c r="B133" s="191"/>
      <c r="C133" s="186"/>
      <c r="D133" s="157">
        <f>D126/9</f>
        <v>546.66666666666663</v>
      </c>
      <c r="E133" s="157"/>
      <c r="F133" s="157"/>
      <c r="G133" s="157"/>
      <c r="H133" s="158"/>
    </row>
    <row r="134" spans="1:8" ht="61.5" customHeight="1" x14ac:dyDescent="0.2">
      <c r="A134" s="190" t="s">
        <v>82</v>
      </c>
      <c r="B134" s="191"/>
      <c r="C134" s="186"/>
      <c r="D134" s="157">
        <f>D126/10</f>
        <v>492</v>
      </c>
      <c r="E134" s="157"/>
      <c r="F134" s="157"/>
      <c r="G134" s="157"/>
      <c r="H134" s="158"/>
    </row>
    <row r="135" spans="1:8" ht="61.5" customHeight="1" thickBot="1" x14ac:dyDescent="0.25">
      <c r="A135" s="179" t="s">
        <v>83</v>
      </c>
      <c r="B135" s="180"/>
      <c r="C135" s="186"/>
      <c r="D135" s="182">
        <v>7320</v>
      </c>
      <c r="E135" s="182"/>
      <c r="F135" s="182"/>
      <c r="G135" s="182"/>
      <c r="H135" s="183"/>
    </row>
    <row r="136" spans="1:8" ht="61.5" customHeight="1" thickBot="1" x14ac:dyDescent="0.25">
      <c r="A136" s="184" t="s">
        <v>74</v>
      </c>
      <c r="B136" s="185"/>
      <c r="C136" s="186"/>
      <c r="D136" s="187" t="s">
        <v>75</v>
      </c>
      <c r="E136" s="188"/>
      <c r="F136" s="188"/>
      <c r="G136" s="188"/>
      <c r="H136" s="189"/>
    </row>
    <row r="137" spans="1:8" ht="61.5" customHeight="1" x14ac:dyDescent="0.2">
      <c r="A137" s="190" t="s">
        <v>76</v>
      </c>
      <c r="B137" s="191"/>
      <c r="C137" s="186"/>
      <c r="D137" s="157">
        <v>1830</v>
      </c>
      <c r="E137" s="157"/>
      <c r="F137" s="157"/>
      <c r="G137" s="157"/>
      <c r="H137" s="158"/>
    </row>
    <row r="138" spans="1:8" ht="61.5" customHeight="1" x14ac:dyDescent="0.2">
      <c r="A138" s="190" t="s">
        <v>77</v>
      </c>
      <c r="B138" s="191"/>
      <c r="C138" s="186"/>
      <c r="D138" s="157">
        <v>1464</v>
      </c>
      <c r="E138" s="157"/>
      <c r="F138" s="157"/>
      <c r="G138" s="157"/>
      <c r="H138" s="158"/>
    </row>
    <row r="139" spans="1:8" ht="61.5" customHeight="1" x14ac:dyDescent="0.2">
      <c r="A139" s="190" t="s">
        <v>78</v>
      </c>
      <c r="B139" s="191"/>
      <c r="C139" s="186"/>
      <c r="D139" s="157">
        <v>1220</v>
      </c>
      <c r="E139" s="157"/>
      <c r="F139" s="157"/>
      <c r="G139" s="157"/>
      <c r="H139" s="158"/>
    </row>
    <row r="140" spans="1:8" ht="61.5" customHeight="1" x14ac:dyDescent="0.2">
      <c r="A140" s="190" t="s">
        <v>79</v>
      </c>
      <c r="B140" s="191"/>
      <c r="C140" s="186"/>
      <c r="D140" s="157">
        <v>1045.7142857142858</v>
      </c>
      <c r="E140" s="157"/>
      <c r="F140" s="157"/>
      <c r="G140" s="157"/>
      <c r="H140" s="158"/>
    </row>
    <row r="141" spans="1:8" ht="61.5" customHeight="1" x14ac:dyDescent="0.2">
      <c r="A141" s="190" t="s">
        <v>80</v>
      </c>
      <c r="B141" s="191"/>
      <c r="C141" s="186"/>
      <c r="D141" s="157">
        <v>915</v>
      </c>
      <c r="E141" s="157"/>
      <c r="F141" s="157"/>
      <c r="G141" s="157"/>
      <c r="H141" s="158"/>
    </row>
    <row r="142" spans="1:8" ht="61.5" customHeight="1" x14ac:dyDescent="0.2">
      <c r="A142" s="190" t="s">
        <v>81</v>
      </c>
      <c r="B142" s="191"/>
      <c r="C142" s="186"/>
      <c r="D142" s="157">
        <v>813.33333333333337</v>
      </c>
      <c r="E142" s="157"/>
      <c r="F142" s="157"/>
      <c r="G142" s="157"/>
      <c r="H142" s="158"/>
    </row>
    <row r="143" spans="1:8" ht="61.5" customHeight="1" thickBot="1" x14ac:dyDescent="0.25">
      <c r="A143" s="190" t="s">
        <v>82</v>
      </c>
      <c r="B143" s="191"/>
      <c r="C143" s="194"/>
      <c r="D143" s="157">
        <v>732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122">
        <v>10008</v>
      </c>
      <c r="E144" s="122"/>
      <c r="F144" s="122"/>
      <c r="G144" s="122"/>
      <c r="H144" s="122"/>
    </row>
    <row r="145" spans="1:8" ht="21.75" thickBot="1" x14ac:dyDescent="0.25">
      <c r="A145" s="197"/>
      <c r="B145" s="198"/>
      <c r="C145" s="125"/>
      <c r="D145" s="604"/>
      <c r="E145" s="288"/>
      <c r="F145" s="288"/>
      <c r="G145" s="288"/>
      <c r="H145" s="289"/>
    </row>
    <row r="146" spans="1:8" ht="50.1" customHeight="1" x14ac:dyDescent="0.2">
      <c r="A146" s="160" t="s">
        <v>85</v>
      </c>
      <c r="B146" s="161"/>
      <c r="C146" s="294" t="str">
        <f>"Интернет-площадка 2gis.ru на основе Cправочника организаций "&amp;$C$2&amp;""</f>
        <v>Интернет-площадка 2gis.ru на основе Cправочника организаций "2ГИС.КИРОВ"</v>
      </c>
      <c r="D146" s="56">
        <v>2400</v>
      </c>
      <c r="E146" s="37"/>
      <c r="F146" s="37"/>
      <c r="G146" s="37"/>
      <c r="H146" s="38"/>
    </row>
    <row r="147" spans="1:8" ht="50.1" customHeight="1" x14ac:dyDescent="0.2">
      <c r="A147" s="160" t="s">
        <v>86</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56">
        <v>1536</v>
      </c>
      <c r="E147" s="37"/>
      <c r="F147" s="37"/>
      <c r="G147" s="37"/>
      <c r="H147" s="38"/>
    </row>
    <row r="148" spans="1:8" ht="50.1" customHeight="1" x14ac:dyDescent="0.2">
      <c r="A148" s="160" t="s">
        <v>87</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56">
        <v>5016</v>
      </c>
      <c r="E148" s="37"/>
      <c r="F148" s="37"/>
      <c r="G148" s="37"/>
      <c r="H148" s="38"/>
    </row>
    <row r="149" spans="1:8"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"2ГИС.КИРОВ"</v>
      </c>
      <c r="D149" s="56">
        <v>3690</v>
      </c>
      <c r="E149" s="37"/>
      <c r="F149" s="37"/>
      <c r="G149" s="37"/>
      <c r="H149" s="38"/>
    </row>
    <row r="150" spans="1:8"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"2ГИС.КИРОВ"</v>
      </c>
      <c r="D150" s="56">
        <v>4428</v>
      </c>
      <c r="E150" s="37"/>
      <c r="F150" s="37"/>
      <c r="G150" s="37"/>
      <c r="H150" s="38"/>
    </row>
    <row r="151" spans="1:8" ht="50.1" customHeight="1" x14ac:dyDescent="0.2">
      <c r="A151" s="160" t="s">
        <v>90</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56">
        <v>2478</v>
      </c>
      <c r="E151" s="37"/>
      <c r="F151" s="37"/>
      <c r="G151" s="37"/>
      <c r="H151" s="38"/>
    </row>
    <row r="152" spans="1:8" ht="50.1" customHeight="1" x14ac:dyDescent="0.2">
      <c r="A152" s="160" t="s">
        <v>91</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56">
        <v>2010</v>
      </c>
      <c r="E152" s="37"/>
      <c r="F152" s="37"/>
      <c r="G152" s="37"/>
      <c r="H152" s="38"/>
    </row>
    <row r="153" spans="1:8" ht="50.1" customHeight="1" x14ac:dyDescent="0.2">
      <c r="A153" s="160" t="s">
        <v>92</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56">
        <v>6492</v>
      </c>
      <c r="E153" s="37"/>
      <c r="F153" s="37"/>
      <c r="G153" s="37"/>
      <c r="H153" s="38"/>
    </row>
    <row r="154" spans="1:8" ht="50.1" customHeight="1" x14ac:dyDescent="0.2">
      <c r="A154" s="160" t="s">
        <v>93</v>
      </c>
      <c r="B154" s="161"/>
      <c r="C154" s="203" t="str">
        <f>C147</f>
        <v>Электронный справочник на основе Справочника организаций "2ГИС.КИРОВ" (версия для ПК)</v>
      </c>
      <c r="D154" s="56">
        <v>4140</v>
      </c>
      <c r="E154" s="37"/>
      <c r="F154" s="37"/>
      <c r="G154" s="37"/>
      <c r="H154" s="38"/>
    </row>
    <row r="155" spans="1:8" ht="50.1" customHeight="1" x14ac:dyDescent="0.2">
      <c r="A155" s="160" t="s">
        <v>94</v>
      </c>
      <c r="B155" s="161"/>
      <c r="C155" s="203" t="s">
        <v>95</v>
      </c>
      <c r="D155" s="56">
        <v>690</v>
      </c>
      <c r="E155" s="37"/>
      <c r="F155" s="37"/>
      <c r="G155" s="37"/>
      <c r="H155" s="38"/>
    </row>
    <row r="156" spans="1:8" ht="77.2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56">
        <v>1770</v>
      </c>
      <c r="E156" s="37"/>
      <c r="F156" s="37"/>
      <c r="G156" s="37"/>
      <c r="H156" s="38"/>
    </row>
    <row r="157" spans="1:8" ht="77.2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56">
        <v>1416</v>
      </c>
      <c r="E157" s="37"/>
      <c r="F157" s="37"/>
      <c r="G157" s="37"/>
      <c r="H157" s="38"/>
    </row>
    <row r="158" spans="1:8" ht="77.25" customHeight="1" x14ac:dyDescent="0.2">
      <c r="A158" s="160" t="s">
        <v>98</v>
      </c>
      <c r="B158" s="161"/>
      <c r="C158"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56">
        <v>1182</v>
      </c>
      <c r="E158" s="37"/>
      <c r="F158" s="37"/>
      <c r="G158" s="37"/>
      <c r="H158" s="38"/>
    </row>
    <row r="159" spans="1:8" ht="77.25" customHeight="1" x14ac:dyDescent="0.2">
      <c r="A159" s="160" t="s">
        <v>99</v>
      </c>
      <c r="B159" s="161"/>
      <c r="C159"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56">
        <v>708</v>
      </c>
      <c r="E159" s="37"/>
      <c r="F159" s="37"/>
      <c r="G159" s="37"/>
      <c r="H159" s="38"/>
    </row>
    <row r="160" spans="1:8" ht="77.2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56">
        <v>6492</v>
      </c>
      <c r="E160" s="37"/>
      <c r="F160" s="37"/>
      <c r="G160" s="37"/>
      <c r="H160" s="38"/>
    </row>
    <row r="161" spans="1:8" ht="77.2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56">
        <v>3000</v>
      </c>
      <c r="E161" s="37"/>
      <c r="F161" s="37"/>
      <c r="G161" s="37"/>
      <c r="H161" s="38"/>
    </row>
    <row r="162" spans="1:8" ht="50.1" customHeight="1" thickBot="1" x14ac:dyDescent="0.25">
      <c r="A162" s="160" t="s">
        <v>102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56">
        <v>2478</v>
      </c>
      <c r="E162" s="37"/>
      <c r="F162" s="37"/>
      <c r="G162" s="37"/>
      <c r="H162" s="3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56">
        <v>630</v>
      </c>
      <c r="E163" s="37"/>
      <c r="F163" s="37"/>
      <c r="G163" s="37"/>
      <c r="H163" s="3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4" s="56">
        <v>50010</v>
      </c>
      <c r="E164" s="37"/>
      <c r="F164" s="37"/>
      <c r="G164" s="37"/>
      <c r="H164" s="38"/>
    </row>
    <row r="165" spans="1:8" s="16" customFormat="1" ht="126" customHeight="1" x14ac:dyDescent="0.2">
      <c r="A165" s="160" t="s">
        <v>104</v>
      </c>
      <c r="B165" s="161"/>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5" s="56">
        <v>3990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56">
        <v>3000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7" s="56">
        <v>5010</v>
      </c>
      <c r="E167" s="37"/>
      <c r="F167" s="37"/>
      <c r="G167" s="37"/>
      <c r="H167" s="38"/>
    </row>
    <row r="168" spans="1:8"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"2ГИС.КИРОВ"</v>
      </c>
      <c r="D168" s="56">
        <v>3360</v>
      </c>
      <c r="E168" s="37"/>
      <c r="F168" s="37"/>
      <c r="G168" s="37"/>
      <c r="H168" s="38"/>
    </row>
    <row r="169" spans="1:8" ht="50.1" customHeight="1" x14ac:dyDescent="0.2">
      <c r="A169" s="160" t="s">
        <v>108</v>
      </c>
      <c r="B169" s="161"/>
      <c r="C169" s="203"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56">
        <v>2160</v>
      </c>
      <c r="E169" s="37"/>
      <c r="F169" s="37"/>
      <c r="G169" s="37"/>
      <c r="H169" s="38"/>
    </row>
    <row r="170" spans="1:8" ht="50.1" customHeight="1" x14ac:dyDescent="0.2">
      <c r="A170" s="160" t="s">
        <v>109</v>
      </c>
      <c r="B170" s="161"/>
      <c r="C170" s="203" t="str">
        <f t="shared" si="1"/>
        <v>Электронный справочник на основе Справочника организаций "2ГИС.КИРОВ" (версия для ПК)</v>
      </c>
      <c r="D170" s="56">
        <v>7080</v>
      </c>
      <c r="E170" s="37"/>
      <c r="F170" s="37"/>
      <c r="G170" s="37"/>
      <c r="H170" s="38"/>
    </row>
    <row r="171" spans="1:8"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"2ГИС.КИРОВ"</v>
      </c>
      <c r="D171" s="56">
        <v>5280</v>
      </c>
      <c r="E171" s="37"/>
      <c r="F171" s="37"/>
      <c r="G171" s="37"/>
      <c r="H171" s="38"/>
    </row>
    <row r="172" spans="1:8"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"2ГИС.КИРОВ"</v>
      </c>
      <c r="D172" s="56">
        <v>6336</v>
      </c>
      <c r="E172" s="37"/>
      <c r="F172" s="37"/>
      <c r="G172" s="37"/>
      <c r="H172" s="38"/>
    </row>
    <row r="173" spans="1:8" ht="50.1" customHeight="1" x14ac:dyDescent="0.2">
      <c r="A173" s="160" t="s">
        <v>112</v>
      </c>
      <c r="B173" s="161"/>
      <c r="C173" s="203" t="str">
        <f t="shared" si="1"/>
        <v>Электронный справочник на основе Справочника организаций "2ГИС.КИРОВ" (версия для ПК)</v>
      </c>
      <c r="D173" s="56">
        <v>3480</v>
      </c>
      <c r="E173" s="37"/>
      <c r="F173" s="37"/>
      <c r="G173" s="37"/>
      <c r="H173" s="38"/>
    </row>
    <row r="174" spans="1:8" ht="50.1" customHeight="1" x14ac:dyDescent="0.2">
      <c r="A174" s="160" t="s">
        <v>113</v>
      </c>
      <c r="B174" s="161"/>
      <c r="C174" s="203" t="str">
        <f t="shared" si="1"/>
        <v>Электронный справочник на основе Справочника организаций "2ГИС.КИРОВ" (версия для ПК)</v>
      </c>
      <c r="D174" s="56">
        <v>2880</v>
      </c>
      <c r="E174" s="37"/>
      <c r="F174" s="37"/>
      <c r="G174" s="37"/>
      <c r="H174" s="38"/>
    </row>
    <row r="175" spans="1:8" ht="50.1" customHeight="1" x14ac:dyDescent="0.2">
      <c r="A175" s="160" t="s">
        <v>114</v>
      </c>
      <c r="B175" s="161"/>
      <c r="C175" s="203" t="str">
        <f t="shared" si="1"/>
        <v>Электронный справочник на основе Справочника организаций "2ГИС.КИРОВ" (версия для ПК)</v>
      </c>
      <c r="D175" s="56">
        <v>9120</v>
      </c>
      <c r="E175" s="37"/>
      <c r="F175" s="37"/>
      <c r="G175" s="37"/>
      <c r="H175" s="38"/>
    </row>
    <row r="176" spans="1:8" ht="50.1" customHeight="1" x14ac:dyDescent="0.2">
      <c r="A176" s="160" t="s">
        <v>115</v>
      </c>
      <c r="B176" s="161"/>
      <c r="C176" s="203" t="s">
        <v>95</v>
      </c>
      <c r="D176" s="56">
        <v>1080</v>
      </c>
      <c r="E176" s="37"/>
      <c r="F176" s="37"/>
      <c r="G176" s="37"/>
      <c r="H176" s="38"/>
    </row>
    <row r="177" spans="1:8" ht="69.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56">
        <v>9120</v>
      </c>
      <c r="E177" s="37"/>
      <c r="F177" s="37"/>
      <c r="G177" s="37"/>
      <c r="H177" s="38"/>
    </row>
    <row r="178" spans="1:8" ht="50.1" customHeight="1" thickBot="1" x14ac:dyDescent="0.25">
      <c r="A178" s="207" t="s">
        <v>117</v>
      </c>
      <c r="B178" s="208"/>
      <c r="C178" s="127" t="str">
        <f t="shared" si="1"/>
        <v>Электронный справочник на основе Справочника организаций "2ГИС.КИРОВ" (версия для ПК)</v>
      </c>
      <c r="D178" s="128">
        <v>3480</v>
      </c>
      <c r="E178" s="122"/>
      <c r="F178" s="122"/>
      <c r="G178" s="122"/>
      <c r="H178" s="123"/>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56">
        <v>3000</v>
      </c>
      <c r="E180" s="37"/>
      <c r="F180" s="37"/>
      <c r="G180" s="37"/>
      <c r="H180" s="38"/>
    </row>
    <row r="181" spans="1:8" s="16" customFormat="1" ht="50.1" customHeight="1" x14ac:dyDescent="0.2">
      <c r="A181" s="160" t="s">
        <v>120</v>
      </c>
      <c r="B181" s="161"/>
      <c r="C181" s="209"/>
      <c r="D181" s="56">
        <v>3000</v>
      </c>
      <c r="E181" s="37"/>
      <c r="F181" s="37"/>
      <c r="G181" s="37"/>
      <c r="H181" s="38"/>
    </row>
    <row r="182" spans="1:8" s="16" customFormat="1" ht="50.1" customHeight="1" x14ac:dyDescent="0.2">
      <c r="A182" s="207" t="s">
        <v>121</v>
      </c>
      <c r="B182" s="208"/>
      <c r="C182" s="209"/>
      <c r="D182" s="293">
        <v>1500</v>
      </c>
      <c r="E182" s="157"/>
      <c r="F182" s="157"/>
      <c r="G182" s="157"/>
      <c r="H182" s="157"/>
    </row>
    <row r="183" spans="1:8" s="16" customFormat="1" ht="50.1" customHeight="1" x14ac:dyDescent="0.2">
      <c r="A183" s="207" t="s">
        <v>122</v>
      </c>
      <c r="B183" s="208"/>
      <c r="C183" s="209"/>
      <c r="D183" s="293">
        <v>150</v>
      </c>
      <c r="E183" s="157"/>
      <c r="F183" s="157"/>
      <c r="G183" s="157"/>
      <c r="H183" s="157"/>
    </row>
    <row r="184" spans="1:8" s="16" customFormat="1" ht="50.1" customHeight="1" thickBot="1" x14ac:dyDescent="0.25">
      <c r="A184" s="207" t="s">
        <v>123</v>
      </c>
      <c r="B184" s="208"/>
      <c r="C184" s="210"/>
      <c r="D184" s="78">
        <v>510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3" t="str">
        <f>"Интернет-площадка 2gis.ru на основе Cправочника организаций "&amp;$C$2&amp;""</f>
        <v>Интернет-площадка 2gis.ru на основе Cправочника организаций "2ГИС.КИРОВ"</v>
      </c>
      <c r="D186" s="56">
        <v>1500</v>
      </c>
      <c r="E186" s="37"/>
      <c r="F186" s="37"/>
      <c r="G186" s="37"/>
      <c r="H186" s="38"/>
    </row>
    <row r="187" spans="1:8" ht="50.1" customHeight="1" x14ac:dyDescent="0.2">
      <c r="A187" s="160" t="s">
        <v>126</v>
      </c>
      <c r="B187" s="161"/>
      <c r="C187"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7" s="56">
        <v>1536</v>
      </c>
      <c r="E187" s="37"/>
      <c r="F187" s="37"/>
      <c r="G187" s="37"/>
      <c r="H187" s="38"/>
    </row>
    <row r="188" spans="1:8" ht="50.1" customHeight="1" x14ac:dyDescent="0.2">
      <c r="A188" s="160" t="s">
        <v>195</v>
      </c>
      <c r="B188" s="161"/>
      <c r="C188" s="127" t="str">
        <f>"Интернет-площадка 2gis.ru на основе Cправочника организаций "&amp;$C$2&amp;""</f>
        <v>Интернет-площадка 2gis.ru на основе Cправочника организаций "2ГИС.КИРОВ"</v>
      </c>
      <c r="D188" s="56">
        <v>2160</v>
      </c>
      <c r="E188" s="37"/>
      <c r="F188" s="37"/>
      <c r="G188" s="37"/>
      <c r="H188" s="38"/>
    </row>
    <row r="189" spans="1:8" ht="50.1" customHeight="1" x14ac:dyDescent="0.2">
      <c r="A189" s="160" t="s">
        <v>128</v>
      </c>
      <c r="B189" s="161"/>
      <c r="C189"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9" s="56">
        <v>2160</v>
      </c>
      <c r="E189" s="37"/>
      <c r="F189" s="37"/>
      <c r="G189" s="37"/>
      <c r="H189" s="38"/>
    </row>
    <row r="190" spans="1:8" s="16" customFormat="1" ht="126" customHeight="1" thickBot="1" x14ac:dyDescent="0.25">
      <c r="A190" s="160" t="s">
        <v>129</v>
      </c>
      <c r="B190" s="161"/>
      <c r="C190" s="455" t="str">
        <f>C186</f>
        <v>Интернет-площадка 2gis.ru на основе Cправочника организаций "2ГИС.КИРОВ"</v>
      </c>
      <c r="D190" s="304">
        <v>3840</v>
      </c>
      <c r="E190" s="165"/>
      <c r="F190" s="165"/>
      <c r="G190" s="165"/>
      <c r="H190" s="166"/>
    </row>
    <row r="191" spans="1:8" ht="50.1" customHeight="1" thickBot="1" x14ac:dyDescent="0.25">
      <c r="A191" s="24" t="s">
        <v>196</v>
      </c>
      <c r="B191" s="25"/>
      <c r="C191" s="173"/>
      <c r="D191" s="173"/>
      <c r="E191" s="173"/>
      <c r="F191" s="173"/>
      <c r="G191" s="173"/>
      <c r="H191" s="174"/>
    </row>
    <row r="192" spans="1:8" s="23" customFormat="1" ht="30" customHeight="1" thickBot="1" x14ac:dyDescent="0.25">
      <c r="A192" s="297"/>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3" s="31">
        <v>6720</v>
      </c>
      <c r="E193" s="32"/>
      <c r="F193" s="32"/>
      <c r="G193" s="32"/>
      <c r="H193" s="33"/>
    </row>
    <row r="194" spans="1:8" s="16" customFormat="1" ht="83.25" customHeight="1" thickBot="1" x14ac:dyDescent="0.25">
      <c r="A194" s="160" t="s">
        <v>198</v>
      </c>
      <c r="B194" s="161"/>
      <c r="C194" s="209"/>
      <c r="D194" s="36">
        <v>6720</v>
      </c>
      <c r="E194" s="37"/>
      <c r="F194" s="37"/>
      <c r="G194" s="37"/>
      <c r="H194" s="38"/>
    </row>
    <row r="195" spans="1:8" ht="21.75" thickBot="1" x14ac:dyDescent="0.25">
      <c r="A195" s="286"/>
      <c r="B195" s="287"/>
      <c r="C195" s="605"/>
      <c r="D195" s="288"/>
      <c r="E195" s="288"/>
      <c r="F195" s="288"/>
      <c r="G195" s="288"/>
      <c r="H195" s="289"/>
    </row>
    <row r="197" spans="1:8" ht="21" x14ac:dyDescent="0.2">
      <c r="A197" s="216"/>
      <c r="B197" s="217" t="s">
        <v>130</v>
      </c>
      <c r="C197" s="218" t="s">
        <v>488</v>
      </c>
      <c r="D197" s="218"/>
      <c r="E197" s="606"/>
    </row>
    <row r="198" spans="1:8" ht="21" x14ac:dyDescent="0.2">
      <c r="A198" s="216"/>
      <c r="B198" s="219"/>
      <c r="C198" s="419" t="s">
        <v>489</v>
      </c>
      <c r="D198" s="220"/>
      <c r="E198" s="305"/>
    </row>
    <row r="199" spans="1:8" ht="21" x14ac:dyDescent="0.2">
      <c r="A199" s="216"/>
      <c r="B199" s="219"/>
      <c r="C199" s="220" t="s">
        <v>490</v>
      </c>
      <c r="D199" s="220"/>
      <c r="E199" s="305"/>
    </row>
    <row r="200" spans="1:8" ht="21" x14ac:dyDescent="0.2">
      <c r="C200" s="220"/>
      <c r="D200" s="220"/>
      <c r="E200" s="305"/>
    </row>
    <row r="201" spans="1:8" ht="23.25"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row>
    <row r="202" spans="1:8" ht="23.25"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row>
    <row r="203" spans="1:8" ht="23.25"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row>
    <row r="204" spans="1:8" ht="23.25"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4"/>
    </row>
    <row r="205" spans="1:8" ht="23.25"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4"/>
    </row>
    <row r="206" spans="1:8" ht="23.25"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row>
    <row r="207" spans="1:8" ht="23.25"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row>
    <row r="208" spans="1:8" ht="23.25" x14ac:dyDescent="0.2">
      <c r="A208" s="229"/>
      <c r="B208" s="229"/>
      <c r="C208" s="230"/>
      <c r="D208" s="231"/>
      <c r="E208" s="231"/>
    </row>
    <row r="209" spans="1:8" ht="21" x14ac:dyDescent="0.2">
      <c r="A209" s="235" t="s">
        <v>142</v>
      </c>
      <c r="B209" s="235"/>
      <c r="C209" s="235"/>
      <c r="D209" s="235"/>
      <c r="E209" s="607"/>
    </row>
    <row r="210" spans="1:8" ht="23.25" x14ac:dyDescent="0.2">
      <c r="A210" s="229"/>
      <c r="B210" s="229"/>
      <c r="C210" s="230"/>
      <c r="D210" s="231"/>
      <c r="E210" s="231"/>
    </row>
    <row r="211" spans="1:8" ht="50.1" customHeight="1" thickBot="1" x14ac:dyDescent="0.25">
      <c r="A211" s="608" t="s">
        <v>143</v>
      </c>
      <c r="B211" s="608"/>
      <c r="C211" s="608"/>
      <c r="D211" s="608"/>
      <c r="E211" s="609"/>
    </row>
    <row r="212" spans="1:8" ht="50.1" customHeight="1" thickBot="1" x14ac:dyDescent="0.25">
      <c r="A212" s="306" t="s">
        <v>144</v>
      </c>
      <c r="B212" s="307"/>
      <c r="C212" s="307"/>
      <c r="D212" s="307"/>
      <c r="E212" s="308"/>
    </row>
    <row r="213" spans="1:8" ht="81" customHeight="1" thickBot="1" x14ac:dyDescent="0.25">
      <c r="A213" s="244" t="s">
        <v>145</v>
      </c>
      <c r="B213" s="245"/>
      <c r="C213" s="246" t="s">
        <v>146</v>
      </c>
      <c r="D213" s="245" t="s">
        <v>147</v>
      </c>
      <c r="E213" s="247"/>
    </row>
    <row r="214" spans="1:8" ht="123.75" customHeight="1" x14ac:dyDescent="0.2">
      <c r="A214" s="249" t="s">
        <v>148</v>
      </c>
      <c r="B214" s="250"/>
      <c r="C214" s="251" t="s">
        <v>149</v>
      </c>
      <c r="D214" s="610" t="s">
        <v>150</v>
      </c>
      <c r="E214" s="611"/>
    </row>
    <row r="215" spans="1:8" ht="73.5" customHeight="1" x14ac:dyDescent="0.2">
      <c r="A215" s="254" t="s">
        <v>151</v>
      </c>
      <c r="B215" s="255"/>
      <c r="C215" s="256" t="s">
        <v>152</v>
      </c>
      <c r="D215" s="257" t="s">
        <v>153</v>
      </c>
      <c r="E215" s="258"/>
    </row>
    <row r="216" spans="1:8" ht="180" customHeight="1" thickBot="1" x14ac:dyDescent="0.25">
      <c r="A216" s="316" t="s">
        <v>154</v>
      </c>
      <c r="B216" s="317"/>
      <c r="C216" s="318" t="s">
        <v>155</v>
      </c>
      <c r="D216" s="319" t="s">
        <v>153</v>
      </c>
      <c r="E216" s="320"/>
    </row>
    <row r="217" spans="1:8" s="213" customFormat="1" ht="125.25" customHeight="1" x14ac:dyDescent="0.2">
      <c r="A217" s="254" t="s">
        <v>157</v>
      </c>
      <c r="B217" s="255"/>
      <c r="C217" s="314" t="s">
        <v>158</v>
      </c>
      <c r="D217" s="255" t="s">
        <v>153</v>
      </c>
      <c r="E217" s="315"/>
      <c r="F217" s="242"/>
      <c r="G217" s="242"/>
      <c r="H217" s="242"/>
    </row>
    <row r="218" spans="1:8" s="234" customFormat="1" ht="222.75" customHeight="1" thickBot="1" x14ac:dyDescent="0.25">
      <c r="A218" s="437" t="s">
        <v>159</v>
      </c>
      <c r="B218" s="438"/>
      <c r="C218" s="318" t="s">
        <v>160</v>
      </c>
      <c r="D218" s="439" t="s">
        <v>153</v>
      </c>
      <c r="E218" s="440"/>
      <c r="F218" s="232"/>
      <c r="G218" s="233"/>
      <c r="H218" s="233"/>
    </row>
    <row r="219" spans="1:8" ht="24.95" customHeight="1" x14ac:dyDescent="0.2">
      <c r="A219" s="260" t="s">
        <v>161</v>
      </c>
      <c r="B219" s="260"/>
      <c r="C219" s="260"/>
      <c r="D219" s="260"/>
      <c r="E219" s="260"/>
      <c r="F219" s="260"/>
      <c r="G219" s="260"/>
      <c r="H219" s="260"/>
    </row>
    <row r="220" spans="1:8" ht="24.95" customHeight="1" x14ac:dyDescent="0.2">
      <c r="A220" s="260" t="s">
        <v>162</v>
      </c>
      <c r="B220" s="260"/>
      <c r="C220" s="260"/>
      <c r="D220" s="260"/>
      <c r="E220" s="260"/>
      <c r="F220" s="260"/>
      <c r="G220" s="260"/>
      <c r="H220" s="260"/>
    </row>
    <row r="221" spans="1:8" ht="182.25" customHeight="1" x14ac:dyDescent="0.2">
      <c r="A221"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1" s="321"/>
      <c r="C221" s="321"/>
      <c r="D221" s="321"/>
      <c r="E221" s="321"/>
      <c r="F221" s="321"/>
      <c r="G221" s="321"/>
      <c r="H221" s="321"/>
    </row>
    <row r="222" spans="1:8" s="16" customFormat="1" ht="86.25" customHeight="1" x14ac:dyDescent="0.2">
      <c r="A222" s="235" t="s">
        <v>164</v>
      </c>
      <c r="B222" s="235"/>
      <c r="C222" s="235"/>
      <c r="D222" s="235"/>
      <c r="E222" s="235"/>
      <c r="F222" s="235"/>
      <c r="G222" s="235"/>
      <c r="H222" s="235"/>
    </row>
    <row r="223" spans="1:8" ht="24.95" customHeight="1" x14ac:dyDescent="0.2">
      <c r="A223" s="260" t="s">
        <v>165</v>
      </c>
      <c r="B223" s="260"/>
      <c r="C223" s="260"/>
      <c r="D223" s="260"/>
      <c r="E223" s="260"/>
      <c r="F223" s="260"/>
      <c r="G223" s="260"/>
      <c r="H223" s="260"/>
    </row>
    <row r="224" spans="1:8" s="262" customFormat="1" ht="114.75" customHeight="1" x14ac:dyDescent="0.2">
      <c r="A224" s="235" t="s">
        <v>166</v>
      </c>
      <c r="B224" s="235"/>
      <c r="C224" s="235"/>
      <c r="D224" s="235"/>
      <c r="E224" s="235"/>
      <c r="F224" s="235"/>
      <c r="G224" s="235"/>
      <c r="H224" s="235"/>
    </row>
  </sheetData>
  <sheetProtection selectLockedCells="1" selectUnlockedCells="1"/>
  <mergeCells count="375">
    <mergeCell ref="A221:H221"/>
    <mergeCell ref="A222:H222"/>
    <mergeCell ref="A223:H223"/>
    <mergeCell ref="A224:E224"/>
    <mergeCell ref="F224:H224"/>
    <mergeCell ref="A217:B217"/>
    <mergeCell ref="D217:E217"/>
    <mergeCell ref="A218:B218"/>
    <mergeCell ref="D218:E218"/>
    <mergeCell ref="A219:H219"/>
    <mergeCell ref="A220:H220"/>
    <mergeCell ref="A214:B214"/>
    <mergeCell ref="D214:E214"/>
    <mergeCell ref="A215:B215"/>
    <mergeCell ref="D215:E215"/>
    <mergeCell ref="A216:B216"/>
    <mergeCell ref="D216:E216"/>
    <mergeCell ref="A207:C207"/>
    <mergeCell ref="A209:D209"/>
    <mergeCell ref="A211:D211"/>
    <mergeCell ref="A212:E212"/>
    <mergeCell ref="A213:B213"/>
    <mergeCell ref="D213:E213"/>
    <mergeCell ref="A201:C201"/>
    <mergeCell ref="A202:C202"/>
    <mergeCell ref="A203:C203"/>
    <mergeCell ref="A204:C204"/>
    <mergeCell ref="A205:C205"/>
    <mergeCell ref="A206:C206"/>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C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6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267">
        <v>150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275">
        <f>F48*1.2</f>
        <v>5400</v>
      </c>
      <c r="E48" s="275">
        <f>F48*1.1</f>
        <v>4950</v>
      </c>
      <c r="F48" s="275">
        <v>4500</v>
      </c>
      <c r="G48" s="275">
        <f>F48*0.75</f>
        <v>3375</v>
      </c>
      <c r="H48" s="275">
        <f>F48*0.5</f>
        <v>2250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1">
        <f>F55*1.2</f>
        <v>7207.2</v>
      </c>
      <c r="E55" s="32">
        <f>F55*1.1</f>
        <v>6606.6</v>
      </c>
      <c r="F55" s="32">
        <v>6006</v>
      </c>
      <c r="G55" s="32">
        <f>F55*0.75</f>
        <v>4504.5</v>
      </c>
      <c r="H55" s="33">
        <f>F55*0.5</f>
        <v>3003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54">
        <f>F61*1.2</f>
        <v>7927.2</v>
      </c>
      <c r="E61" s="32">
        <f>F61*1.1</f>
        <v>7266.6</v>
      </c>
      <c r="F61" s="32">
        <v>6606</v>
      </c>
      <c r="G61" s="32">
        <f>F61*0.75</f>
        <v>4954.5</v>
      </c>
      <c r="H61" s="33">
        <f>F61*0.5</f>
        <v>3303</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267">
        <v>150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750 до 15000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144">
        <v>750</v>
      </c>
      <c r="E73" s="145"/>
      <c r="F73" s="145"/>
      <c r="G73" s="145"/>
      <c r="H73" s="146"/>
    </row>
    <row r="74" spans="1:8" ht="37.5" customHeight="1" x14ac:dyDescent="0.2">
      <c r="A74" s="147" t="s">
        <v>40</v>
      </c>
      <c r="B74" s="148"/>
      <c r="C74" s="143"/>
      <c r="D74" s="36">
        <v>1500</v>
      </c>
      <c r="E74" s="37"/>
      <c r="F74" s="37"/>
      <c r="G74" s="37"/>
      <c r="H74" s="38"/>
    </row>
    <row r="75" spans="1:8" ht="37.5" customHeight="1" x14ac:dyDescent="0.2">
      <c r="A75" s="147" t="s">
        <v>41</v>
      </c>
      <c r="B75" s="148"/>
      <c r="C75" s="143"/>
      <c r="D75" s="36">
        <v>2250</v>
      </c>
      <c r="E75" s="37"/>
      <c r="F75" s="37"/>
      <c r="G75" s="37"/>
      <c r="H75" s="38"/>
    </row>
    <row r="76" spans="1:8" ht="37.5" customHeight="1" x14ac:dyDescent="0.2">
      <c r="A76" s="147" t="s">
        <v>42</v>
      </c>
      <c r="B76" s="148"/>
      <c r="C76" s="143"/>
      <c r="D76" s="36">
        <v>3000</v>
      </c>
      <c r="E76" s="37"/>
      <c r="F76" s="37"/>
      <c r="G76" s="37"/>
      <c r="H76" s="38"/>
    </row>
    <row r="77" spans="1:8" ht="37.5" customHeight="1" x14ac:dyDescent="0.2">
      <c r="A77" s="147" t="s">
        <v>43</v>
      </c>
      <c r="B77" s="148"/>
      <c r="C77" s="143"/>
      <c r="D77" s="36">
        <v>3750</v>
      </c>
      <c r="E77" s="37"/>
      <c r="F77" s="37"/>
      <c r="G77" s="37"/>
      <c r="H77" s="38"/>
    </row>
    <row r="78" spans="1:8" ht="37.5" customHeight="1" x14ac:dyDescent="0.2">
      <c r="A78" s="147" t="s">
        <v>44</v>
      </c>
      <c r="B78" s="148"/>
      <c r="C78" s="143"/>
      <c r="D78" s="36">
        <v>4500</v>
      </c>
      <c r="E78" s="37"/>
      <c r="F78" s="37"/>
      <c r="G78" s="37"/>
      <c r="H78" s="38"/>
    </row>
    <row r="79" spans="1:8" ht="37.5" customHeight="1" x14ac:dyDescent="0.2">
      <c r="A79" s="147" t="s">
        <v>45</v>
      </c>
      <c r="B79" s="148"/>
      <c r="C79" s="143"/>
      <c r="D79" s="36">
        <v>5250</v>
      </c>
      <c r="E79" s="37"/>
      <c r="F79" s="37"/>
      <c r="G79" s="37"/>
      <c r="H79" s="38"/>
    </row>
    <row r="80" spans="1:8" ht="37.5" customHeight="1" x14ac:dyDescent="0.2">
      <c r="A80" s="147" t="s">
        <v>46</v>
      </c>
      <c r="B80" s="148"/>
      <c r="C80" s="143"/>
      <c r="D80" s="36">
        <v>6000</v>
      </c>
      <c r="E80" s="37"/>
      <c r="F80" s="37"/>
      <c r="G80" s="37"/>
      <c r="H80" s="38"/>
    </row>
    <row r="81" spans="1:8" ht="37.5" customHeight="1" x14ac:dyDescent="0.2">
      <c r="A81" s="147" t="s">
        <v>47</v>
      </c>
      <c r="B81" s="148"/>
      <c r="C81" s="143"/>
      <c r="D81" s="36">
        <v>6750</v>
      </c>
      <c r="E81" s="37"/>
      <c r="F81" s="37"/>
      <c r="G81" s="37"/>
      <c r="H81" s="38"/>
    </row>
    <row r="82" spans="1:8" ht="37.5" customHeight="1" x14ac:dyDescent="0.2">
      <c r="A82" s="147" t="s">
        <v>48</v>
      </c>
      <c r="B82" s="148"/>
      <c r="C82" s="143"/>
      <c r="D82" s="36">
        <v>7500</v>
      </c>
      <c r="E82" s="37"/>
      <c r="F82" s="37"/>
      <c r="G82" s="37"/>
      <c r="H82" s="38"/>
    </row>
    <row r="83" spans="1:8" ht="37.5" customHeight="1" x14ac:dyDescent="0.2">
      <c r="A83" s="147" t="s">
        <v>49</v>
      </c>
      <c r="B83" s="148"/>
      <c r="C83" s="143"/>
      <c r="D83" s="36">
        <v>8250</v>
      </c>
      <c r="E83" s="37"/>
      <c r="F83" s="37"/>
      <c r="G83" s="37"/>
      <c r="H83" s="38"/>
    </row>
    <row r="84" spans="1:8" ht="37.5" customHeight="1" x14ac:dyDescent="0.2">
      <c r="A84" s="147" t="s">
        <v>50</v>
      </c>
      <c r="B84" s="148"/>
      <c r="C84" s="143"/>
      <c r="D84" s="36">
        <v>9000</v>
      </c>
      <c r="E84" s="37"/>
      <c r="F84" s="37"/>
      <c r="G84" s="37"/>
      <c r="H84" s="38"/>
    </row>
    <row r="85" spans="1:8" ht="37.5" customHeight="1" x14ac:dyDescent="0.2">
      <c r="A85" s="147" t="s">
        <v>51</v>
      </c>
      <c r="B85" s="148"/>
      <c r="C85" s="143"/>
      <c r="D85" s="36">
        <v>9750</v>
      </c>
      <c r="E85" s="37"/>
      <c r="F85" s="37"/>
      <c r="G85" s="37"/>
      <c r="H85" s="38"/>
    </row>
    <row r="86" spans="1:8" ht="37.5" customHeight="1" x14ac:dyDescent="0.2">
      <c r="A86" s="147" t="s">
        <v>52</v>
      </c>
      <c r="B86" s="148"/>
      <c r="C86" s="143"/>
      <c r="D86" s="36">
        <v>10500</v>
      </c>
      <c r="E86" s="37"/>
      <c r="F86" s="37"/>
      <c r="G86" s="37"/>
      <c r="H86" s="38"/>
    </row>
    <row r="87" spans="1:8" ht="37.5" customHeight="1" x14ac:dyDescent="0.2">
      <c r="A87" s="147" t="s">
        <v>53</v>
      </c>
      <c r="B87" s="148"/>
      <c r="C87" s="143"/>
      <c r="D87" s="36">
        <v>11250</v>
      </c>
      <c r="E87" s="37"/>
      <c r="F87" s="37"/>
      <c r="G87" s="37"/>
      <c r="H87" s="38"/>
    </row>
    <row r="88" spans="1:8" ht="37.5" customHeight="1" x14ac:dyDescent="0.2">
      <c r="A88" s="147" t="s">
        <v>54</v>
      </c>
      <c r="B88" s="148"/>
      <c r="C88" s="143"/>
      <c r="D88" s="36">
        <v>12000</v>
      </c>
      <c r="E88" s="37"/>
      <c r="F88" s="37"/>
      <c r="G88" s="37"/>
      <c r="H88" s="38"/>
    </row>
    <row r="89" spans="1:8" ht="37.5" customHeight="1" x14ac:dyDescent="0.2">
      <c r="A89" s="147" t="s">
        <v>55</v>
      </c>
      <c r="B89" s="148"/>
      <c r="C89" s="143"/>
      <c r="D89" s="36">
        <v>12750</v>
      </c>
      <c r="E89" s="37"/>
      <c r="F89" s="37"/>
      <c r="G89" s="37"/>
      <c r="H89" s="38"/>
    </row>
    <row r="90" spans="1:8" ht="37.5" customHeight="1" x14ac:dyDescent="0.2">
      <c r="A90" s="147" t="s">
        <v>56</v>
      </c>
      <c r="B90" s="148"/>
      <c r="C90" s="143"/>
      <c r="D90" s="36">
        <v>13500</v>
      </c>
      <c r="E90" s="37"/>
      <c r="F90" s="37"/>
      <c r="G90" s="37"/>
      <c r="H90" s="38"/>
    </row>
    <row r="91" spans="1:8" ht="37.5" customHeight="1" x14ac:dyDescent="0.2">
      <c r="A91" s="147" t="s">
        <v>57</v>
      </c>
      <c r="B91" s="148"/>
      <c r="C91" s="143"/>
      <c r="D91" s="36">
        <v>14250</v>
      </c>
      <c r="E91" s="37"/>
      <c r="F91" s="37"/>
      <c r="G91" s="37"/>
      <c r="H91" s="38"/>
    </row>
    <row r="92" spans="1:8" ht="37.5" customHeight="1" thickBot="1" x14ac:dyDescent="0.25">
      <c r="A92" s="147" t="s">
        <v>58</v>
      </c>
      <c r="B92" s="148"/>
      <c r="C92" s="143"/>
      <c r="D92" s="36">
        <v>15000</v>
      </c>
      <c r="E92" s="37"/>
      <c r="F92" s="37"/>
      <c r="G92" s="37"/>
      <c r="H92" s="38"/>
    </row>
    <row r="93" spans="1:8" ht="50.1" customHeight="1" thickBot="1" x14ac:dyDescent="0.25">
      <c r="A93" s="136" t="s">
        <v>59</v>
      </c>
      <c r="B93" s="137"/>
      <c r="C93" s="137"/>
      <c r="D93" s="138" t="str">
        <f>"от "&amp;MIN(D94:D103)&amp;" до "&amp;MAX(D94:D103)</f>
        <v>от 216 до 1848</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152">
        <v>600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157">
        <v>216</v>
      </c>
      <c r="E95" s="157"/>
      <c r="F95" s="157"/>
      <c r="G95" s="157"/>
      <c r="H95" s="158"/>
    </row>
    <row r="96" spans="1:8" ht="37.5" customHeight="1" x14ac:dyDescent="0.2">
      <c r="A96" s="154" t="s">
        <v>62</v>
      </c>
      <c r="B96" s="155"/>
      <c r="C96" s="159"/>
      <c r="D96" s="157">
        <v>1848</v>
      </c>
      <c r="E96" s="157"/>
      <c r="F96" s="157"/>
      <c r="G96" s="157"/>
      <c r="H96" s="158"/>
    </row>
    <row r="97" spans="1:8" ht="37.5" customHeight="1" x14ac:dyDescent="0.2">
      <c r="A97" s="154" t="s">
        <v>63</v>
      </c>
      <c r="B97" s="155"/>
      <c r="C97" s="159"/>
      <c r="D97" s="157">
        <v>852</v>
      </c>
      <c r="E97" s="157"/>
      <c r="F97" s="157"/>
      <c r="G97" s="157"/>
      <c r="H97" s="158"/>
    </row>
    <row r="98" spans="1:8" ht="37.5" customHeight="1" x14ac:dyDescent="0.2">
      <c r="A98" s="160" t="s">
        <v>64</v>
      </c>
      <c r="B98" s="161"/>
      <c r="C98" s="159"/>
      <c r="D98" s="157">
        <v>1212</v>
      </c>
      <c r="E98" s="157"/>
      <c r="F98" s="157"/>
      <c r="G98" s="157"/>
      <c r="H98" s="158"/>
    </row>
    <row r="99" spans="1:8" ht="37.5" customHeight="1" x14ac:dyDescent="0.2">
      <c r="A99" s="154" t="s">
        <v>65</v>
      </c>
      <c r="B99" s="155"/>
      <c r="C99" s="159"/>
      <c r="D99" s="157">
        <v>288</v>
      </c>
      <c r="E99" s="157"/>
      <c r="F99" s="157"/>
      <c r="G99" s="157"/>
      <c r="H99" s="158"/>
    </row>
    <row r="100" spans="1:8" ht="37.5" customHeight="1" x14ac:dyDescent="0.2">
      <c r="A100" s="154" t="s">
        <v>66</v>
      </c>
      <c r="B100" s="155"/>
      <c r="C100" s="159"/>
      <c r="D100" s="157">
        <v>288</v>
      </c>
      <c r="E100" s="157"/>
      <c r="F100" s="157"/>
      <c r="G100" s="157"/>
      <c r="H100" s="158"/>
    </row>
    <row r="101" spans="1:8" ht="37.5" customHeight="1" x14ac:dyDescent="0.2">
      <c r="A101" s="154" t="s">
        <v>67</v>
      </c>
      <c r="B101" s="155"/>
      <c r="C101" s="159"/>
      <c r="D101" s="157">
        <v>576</v>
      </c>
      <c r="E101" s="157"/>
      <c r="F101" s="157"/>
      <c r="G101" s="157"/>
      <c r="H101" s="158"/>
    </row>
    <row r="102" spans="1:8" ht="37.5" customHeight="1" x14ac:dyDescent="0.2">
      <c r="A102" s="154" t="s">
        <v>68</v>
      </c>
      <c r="B102" s="155"/>
      <c r="C102" s="159"/>
      <c r="D102" s="157">
        <v>864</v>
      </c>
      <c r="E102" s="157"/>
      <c r="F102" s="157"/>
      <c r="G102" s="157"/>
      <c r="H102" s="158"/>
    </row>
    <row r="103" spans="1:8" ht="37.5" customHeight="1" thickBot="1" x14ac:dyDescent="0.25">
      <c r="A103" s="162" t="s">
        <v>69</v>
      </c>
      <c r="B103" s="163"/>
      <c r="C103" s="164"/>
      <c r="D103" s="165">
        <v>1140</v>
      </c>
      <c r="E103" s="165"/>
      <c r="F103" s="165"/>
      <c r="G103" s="165"/>
      <c r="H103" s="166"/>
    </row>
    <row r="104" spans="1:8" s="16" customFormat="1" ht="117.75" customHeight="1" thickBot="1" x14ac:dyDescent="0.25">
      <c r="A104" s="283" t="s">
        <v>71</v>
      </c>
      <c r="B104" s="284"/>
      <c r="C1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45">
        <v>30</v>
      </c>
      <c r="E104" s="45"/>
      <c r="F104" s="45"/>
      <c r="G104" s="45"/>
      <c r="H104" s="46"/>
    </row>
    <row r="105" spans="1:8" ht="50.1" customHeight="1" thickBot="1" x14ac:dyDescent="0.25">
      <c r="A105" s="24" t="s">
        <v>72</v>
      </c>
      <c r="B105" s="25"/>
      <c r="C105" s="26"/>
      <c r="D105" s="173" t="e">
        <f>"от "&amp;MIN(D107,D127:H128,#REF!,D129:H143)&amp;" до "&amp;MAX(D107,D127:H128,#REF!,D129:H143)</f>
        <v>#REF!</v>
      </c>
      <c r="E105" s="173"/>
      <c r="F105" s="173"/>
      <c r="G105" s="173"/>
      <c r="H105" s="174"/>
    </row>
    <row r="106" spans="1:8" ht="21.75" thickBot="1" x14ac:dyDescent="0.25">
      <c r="A106" s="286"/>
      <c r="B106" s="287"/>
      <c r="C106" s="130"/>
      <c r="D106" s="288"/>
      <c r="E106" s="288"/>
      <c r="F106" s="288"/>
      <c r="G106" s="288"/>
      <c r="H106" s="289"/>
    </row>
    <row r="107" spans="1:8" ht="63"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182">
        <v>1320</v>
      </c>
      <c r="E107" s="182"/>
      <c r="F107" s="182"/>
      <c r="G107" s="182"/>
      <c r="H107" s="183"/>
    </row>
    <row r="108" spans="1:8" ht="63" customHeight="1" thickBot="1" x14ac:dyDescent="0.25">
      <c r="A108" s="184" t="s">
        <v>74</v>
      </c>
      <c r="B108" s="185"/>
      <c r="C108" s="186"/>
      <c r="D108" s="187" t="s">
        <v>75</v>
      </c>
      <c r="E108" s="188"/>
      <c r="F108" s="188"/>
      <c r="G108" s="188"/>
      <c r="H108" s="189"/>
    </row>
    <row r="109" spans="1:8" ht="63" customHeight="1" x14ac:dyDescent="0.2">
      <c r="A109" s="190" t="s">
        <v>76</v>
      </c>
      <c r="B109" s="191"/>
      <c r="C109" s="186"/>
      <c r="D109" s="157">
        <f>D107/4</f>
        <v>330</v>
      </c>
      <c r="E109" s="157"/>
      <c r="F109" s="157"/>
      <c r="G109" s="157"/>
      <c r="H109" s="158"/>
    </row>
    <row r="110" spans="1:8" ht="63" customHeight="1" x14ac:dyDescent="0.2">
      <c r="A110" s="190" t="s">
        <v>77</v>
      </c>
      <c r="B110" s="191"/>
      <c r="C110" s="186"/>
      <c r="D110" s="157">
        <f>D107/5</f>
        <v>264</v>
      </c>
      <c r="E110" s="157"/>
      <c r="F110" s="157"/>
      <c r="G110" s="157"/>
      <c r="H110" s="158"/>
    </row>
    <row r="111" spans="1:8" ht="63" customHeight="1" x14ac:dyDescent="0.2">
      <c r="A111" s="190" t="s">
        <v>78</v>
      </c>
      <c r="B111" s="191"/>
      <c r="C111" s="186"/>
      <c r="D111" s="157">
        <f>D107/6</f>
        <v>220</v>
      </c>
      <c r="E111" s="157"/>
      <c r="F111" s="157"/>
      <c r="G111" s="157"/>
      <c r="H111" s="158"/>
    </row>
    <row r="112" spans="1:8" ht="63" customHeight="1" x14ac:dyDescent="0.2">
      <c r="A112" s="190" t="s">
        <v>79</v>
      </c>
      <c r="B112" s="191"/>
      <c r="C112" s="186"/>
      <c r="D112" s="157">
        <f>D107/7</f>
        <v>188.57142857142858</v>
      </c>
      <c r="E112" s="157"/>
      <c r="F112" s="157"/>
      <c r="G112" s="157"/>
      <c r="H112" s="158"/>
    </row>
    <row r="113" spans="1:8" ht="63" customHeight="1" x14ac:dyDescent="0.2">
      <c r="A113" s="190" t="s">
        <v>80</v>
      </c>
      <c r="B113" s="191"/>
      <c r="C113" s="186"/>
      <c r="D113" s="157">
        <f>D107/8</f>
        <v>165</v>
      </c>
      <c r="E113" s="157"/>
      <c r="F113" s="157"/>
      <c r="G113" s="157"/>
      <c r="H113" s="158"/>
    </row>
    <row r="114" spans="1:8" ht="63" customHeight="1" x14ac:dyDescent="0.2">
      <c r="A114" s="190" t="s">
        <v>81</v>
      </c>
      <c r="B114" s="191"/>
      <c r="C114" s="186"/>
      <c r="D114" s="157">
        <f>D107/9</f>
        <v>146.66666666666666</v>
      </c>
      <c r="E114" s="157"/>
      <c r="F114" s="157"/>
      <c r="G114" s="157"/>
      <c r="H114" s="158"/>
    </row>
    <row r="115" spans="1:8" ht="63" customHeight="1" x14ac:dyDescent="0.2">
      <c r="A115" s="190" t="s">
        <v>82</v>
      </c>
      <c r="B115" s="191"/>
      <c r="C115" s="186"/>
      <c r="D115" s="157">
        <f>D107/10</f>
        <v>132</v>
      </c>
      <c r="E115" s="157"/>
      <c r="F115" s="157"/>
      <c r="G115" s="157"/>
      <c r="H115" s="158"/>
    </row>
    <row r="116" spans="1:8" ht="63" customHeight="1" thickBot="1" x14ac:dyDescent="0.25">
      <c r="A116" s="179" t="s">
        <v>83</v>
      </c>
      <c r="B116" s="180"/>
      <c r="C116" s="186"/>
      <c r="D116" s="182">
        <v>2328</v>
      </c>
      <c r="E116" s="182"/>
      <c r="F116" s="182"/>
      <c r="G116" s="182"/>
      <c r="H116" s="183"/>
    </row>
    <row r="117" spans="1:8" ht="63" customHeight="1" thickBot="1" x14ac:dyDescent="0.25">
      <c r="A117" s="184" t="s">
        <v>74</v>
      </c>
      <c r="B117" s="185"/>
      <c r="C117" s="186"/>
      <c r="D117" s="187" t="s">
        <v>75</v>
      </c>
      <c r="E117" s="188"/>
      <c r="F117" s="188"/>
      <c r="G117" s="188"/>
      <c r="H117" s="189"/>
    </row>
    <row r="118" spans="1:8" ht="63" customHeight="1" x14ac:dyDescent="0.2">
      <c r="A118" s="190" t="s">
        <v>76</v>
      </c>
      <c r="B118" s="191"/>
      <c r="C118" s="186"/>
      <c r="D118" s="157">
        <v>582</v>
      </c>
      <c r="E118" s="157"/>
      <c r="F118" s="157"/>
      <c r="G118" s="157"/>
      <c r="H118" s="158"/>
    </row>
    <row r="119" spans="1:8" ht="63" customHeight="1" x14ac:dyDescent="0.2">
      <c r="A119" s="190" t="s">
        <v>77</v>
      </c>
      <c r="B119" s="191"/>
      <c r="C119" s="186"/>
      <c r="D119" s="157">
        <v>465.59999999999997</v>
      </c>
      <c r="E119" s="157"/>
      <c r="F119" s="157"/>
      <c r="G119" s="157"/>
      <c r="H119" s="158"/>
    </row>
    <row r="120" spans="1:8" ht="63" customHeight="1" x14ac:dyDescent="0.2">
      <c r="A120" s="190" t="s">
        <v>78</v>
      </c>
      <c r="B120" s="191"/>
      <c r="C120" s="186"/>
      <c r="D120" s="157">
        <v>387.99999999999994</v>
      </c>
      <c r="E120" s="157"/>
      <c r="F120" s="157"/>
      <c r="G120" s="157"/>
      <c r="H120" s="158"/>
    </row>
    <row r="121" spans="1:8" ht="63" customHeight="1" x14ac:dyDescent="0.2">
      <c r="A121" s="190" t="s">
        <v>79</v>
      </c>
      <c r="B121" s="191"/>
      <c r="C121" s="186"/>
      <c r="D121" s="157">
        <v>332.57142857142861</v>
      </c>
      <c r="E121" s="157"/>
      <c r="F121" s="157"/>
      <c r="G121" s="157"/>
      <c r="H121" s="158"/>
    </row>
    <row r="122" spans="1:8" ht="63" customHeight="1" x14ac:dyDescent="0.2">
      <c r="A122" s="190" t="s">
        <v>80</v>
      </c>
      <c r="B122" s="191"/>
      <c r="C122" s="186"/>
      <c r="D122" s="157">
        <v>291</v>
      </c>
      <c r="E122" s="157"/>
      <c r="F122" s="157"/>
      <c r="G122" s="157"/>
      <c r="H122" s="158"/>
    </row>
    <row r="123" spans="1:8" ht="63" customHeight="1" x14ac:dyDescent="0.2">
      <c r="A123" s="190" t="s">
        <v>81</v>
      </c>
      <c r="B123" s="191"/>
      <c r="C123" s="186"/>
      <c r="D123" s="157">
        <v>258.66666666666663</v>
      </c>
      <c r="E123" s="157"/>
      <c r="F123" s="157"/>
      <c r="G123" s="157"/>
      <c r="H123" s="158"/>
    </row>
    <row r="124" spans="1:8" ht="63" customHeight="1" thickBot="1" x14ac:dyDescent="0.25">
      <c r="A124" s="190" t="s">
        <v>82</v>
      </c>
      <c r="B124" s="191"/>
      <c r="C124" s="194"/>
      <c r="D124" s="157">
        <v>232.79999999999998</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44">
        <v>10008</v>
      </c>
      <c r="E125" s="45"/>
      <c r="F125" s="45"/>
      <c r="G125" s="45"/>
      <c r="H125" s="46"/>
    </row>
    <row r="126" spans="1:8" ht="21.75" thickBot="1" x14ac:dyDescent="0.25">
      <c r="A126" s="286"/>
      <c r="B126" s="287"/>
      <c r="C126" s="125"/>
      <c r="D126" s="288"/>
      <c r="E126" s="288"/>
      <c r="F126" s="288"/>
      <c r="G126" s="288"/>
      <c r="H126" s="289"/>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"2ГИС.КОГАЛЫМ"</v>
      </c>
      <c r="D127" s="31">
        <v>1350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121">
        <v>996</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6">
        <v>852</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"2ГИС.КОГАЛЫМ"</v>
      </c>
      <c r="D130" s="36">
        <v>3150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"2ГИС.КОГАЛЫМ"</v>
      </c>
      <c r="D131" s="36">
        <v>3780</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6">
        <v>852</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6">
        <v>852</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6">
        <v>852</v>
      </c>
      <c r="E134" s="37"/>
      <c r="F134" s="37"/>
      <c r="G134" s="37"/>
      <c r="H134" s="38"/>
    </row>
    <row r="135" spans="1:8" ht="50.1" customHeight="1" x14ac:dyDescent="0.2">
      <c r="A135" s="160" t="s">
        <v>93</v>
      </c>
      <c r="B135" s="161"/>
      <c r="C135" s="203" t="e">
        <f>#REF!</f>
        <v>#REF!</v>
      </c>
      <c r="D135" s="36">
        <v>2016</v>
      </c>
      <c r="E135" s="37"/>
      <c r="F135" s="37"/>
      <c r="G135" s="37"/>
      <c r="H135" s="38"/>
    </row>
    <row r="136" spans="1:8" ht="50.1" customHeight="1" x14ac:dyDescent="0.2">
      <c r="A136" s="160" t="s">
        <v>94</v>
      </c>
      <c r="B136" s="161"/>
      <c r="C136" s="202" t="s">
        <v>95</v>
      </c>
      <c r="D136" s="36">
        <v>612</v>
      </c>
      <c r="E136" s="37"/>
      <c r="F136" s="37"/>
      <c r="G136" s="37"/>
      <c r="H136" s="38"/>
    </row>
    <row r="137" spans="1:8" ht="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6">
        <v>1590</v>
      </c>
      <c r="E137" s="37"/>
      <c r="F137" s="37"/>
      <c r="G137" s="37"/>
      <c r="H137" s="38"/>
    </row>
    <row r="138" spans="1:8" ht="75" customHeight="1" x14ac:dyDescent="0.2">
      <c r="A138" s="160" t="s">
        <v>97</v>
      </c>
      <c r="B138" s="161"/>
      <c r="C138" s="202" t="str">
        <f t="shared" ref="C138: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6">
        <v>1272</v>
      </c>
      <c r="E138" s="37"/>
      <c r="F138" s="37"/>
      <c r="G138" s="37"/>
      <c r="H138" s="38"/>
    </row>
    <row r="139" spans="1:8" ht="75" customHeight="1" x14ac:dyDescent="0.2">
      <c r="A139" s="160" t="s">
        <v>98</v>
      </c>
      <c r="B139" s="161"/>
      <c r="C139"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6">
        <v>1050</v>
      </c>
      <c r="E139" s="37"/>
      <c r="F139" s="37"/>
      <c r="G139" s="37"/>
      <c r="H139" s="38"/>
    </row>
    <row r="140" spans="1:8" ht="75" customHeight="1" x14ac:dyDescent="0.2">
      <c r="A140" s="160" t="s">
        <v>99</v>
      </c>
      <c r="B140" s="161"/>
      <c r="C140"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6">
        <v>840</v>
      </c>
      <c r="E140" s="37"/>
      <c r="F140" s="37"/>
      <c r="G140" s="37"/>
      <c r="H140" s="38"/>
    </row>
    <row r="141" spans="1:8" ht="75" customHeight="1" x14ac:dyDescent="0.2">
      <c r="A141" s="160" t="s">
        <v>100</v>
      </c>
      <c r="B141" s="161" t="s">
        <v>100</v>
      </c>
      <c r="C141"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6">
        <v>4950</v>
      </c>
      <c r="E141" s="37"/>
      <c r="F141" s="37"/>
      <c r="G141" s="37"/>
      <c r="H141" s="38"/>
    </row>
    <row r="142" spans="1:8" ht="75" customHeight="1" x14ac:dyDescent="0.2">
      <c r="A142" s="160" t="s">
        <v>101</v>
      </c>
      <c r="B142" s="161" t="s">
        <v>101</v>
      </c>
      <c r="C142"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6">
        <v>1500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6">
        <v>720</v>
      </c>
      <c r="E143" s="37"/>
      <c r="F143" s="37"/>
      <c r="G143" s="37"/>
      <c r="H143" s="38"/>
    </row>
    <row r="144" spans="1:8" s="16" customFormat="1" ht="102" customHeight="1" thickBot="1" x14ac:dyDescent="0.25">
      <c r="A144" s="160" t="s">
        <v>16</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6">
        <v>600</v>
      </c>
      <c r="E144" s="37"/>
      <c r="F144" s="37"/>
      <c r="G144" s="37"/>
      <c r="H144" s="38"/>
    </row>
    <row r="145" spans="1:8" s="16" customFormat="1" ht="102" customHeight="1" thickBot="1" x14ac:dyDescent="0.25">
      <c r="A145" s="160" t="s">
        <v>103</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5" s="36">
        <v>50010</v>
      </c>
      <c r="E145" s="37"/>
      <c r="F145" s="37"/>
      <c r="G145" s="37"/>
      <c r="H145" s="38"/>
    </row>
    <row r="146" spans="1:8" s="16" customFormat="1" ht="126" customHeight="1" x14ac:dyDescent="0.2">
      <c r="A146" s="160" t="s">
        <v>104</v>
      </c>
      <c r="B146" s="161"/>
      <c r="C14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6" s="36">
        <v>2040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6">
        <v>1005</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8" s="36">
        <v>2004</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"2ГИС.КОГАЛЫМ"</v>
      </c>
      <c r="D149" s="36">
        <v>1920</v>
      </c>
      <c r="E149" s="37"/>
      <c r="F149" s="37"/>
      <c r="G149" s="37"/>
      <c r="H149" s="38"/>
    </row>
    <row r="150" spans="1:8" ht="50.1" customHeight="1" x14ac:dyDescent="0.2">
      <c r="A150" s="160" t="s">
        <v>108</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6">
        <v>1440</v>
      </c>
      <c r="E150" s="37"/>
      <c r="F150" s="37"/>
      <c r="G150" s="37"/>
      <c r="H150" s="38"/>
    </row>
    <row r="151" spans="1:8" ht="50.1" customHeight="1" x14ac:dyDescent="0.2">
      <c r="A151" s="160" t="s">
        <v>109</v>
      </c>
      <c r="B151" s="161"/>
      <c r="C151" s="202" t="str">
        <f t="shared" si="2"/>
        <v>Электронный справочник на основе Справочника организаций "2ГИС.КОГАЛЫМ" (версия для ПК)</v>
      </c>
      <c r="D151" s="36">
        <v>1200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"2ГИС.КОГАЛЫМ"</v>
      </c>
      <c r="D152" s="36">
        <v>4440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"2ГИС.КОГАЛЫМ"</v>
      </c>
      <c r="D153" s="36">
        <v>5328</v>
      </c>
      <c r="E153" s="37"/>
      <c r="F153" s="37"/>
      <c r="G153" s="37"/>
      <c r="H153" s="38"/>
    </row>
    <row r="154" spans="1:8" ht="50.1" customHeight="1" x14ac:dyDescent="0.2">
      <c r="A154" s="160" t="s">
        <v>112</v>
      </c>
      <c r="B154" s="161"/>
      <c r="C154" s="202" t="str">
        <f t="shared" si="2"/>
        <v>Электронный справочник на основе Справочника организаций "2ГИС.КОГАЛЫМ" (версия для ПК)</v>
      </c>
      <c r="D154" s="36">
        <v>1200</v>
      </c>
      <c r="E154" s="37"/>
      <c r="F154" s="37"/>
      <c r="G154" s="37"/>
      <c r="H154" s="38"/>
    </row>
    <row r="155" spans="1:8" ht="50.1" customHeight="1" x14ac:dyDescent="0.2">
      <c r="A155" s="160" t="s">
        <v>113</v>
      </c>
      <c r="B155" s="161"/>
      <c r="C155" s="202" t="str">
        <f t="shared" si="2"/>
        <v>Электронный справочник на основе Справочника организаций "2ГИС.КОГАЛЫМ" (версия для ПК)</v>
      </c>
      <c r="D155" s="36">
        <v>1200</v>
      </c>
      <c r="E155" s="37"/>
      <c r="F155" s="37"/>
      <c r="G155" s="37"/>
      <c r="H155" s="38"/>
    </row>
    <row r="156" spans="1:8" ht="50.1" customHeight="1" x14ac:dyDescent="0.2">
      <c r="A156" s="160" t="s">
        <v>114</v>
      </c>
      <c r="B156" s="161"/>
      <c r="C156" s="202" t="str">
        <f t="shared" si="2"/>
        <v>Электронный справочник на основе Справочника организаций "2ГИС.КОГАЛЫМ" (версия для ПК)</v>
      </c>
      <c r="D156" s="36">
        <v>1200</v>
      </c>
      <c r="E156" s="37"/>
      <c r="F156" s="37"/>
      <c r="G156" s="37"/>
      <c r="H156" s="38"/>
    </row>
    <row r="157" spans="1:8" ht="50.1" customHeight="1" x14ac:dyDescent="0.2">
      <c r="A157" s="160" t="s">
        <v>115</v>
      </c>
      <c r="B157" s="161"/>
      <c r="C157" s="202" t="s">
        <v>95</v>
      </c>
      <c r="D157" s="36">
        <v>960</v>
      </c>
      <c r="E157" s="37"/>
      <c r="F157" s="37"/>
      <c r="G157" s="37"/>
      <c r="H157" s="38"/>
    </row>
    <row r="158" spans="1:8" ht="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6">
        <v>6960</v>
      </c>
      <c r="E158" s="37"/>
      <c r="F158" s="37"/>
      <c r="G158" s="37"/>
      <c r="H158" s="38"/>
    </row>
    <row r="159" spans="1:8" ht="50.1" customHeight="1" thickBot="1" x14ac:dyDescent="0.25">
      <c r="A159" s="160" t="s">
        <v>117</v>
      </c>
      <c r="B159" s="161"/>
      <c r="C159" s="202" t="str">
        <f t="shared" si="2"/>
        <v>Электронный справочник на основе Справочника организаций "2ГИС.КОГАЛЫМ" (версия для ПК)</v>
      </c>
      <c r="D159" s="44">
        <v>1080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6">
        <v>2004</v>
      </c>
      <c r="E161" s="37"/>
      <c r="F161" s="37"/>
      <c r="G161" s="37"/>
      <c r="H161" s="38"/>
    </row>
    <row r="162" spans="1:8" s="16" customFormat="1" ht="50.1" customHeight="1" x14ac:dyDescent="0.2">
      <c r="A162" s="160" t="s">
        <v>120</v>
      </c>
      <c r="B162" s="161"/>
      <c r="C162" s="209"/>
      <c r="D162" s="36">
        <v>2004</v>
      </c>
      <c r="E162" s="37"/>
      <c r="F162" s="37"/>
      <c r="G162" s="37"/>
      <c r="H162" s="38"/>
    </row>
    <row r="163" spans="1:8" s="16" customFormat="1" ht="50.1" customHeight="1" x14ac:dyDescent="0.2">
      <c r="A163" s="207" t="s">
        <v>121</v>
      </c>
      <c r="B163" s="208"/>
      <c r="C163" s="209"/>
      <c r="D163" s="293">
        <v>1500</v>
      </c>
      <c r="E163" s="157"/>
      <c r="F163" s="157"/>
      <c r="G163" s="157"/>
      <c r="H163" s="157"/>
    </row>
    <row r="164" spans="1:8" s="16" customFormat="1" ht="50.1" customHeight="1" x14ac:dyDescent="0.2">
      <c r="A164" s="207" t="s">
        <v>122</v>
      </c>
      <c r="B164" s="208"/>
      <c r="C164" s="209"/>
      <c r="D164" s="293">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"Интернет-площадка 2gis.ru на основе Cправочника организаций "&amp;$C$2&amp;""</f>
        <v>Интернет-площадка 2gis.ru на основе Cправочника организаций "2ГИС.КОГАЛЫМ"</v>
      </c>
      <c r="D167" s="36">
        <v>1050</v>
      </c>
      <c r="E167" s="37"/>
      <c r="F167" s="37"/>
      <c r="G167" s="37"/>
      <c r="H167" s="38"/>
    </row>
    <row r="168" spans="1:8" ht="50.1" customHeight="1" x14ac:dyDescent="0.2">
      <c r="A168" s="160" t="s">
        <v>126</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8" s="36">
        <v>1272</v>
      </c>
      <c r="E168" s="37"/>
      <c r="F168" s="37"/>
      <c r="G168" s="37"/>
      <c r="H168" s="38"/>
    </row>
    <row r="169" spans="1:8" ht="50.1" customHeight="1" x14ac:dyDescent="0.2">
      <c r="A169" s="160" t="s">
        <v>195</v>
      </c>
      <c r="B169" s="161"/>
      <c r="C169" s="202" t="str">
        <f>"Интернет-площадка 2gis.ru на основе Cправочника организаций "&amp;$C$2&amp;""</f>
        <v>Интернет-площадка 2gis.ru на основе Cправочника организаций "2ГИС.КОГАЛЫМ"</v>
      </c>
      <c r="D169" s="36">
        <v>1560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0" s="36">
        <v>1800</v>
      </c>
      <c r="E170" s="37"/>
      <c r="F170" s="37"/>
      <c r="G170" s="37"/>
      <c r="H170" s="38"/>
    </row>
    <row r="171" spans="1:8" ht="50.1" customHeight="1" thickBot="1" x14ac:dyDescent="0.25">
      <c r="A171" s="160" t="s">
        <v>129</v>
      </c>
      <c r="B171" s="161"/>
      <c r="C171" s="455" t="str">
        <f>C167</f>
        <v>Интернет-площадка 2gis.ru на основе Cправочника организаций "2ГИС.КОГАЛЫМ"</v>
      </c>
      <c r="D171" s="612">
        <v>2784</v>
      </c>
      <c r="E171" s="157"/>
      <c r="F171" s="157"/>
      <c r="G171" s="157"/>
      <c r="H171" s="56"/>
    </row>
    <row r="172" spans="1:8" ht="50.1" customHeight="1" thickBot="1" x14ac:dyDescent="0.25">
      <c r="A172" s="24" t="s">
        <v>196</v>
      </c>
      <c r="B172" s="25"/>
      <c r="C172" s="26"/>
      <c r="D172" s="453"/>
      <c r="E172" s="453"/>
      <c r="F172" s="453"/>
      <c r="G172" s="453"/>
      <c r="H172" s="454"/>
    </row>
    <row r="173" spans="1:8" s="23" customFormat="1" ht="30" customHeight="1" thickBot="1" x14ac:dyDescent="0.25">
      <c r="A173" s="297"/>
      <c r="B173" s="298"/>
      <c r="C173" s="456"/>
      <c r="D173" s="298"/>
      <c r="E173" s="298"/>
      <c r="F173" s="298"/>
      <c r="G173" s="298"/>
      <c r="H173" s="299"/>
    </row>
    <row r="174" spans="1:8" s="16" customFormat="1" ht="185.25" customHeight="1" x14ac:dyDescent="0.2">
      <c r="A174" s="160" t="s">
        <v>197</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4" s="31">
        <v>5220</v>
      </c>
      <c r="E174" s="32"/>
      <c r="F174" s="32"/>
      <c r="G174" s="32"/>
      <c r="H174" s="33"/>
    </row>
    <row r="175" spans="1:8" s="16" customFormat="1" ht="83.25" customHeight="1" thickBot="1" x14ac:dyDescent="0.25">
      <c r="A175" s="160" t="s">
        <v>198</v>
      </c>
      <c r="B175" s="161"/>
      <c r="C175" s="209"/>
      <c r="D175" s="36">
        <v>5220</v>
      </c>
      <c r="E175" s="37"/>
      <c r="F175" s="37"/>
      <c r="G175" s="37"/>
      <c r="H175" s="38"/>
    </row>
    <row r="176" spans="1:8" ht="21.75" thickBot="1" x14ac:dyDescent="0.25">
      <c r="A176" s="286"/>
      <c r="B176" s="287"/>
      <c r="C176" s="130"/>
      <c r="D176" s="288"/>
      <c r="E176" s="288"/>
      <c r="F176" s="288"/>
      <c r="G176" s="288"/>
      <c r="H176" s="289"/>
    </row>
    <row r="178" spans="1:8" ht="21" x14ac:dyDescent="0.2">
      <c r="A178" s="216"/>
      <c r="B178" s="217" t="s">
        <v>130</v>
      </c>
      <c r="C178" s="218" t="s">
        <v>522</v>
      </c>
      <c r="D178" s="218"/>
      <c r="E178" s="219"/>
      <c r="F178" s="219"/>
      <c r="G178" s="219"/>
      <c r="H178" s="219"/>
    </row>
    <row r="179" spans="1:8" ht="21" x14ac:dyDescent="0.2">
      <c r="A179" s="216"/>
      <c r="B179" s="219"/>
      <c r="C179" s="220" t="s">
        <v>523</v>
      </c>
      <c r="D179" s="220"/>
      <c r="E179" s="219"/>
      <c r="F179" s="219"/>
      <c r="G179" s="219"/>
      <c r="H179" s="219"/>
    </row>
    <row r="180" spans="1:8" ht="21" x14ac:dyDescent="0.2">
      <c r="A180" s="216"/>
      <c r="B180" s="219"/>
      <c r="C180" s="220" t="s">
        <v>524</v>
      </c>
      <c r="D180" s="220"/>
      <c r="E180" s="219"/>
      <c r="F180" s="219"/>
      <c r="G180" s="219"/>
      <c r="H180" s="219"/>
    </row>
    <row r="181" spans="1:8" ht="21" x14ac:dyDescent="0.2">
      <c r="C181" s="220"/>
      <c r="D181" s="220"/>
      <c r="E181" s="219"/>
      <c r="F181" s="219"/>
      <c r="G181" s="219"/>
      <c r="H181" s="213"/>
    </row>
    <row r="182" spans="1:8" ht="26.25" customHeight="1" x14ac:dyDescent="0.2">
      <c r="A182" s="223" t="str">
        <f>Абакан_юр!A171</f>
        <v>По соглашению сторон в качестве валюты платежа могут выступать украинские гривны, в этом случае курс следующий: 1 руб. = 0,5104 гривен</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дирхамы ОАЭ, в этом случае курс следующий: 1 руб. = 0,0436 дирхам</v>
      </c>
      <c r="B183" s="223"/>
      <c r="C183" s="223"/>
      <c r="D183" s="224"/>
      <c r="E183" s="224"/>
      <c r="F183" s="225"/>
      <c r="G183" s="228"/>
      <c r="H183" s="228"/>
    </row>
    <row r="184" spans="1:8" ht="26.25" customHeight="1" x14ac:dyDescent="0.2">
      <c r="A184" s="223" t="str">
        <f>Абакан_юр!A173</f>
        <v>По соглашению сторон в качестве валюты платежа могут выступать доллары США, в этом случае курс следующий: 1 руб. = 0,0118 доллара</v>
      </c>
      <c r="B184" s="223"/>
      <c r="C184" s="223"/>
      <c r="D184" s="224"/>
      <c r="E184" s="224"/>
      <c r="F184" s="225"/>
      <c r="G184" s="228"/>
      <c r="H184" s="228"/>
    </row>
    <row r="185" spans="1:8" ht="26.25" customHeight="1" x14ac:dyDescent="0.2">
      <c r="A185" s="223" t="str">
        <f>Абакан_юр!A174</f>
        <v>По соглашению сторон в качестве валюты платежа могут выступать евро, в этом случае курс следующий: 1 руб. = 0,0108 евро</v>
      </c>
      <c r="B185" s="223"/>
      <c r="C185" s="223"/>
      <c r="D185" s="224"/>
      <c r="E185" s="225"/>
      <c r="F185" s="225"/>
      <c r="G185" s="228"/>
      <c r="H185" s="228"/>
    </row>
    <row r="186" spans="1:8" ht="26.25" customHeight="1" x14ac:dyDescent="0.2">
      <c r="A186" s="223" t="str">
        <f>Абакан_юр!A175</f>
        <v>По соглашению сторон в качестве валюты платежа могут выступать чешские кроны, в этом случае курс следующий: 1 руб. = 0,2741 крона</v>
      </c>
      <c r="B186" s="223"/>
      <c r="C186" s="223"/>
      <c r="D186" s="224"/>
      <c r="E186" s="225"/>
      <c r="F186" s="225"/>
      <c r="G186" s="228"/>
      <c r="H186" s="228"/>
    </row>
    <row r="187" spans="1:8" ht="26.25" customHeight="1" x14ac:dyDescent="0.2">
      <c r="A187" s="223" t="str">
        <f>Абакан_юр!A176</f>
        <v>По соглашению сторон в качестве валюты платежа могут выступать киргизские сомы, в этом случае курс следующий: 1 руб. = 1,0001 сом</v>
      </c>
      <c r="B187" s="223"/>
      <c r="C187" s="223"/>
      <c r="D187" s="224"/>
      <c r="E187" s="224"/>
      <c r="F187" s="225"/>
      <c r="G187" s="228"/>
      <c r="H187" s="228"/>
    </row>
    <row r="188" spans="1:8" ht="26.25" customHeight="1" x14ac:dyDescent="0.2">
      <c r="A18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8" s="223"/>
      <c r="C188" s="223"/>
      <c r="D188" s="224"/>
      <c r="E188" s="224"/>
      <c r="F188" s="225"/>
      <c r="G188" s="228"/>
      <c r="H188" s="228"/>
    </row>
    <row r="189" spans="1:8" ht="26.25" x14ac:dyDescent="0.2">
      <c r="A189" s="229"/>
      <c r="B189" s="229"/>
      <c r="C189" s="230"/>
      <c r="D189" s="231"/>
      <c r="E189" s="231"/>
      <c r="F189" s="232"/>
      <c r="G189" s="233"/>
      <c r="H189" s="233"/>
    </row>
    <row r="190" spans="1:8" ht="21" x14ac:dyDescent="0.2">
      <c r="A190" s="235" t="s">
        <v>141</v>
      </c>
      <c r="B190" s="235"/>
      <c r="C190" s="235"/>
      <c r="D190" s="235"/>
      <c r="E190" s="235"/>
      <c r="F190" s="235"/>
      <c r="G190" s="235"/>
      <c r="H190" s="235"/>
    </row>
    <row r="191" spans="1:8" ht="21" x14ac:dyDescent="0.2">
      <c r="A191" s="235" t="s">
        <v>142</v>
      </c>
      <c r="B191" s="235"/>
      <c r="C191" s="235"/>
      <c r="D191" s="235"/>
      <c r="E191" s="235"/>
      <c r="F191" s="235"/>
      <c r="G191" s="235"/>
      <c r="H191" s="235"/>
    </row>
    <row r="192" spans="1:8" ht="26.25" x14ac:dyDescent="0.2">
      <c r="A192" s="229"/>
      <c r="B192" s="229"/>
      <c r="C192" s="230"/>
      <c r="D192" s="231"/>
      <c r="E192" s="231"/>
      <c r="F192" s="232"/>
      <c r="G192" s="233"/>
      <c r="H192" s="233"/>
    </row>
    <row r="193" spans="1:8" ht="50.1" customHeight="1" thickBot="1" x14ac:dyDescent="0.25">
      <c r="A193" s="236" t="s">
        <v>143</v>
      </c>
      <c r="B193" s="236"/>
      <c r="C193" s="236"/>
      <c r="D193" s="236"/>
      <c r="E193" s="236"/>
      <c r="F193" s="237"/>
      <c r="G193" s="227"/>
      <c r="H193" s="238"/>
    </row>
    <row r="194" spans="1:8" ht="50.1" customHeight="1" thickBot="1" x14ac:dyDescent="0.25">
      <c r="A194" s="239" t="s">
        <v>144</v>
      </c>
      <c r="B194" s="240"/>
      <c r="C194" s="240"/>
      <c r="D194" s="240"/>
      <c r="E194" s="241"/>
      <c r="F194" s="242"/>
      <c r="H194" s="243"/>
    </row>
    <row r="195" spans="1:8" ht="84" customHeight="1" thickBot="1" x14ac:dyDescent="0.25">
      <c r="A195" s="421" t="s">
        <v>145</v>
      </c>
      <c r="B195" s="422"/>
      <c r="C195" s="246" t="s">
        <v>146</v>
      </c>
      <c r="D195" s="435" t="s">
        <v>147</v>
      </c>
      <c r="E195" s="436"/>
      <c r="F195" s="248"/>
      <c r="G195" s="248"/>
      <c r="H195" s="248"/>
    </row>
    <row r="196" spans="1:8" ht="112.5" customHeight="1" x14ac:dyDescent="0.2">
      <c r="A196" s="249" t="s">
        <v>148</v>
      </c>
      <c r="B196" s="250"/>
      <c r="C196" s="251" t="s">
        <v>149</v>
      </c>
      <c r="D196" s="252" t="s">
        <v>150</v>
      </c>
      <c r="E196" s="253"/>
      <c r="F196" s="248"/>
      <c r="G196" s="248"/>
      <c r="H196" s="248"/>
    </row>
    <row r="197" spans="1:8" ht="100.5" customHeight="1" x14ac:dyDescent="0.2">
      <c r="A197" s="254" t="s">
        <v>151</v>
      </c>
      <c r="B197" s="255"/>
      <c r="C197" s="256" t="s">
        <v>152</v>
      </c>
      <c r="D197" s="257" t="s">
        <v>153</v>
      </c>
      <c r="E197" s="258"/>
      <c r="F197" s="248"/>
      <c r="G197" s="248"/>
      <c r="H197" s="248"/>
    </row>
    <row r="198" spans="1:8" ht="133.5" customHeight="1" thickBot="1" x14ac:dyDescent="0.25">
      <c r="A198" s="316" t="s">
        <v>154</v>
      </c>
      <c r="B198" s="317"/>
      <c r="C198" s="318" t="s">
        <v>155</v>
      </c>
      <c r="D198" s="319" t="s">
        <v>153</v>
      </c>
      <c r="E198" s="320"/>
      <c r="F198" s="248"/>
      <c r="G198" s="248"/>
      <c r="H198" s="248"/>
    </row>
    <row r="199" spans="1:8" s="213" customFormat="1" ht="102.75" customHeight="1" thickBot="1" x14ac:dyDescent="0.25">
      <c r="A199" s="316" t="s">
        <v>157</v>
      </c>
      <c r="B199" s="317"/>
      <c r="C199" s="613" t="s">
        <v>158</v>
      </c>
      <c r="D199" s="317" t="s">
        <v>153</v>
      </c>
      <c r="E199" s="614"/>
      <c r="F199" s="242"/>
      <c r="G199" s="242"/>
      <c r="H199" s="242"/>
    </row>
    <row r="200" spans="1:8" s="234" customFormat="1" ht="222.75" customHeight="1" thickBot="1" x14ac:dyDescent="0.25">
      <c r="A200" s="437" t="s">
        <v>159</v>
      </c>
      <c r="B200" s="438"/>
      <c r="C200" s="318" t="s">
        <v>160</v>
      </c>
      <c r="D200" s="439" t="s">
        <v>153</v>
      </c>
      <c r="E200" s="440"/>
      <c r="F200" s="232"/>
      <c r="G200" s="233"/>
      <c r="H200" s="233"/>
    </row>
    <row r="201" spans="1:8" ht="27" customHeight="1" x14ac:dyDescent="0.2">
      <c r="A201" s="260" t="s">
        <v>161</v>
      </c>
      <c r="B201" s="260"/>
      <c r="C201" s="260"/>
      <c r="D201" s="260"/>
      <c r="E201" s="260"/>
      <c r="F201" s="260"/>
      <c r="G201" s="260"/>
      <c r="H201" s="260"/>
    </row>
    <row r="202" spans="1:8" ht="27" customHeight="1" x14ac:dyDescent="0.2">
      <c r="A202" s="260" t="s">
        <v>162</v>
      </c>
      <c r="B202" s="260"/>
      <c r="C202" s="260"/>
      <c r="D202" s="260"/>
      <c r="E202" s="260"/>
      <c r="F202" s="260"/>
      <c r="G202" s="260"/>
      <c r="H202" s="260"/>
    </row>
    <row r="203" spans="1:8" ht="194.25" customHeight="1" x14ac:dyDescent="0.2">
      <c r="A20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5"/>
      <c r="C203" s="235"/>
      <c r="D203" s="235"/>
      <c r="E203" s="235"/>
      <c r="F203" s="235"/>
      <c r="G203" s="235"/>
      <c r="H203" s="235"/>
    </row>
    <row r="204" spans="1:8" ht="83.25" customHeight="1" x14ac:dyDescent="0.2">
      <c r="A204" s="235" t="s">
        <v>164</v>
      </c>
      <c r="B204" s="235"/>
      <c r="C204" s="235"/>
      <c r="D204" s="235"/>
      <c r="E204" s="235"/>
      <c r="F204" s="235"/>
      <c r="G204" s="235"/>
      <c r="H204" s="235"/>
    </row>
    <row r="205" spans="1:8" ht="23.25" x14ac:dyDescent="0.2">
      <c r="A205" s="260" t="s">
        <v>165</v>
      </c>
      <c r="B205" s="260"/>
      <c r="C205" s="260"/>
      <c r="D205" s="260"/>
      <c r="E205" s="260"/>
      <c r="F205" s="260"/>
      <c r="G205" s="260"/>
      <c r="H205" s="260"/>
    </row>
    <row r="206" spans="1:8" s="262" customFormat="1" ht="114.75" customHeight="1" x14ac:dyDescent="0.2">
      <c r="A206" s="235" t="s">
        <v>166</v>
      </c>
      <c r="B206" s="235"/>
      <c r="C206" s="235"/>
      <c r="D206" s="235"/>
      <c r="E206" s="235"/>
      <c r="F206" s="235"/>
      <c r="G206" s="235"/>
      <c r="H206" s="235"/>
    </row>
  </sheetData>
  <sheetProtection selectLockedCells="1" selectUnlockedCells="1"/>
  <mergeCells count="337">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9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5832</v>
      </c>
      <c r="E7" s="32">
        <f>F7*1.1</f>
        <v>5346</v>
      </c>
      <c r="F7" s="32">
        <v>4860</v>
      </c>
      <c r="G7" s="32">
        <f>F7*0.75</f>
        <v>3645</v>
      </c>
      <c r="H7" s="33">
        <f>F7*0.5</f>
        <v>2430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6854.4</v>
      </c>
      <c r="E12" s="32">
        <f>F12*1.1</f>
        <v>6283.2000000000007</v>
      </c>
      <c r="F12" s="32">
        <v>5712</v>
      </c>
      <c r="G12" s="32">
        <f>F12*0.75</f>
        <v>4284</v>
      </c>
      <c r="H12" s="33">
        <f>F12*0.5</f>
        <v>2856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267">
        <v>240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8164.7999999999993</v>
      </c>
      <c r="E27" s="32">
        <f>F27*1.1</f>
        <v>7484.4000000000005</v>
      </c>
      <c r="F27" s="32">
        <v>6804</v>
      </c>
      <c r="G27" s="32">
        <f>F27*0.75</f>
        <v>5103</v>
      </c>
      <c r="H27" s="33">
        <f>F27*0.5</f>
        <v>3402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9604.7999999999993</v>
      </c>
      <c r="E32" s="32">
        <f>F32*1.1</f>
        <v>8804.4000000000015</v>
      </c>
      <c r="F32" s="32">
        <v>8004</v>
      </c>
      <c r="G32" s="32">
        <f>F32*0.75</f>
        <v>6003</v>
      </c>
      <c r="H32" s="33">
        <f>F32*0.5</f>
        <v>4002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1">
        <f>F48*1.2</f>
        <v>6998.4</v>
      </c>
      <c r="E48" s="32">
        <f>F48*1.1</f>
        <v>6415.2000000000007</v>
      </c>
      <c r="F48" s="32">
        <v>5832</v>
      </c>
      <c r="G48" s="32">
        <f>F48*0.75</f>
        <v>4374</v>
      </c>
      <c r="H48" s="33">
        <f>F48*0.5</f>
        <v>2916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54">
        <f>F54*1.2</f>
        <v>8229.6</v>
      </c>
      <c r="E54" s="32">
        <f>F54*1.1</f>
        <v>7543.8</v>
      </c>
      <c r="F54" s="32">
        <v>6858</v>
      </c>
      <c r="G54" s="32">
        <f>F54*0.75</f>
        <v>5143.5</v>
      </c>
      <c r="H54" s="33">
        <f>F54*0.5</f>
        <v>3429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267">
        <v>240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1224 до 24480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144">
        <v>1224</v>
      </c>
      <c r="E65" s="145"/>
      <c r="F65" s="145"/>
      <c r="G65" s="145"/>
      <c r="H65" s="146"/>
    </row>
    <row r="66" spans="1:8" ht="37.5" customHeight="1" outlineLevel="1" x14ac:dyDescent="0.2">
      <c r="A66" s="147" t="s">
        <v>40</v>
      </c>
      <c r="B66" s="148"/>
      <c r="C66" s="143"/>
      <c r="D66" s="36">
        <v>2448</v>
      </c>
      <c r="E66" s="37"/>
      <c r="F66" s="37"/>
      <c r="G66" s="37"/>
      <c r="H66" s="38"/>
    </row>
    <row r="67" spans="1:8" ht="37.5" customHeight="1" outlineLevel="1" x14ac:dyDescent="0.2">
      <c r="A67" s="147" t="s">
        <v>41</v>
      </c>
      <c r="B67" s="148"/>
      <c r="C67" s="143"/>
      <c r="D67" s="36">
        <v>3672</v>
      </c>
      <c r="E67" s="37"/>
      <c r="F67" s="37"/>
      <c r="G67" s="37"/>
      <c r="H67" s="38"/>
    </row>
    <row r="68" spans="1:8" ht="37.5" customHeight="1" outlineLevel="1" x14ac:dyDescent="0.2">
      <c r="A68" s="147" t="s">
        <v>42</v>
      </c>
      <c r="B68" s="148"/>
      <c r="C68" s="143"/>
      <c r="D68" s="36">
        <v>4896</v>
      </c>
      <c r="E68" s="37"/>
      <c r="F68" s="37"/>
      <c r="G68" s="37"/>
      <c r="H68" s="38"/>
    </row>
    <row r="69" spans="1:8" ht="37.5" customHeight="1" outlineLevel="1" x14ac:dyDescent="0.2">
      <c r="A69" s="147" t="s">
        <v>43</v>
      </c>
      <c r="B69" s="148"/>
      <c r="C69" s="143"/>
      <c r="D69" s="36">
        <v>6120</v>
      </c>
      <c r="E69" s="37"/>
      <c r="F69" s="37"/>
      <c r="G69" s="37"/>
      <c r="H69" s="38"/>
    </row>
    <row r="70" spans="1:8" ht="37.5" customHeight="1" outlineLevel="1" x14ac:dyDescent="0.2">
      <c r="A70" s="147" t="s">
        <v>44</v>
      </c>
      <c r="B70" s="148"/>
      <c r="C70" s="143"/>
      <c r="D70" s="36">
        <v>7344</v>
      </c>
      <c r="E70" s="37"/>
      <c r="F70" s="37"/>
      <c r="G70" s="37"/>
      <c r="H70" s="38"/>
    </row>
    <row r="71" spans="1:8" ht="37.5" customHeight="1" outlineLevel="1" x14ac:dyDescent="0.2">
      <c r="A71" s="147" t="s">
        <v>45</v>
      </c>
      <c r="B71" s="148"/>
      <c r="C71" s="143"/>
      <c r="D71" s="36">
        <v>8568</v>
      </c>
      <c r="E71" s="37"/>
      <c r="F71" s="37"/>
      <c r="G71" s="37"/>
      <c r="H71" s="38"/>
    </row>
    <row r="72" spans="1:8" ht="37.5" customHeight="1" outlineLevel="1" x14ac:dyDescent="0.2">
      <c r="A72" s="147" t="s">
        <v>46</v>
      </c>
      <c r="B72" s="148"/>
      <c r="C72" s="143"/>
      <c r="D72" s="36">
        <v>9792</v>
      </c>
      <c r="E72" s="37"/>
      <c r="F72" s="37"/>
      <c r="G72" s="37"/>
      <c r="H72" s="38"/>
    </row>
    <row r="73" spans="1:8" ht="37.5" customHeight="1" outlineLevel="1" x14ac:dyDescent="0.2">
      <c r="A73" s="147" t="s">
        <v>47</v>
      </c>
      <c r="B73" s="148"/>
      <c r="C73" s="143"/>
      <c r="D73" s="36">
        <v>11016</v>
      </c>
      <c r="E73" s="37"/>
      <c r="F73" s="37"/>
      <c r="G73" s="37"/>
      <c r="H73" s="38"/>
    </row>
    <row r="74" spans="1:8" ht="37.5" customHeight="1" outlineLevel="1" x14ac:dyDescent="0.2">
      <c r="A74" s="147" t="s">
        <v>48</v>
      </c>
      <c r="B74" s="148"/>
      <c r="C74" s="143"/>
      <c r="D74" s="36">
        <v>12240</v>
      </c>
      <c r="E74" s="37"/>
      <c r="F74" s="37"/>
      <c r="G74" s="37"/>
      <c r="H74" s="38"/>
    </row>
    <row r="75" spans="1:8" ht="37.5" customHeight="1" outlineLevel="1" x14ac:dyDescent="0.2">
      <c r="A75" s="147" t="s">
        <v>49</v>
      </c>
      <c r="B75" s="148"/>
      <c r="C75" s="143"/>
      <c r="D75" s="36">
        <v>13464</v>
      </c>
      <c r="E75" s="37"/>
      <c r="F75" s="37"/>
      <c r="G75" s="37"/>
      <c r="H75" s="38"/>
    </row>
    <row r="76" spans="1:8" ht="37.5" customHeight="1" outlineLevel="1" x14ac:dyDescent="0.2">
      <c r="A76" s="147" t="s">
        <v>50</v>
      </c>
      <c r="B76" s="148"/>
      <c r="C76" s="143"/>
      <c r="D76" s="36">
        <v>14688</v>
      </c>
      <c r="E76" s="37"/>
      <c r="F76" s="37"/>
      <c r="G76" s="37"/>
      <c r="H76" s="38"/>
    </row>
    <row r="77" spans="1:8" ht="37.5" customHeight="1" outlineLevel="1" x14ac:dyDescent="0.2">
      <c r="A77" s="147" t="s">
        <v>51</v>
      </c>
      <c r="B77" s="148"/>
      <c r="C77" s="143"/>
      <c r="D77" s="36">
        <v>15912</v>
      </c>
      <c r="E77" s="37"/>
      <c r="F77" s="37"/>
      <c r="G77" s="37"/>
      <c r="H77" s="38"/>
    </row>
    <row r="78" spans="1:8" ht="37.5" customHeight="1" outlineLevel="1" x14ac:dyDescent="0.2">
      <c r="A78" s="147" t="s">
        <v>52</v>
      </c>
      <c r="B78" s="148"/>
      <c r="C78" s="143"/>
      <c r="D78" s="36">
        <v>17136</v>
      </c>
      <c r="E78" s="37"/>
      <c r="F78" s="37"/>
      <c r="G78" s="37"/>
      <c r="H78" s="38"/>
    </row>
    <row r="79" spans="1:8" ht="37.5" customHeight="1" outlineLevel="1" x14ac:dyDescent="0.2">
      <c r="A79" s="147" t="s">
        <v>53</v>
      </c>
      <c r="B79" s="148"/>
      <c r="C79" s="143"/>
      <c r="D79" s="36">
        <v>18360</v>
      </c>
      <c r="E79" s="37"/>
      <c r="F79" s="37"/>
      <c r="G79" s="37"/>
      <c r="H79" s="38"/>
    </row>
    <row r="80" spans="1:8" ht="37.5" customHeight="1" outlineLevel="1" x14ac:dyDescent="0.2">
      <c r="A80" s="147" t="s">
        <v>54</v>
      </c>
      <c r="B80" s="148"/>
      <c r="C80" s="143"/>
      <c r="D80" s="36">
        <v>19584</v>
      </c>
      <c r="E80" s="37"/>
      <c r="F80" s="37"/>
      <c r="G80" s="37"/>
      <c r="H80" s="38"/>
    </row>
    <row r="81" spans="1:8" ht="37.5" customHeight="1" outlineLevel="1" x14ac:dyDescent="0.2">
      <c r="A81" s="147" t="s">
        <v>55</v>
      </c>
      <c r="B81" s="148"/>
      <c r="C81" s="143"/>
      <c r="D81" s="36">
        <v>20808</v>
      </c>
      <c r="E81" s="37"/>
      <c r="F81" s="37"/>
      <c r="G81" s="37"/>
      <c r="H81" s="38"/>
    </row>
    <row r="82" spans="1:8" ht="37.5" customHeight="1" outlineLevel="1" x14ac:dyDescent="0.2">
      <c r="A82" s="147" t="s">
        <v>56</v>
      </c>
      <c r="B82" s="148"/>
      <c r="C82" s="143"/>
      <c r="D82" s="36">
        <v>22032</v>
      </c>
      <c r="E82" s="37"/>
      <c r="F82" s="37"/>
      <c r="G82" s="37"/>
      <c r="H82" s="38"/>
    </row>
    <row r="83" spans="1:8" ht="37.5" customHeight="1" outlineLevel="1" x14ac:dyDescent="0.2">
      <c r="A83" s="147" t="s">
        <v>57</v>
      </c>
      <c r="B83" s="148"/>
      <c r="C83" s="143"/>
      <c r="D83" s="36">
        <v>23256</v>
      </c>
      <c r="E83" s="37"/>
      <c r="F83" s="37"/>
      <c r="G83" s="37"/>
      <c r="H83" s="38"/>
    </row>
    <row r="84" spans="1:8" ht="37.5" customHeight="1" outlineLevel="1" thickBot="1" x14ac:dyDescent="0.25">
      <c r="A84" s="147" t="s">
        <v>58</v>
      </c>
      <c r="B84" s="148"/>
      <c r="C84" s="143"/>
      <c r="D84" s="36">
        <v>24480</v>
      </c>
      <c r="E84" s="37"/>
      <c r="F84" s="37"/>
      <c r="G84" s="37"/>
      <c r="H84" s="38"/>
    </row>
    <row r="85" spans="1:8" ht="50.1" customHeight="1" thickBot="1" x14ac:dyDescent="0.25">
      <c r="A85" s="136" t="s">
        <v>59</v>
      </c>
      <c r="B85" s="137"/>
      <c r="C85" s="137"/>
      <c r="D85" s="138" t="str">
        <f>"от "&amp;MIN(D86:D95)&amp;" до "&amp;MAX(D86:D95)</f>
        <v>от 240 до 5604</v>
      </c>
      <c r="E85" s="139"/>
      <c r="F85" s="139"/>
      <c r="G85" s="139"/>
      <c r="H85" s="140"/>
    </row>
    <row r="86" spans="1:8" ht="151.5" x14ac:dyDescent="0.2">
      <c r="A86" s="517" t="s">
        <v>339</v>
      </c>
      <c r="B86" s="150" t="s">
        <v>194</v>
      </c>
      <c r="C86"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152">
        <v>708</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157">
        <v>354</v>
      </c>
      <c r="E87" s="157"/>
      <c r="F87" s="157"/>
      <c r="G87" s="157"/>
      <c r="H87" s="158"/>
    </row>
    <row r="88" spans="1:8" ht="37.5" customHeight="1" x14ac:dyDescent="0.2">
      <c r="A88" s="154" t="s">
        <v>62</v>
      </c>
      <c r="B88" s="155"/>
      <c r="C88" s="159"/>
      <c r="D88" s="157">
        <v>5604</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3360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75.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182">
        <v>3684</v>
      </c>
      <c r="E99" s="182"/>
      <c r="F99" s="182"/>
      <c r="G99" s="182"/>
      <c r="H99" s="183"/>
    </row>
    <row r="100" spans="1:8" ht="75.75" customHeight="1" thickBot="1" x14ac:dyDescent="0.25">
      <c r="A100" s="184" t="s">
        <v>74</v>
      </c>
      <c r="B100" s="185"/>
      <c r="C100" s="186"/>
      <c r="D100" s="187" t="s">
        <v>75</v>
      </c>
      <c r="E100" s="188"/>
      <c r="F100" s="188"/>
      <c r="G100" s="188"/>
      <c r="H100" s="189"/>
    </row>
    <row r="101" spans="1:8" ht="75.75" customHeight="1" x14ac:dyDescent="0.2">
      <c r="A101" s="190" t="s">
        <v>76</v>
      </c>
      <c r="B101" s="191"/>
      <c r="C101" s="186"/>
      <c r="D101" s="157">
        <f>D99/4</f>
        <v>921</v>
      </c>
      <c r="E101" s="157"/>
      <c r="F101" s="157"/>
      <c r="G101" s="157"/>
      <c r="H101" s="158"/>
    </row>
    <row r="102" spans="1:8" ht="75.75" customHeight="1" x14ac:dyDescent="0.2">
      <c r="A102" s="190" t="s">
        <v>77</v>
      </c>
      <c r="B102" s="191"/>
      <c r="C102" s="186"/>
      <c r="D102" s="157">
        <f>D99/5</f>
        <v>736.8</v>
      </c>
      <c r="E102" s="157"/>
      <c r="F102" s="157"/>
      <c r="G102" s="157"/>
      <c r="H102" s="158"/>
    </row>
    <row r="103" spans="1:8" ht="75.75" customHeight="1" x14ac:dyDescent="0.2">
      <c r="A103" s="190" t="s">
        <v>78</v>
      </c>
      <c r="B103" s="191"/>
      <c r="C103" s="186"/>
      <c r="D103" s="157">
        <f>D99/6</f>
        <v>614</v>
      </c>
      <c r="E103" s="157"/>
      <c r="F103" s="157"/>
      <c r="G103" s="157"/>
      <c r="H103" s="158"/>
    </row>
    <row r="104" spans="1:8" ht="75.75" customHeight="1" x14ac:dyDescent="0.2">
      <c r="A104" s="190" t="s">
        <v>79</v>
      </c>
      <c r="B104" s="191"/>
      <c r="C104" s="186"/>
      <c r="D104" s="157">
        <f>D99/7</f>
        <v>526.28571428571433</v>
      </c>
      <c r="E104" s="157"/>
      <c r="F104" s="157"/>
      <c r="G104" s="157"/>
      <c r="H104" s="158"/>
    </row>
    <row r="105" spans="1:8" ht="75.75" customHeight="1" x14ac:dyDescent="0.2">
      <c r="A105" s="190" t="s">
        <v>80</v>
      </c>
      <c r="B105" s="191"/>
      <c r="C105" s="186"/>
      <c r="D105" s="157">
        <f>D99/8</f>
        <v>460.5</v>
      </c>
      <c r="E105" s="157"/>
      <c r="F105" s="157"/>
      <c r="G105" s="157"/>
      <c r="H105" s="158"/>
    </row>
    <row r="106" spans="1:8" ht="75.75" customHeight="1" x14ac:dyDescent="0.2">
      <c r="A106" s="190" t="s">
        <v>81</v>
      </c>
      <c r="B106" s="191"/>
      <c r="C106" s="186"/>
      <c r="D106" s="157">
        <f>D99/9</f>
        <v>409.33333333333331</v>
      </c>
      <c r="E106" s="157"/>
      <c r="F106" s="157"/>
      <c r="G106" s="157"/>
      <c r="H106" s="158"/>
    </row>
    <row r="107" spans="1:8" ht="75.75" customHeight="1" x14ac:dyDescent="0.2">
      <c r="A107" s="190" t="s">
        <v>82</v>
      </c>
      <c r="B107" s="191"/>
      <c r="C107" s="186"/>
      <c r="D107" s="157">
        <f>D99/10</f>
        <v>368.4</v>
      </c>
      <c r="E107" s="157"/>
      <c r="F107" s="157"/>
      <c r="G107" s="157"/>
      <c r="H107" s="158"/>
    </row>
    <row r="108" spans="1:8" ht="75.75" customHeight="1" thickBot="1" x14ac:dyDescent="0.25">
      <c r="A108" s="179" t="s">
        <v>83</v>
      </c>
      <c r="B108" s="180"/>
      <c r="C108" s="186"/>
      <c r="D108" s="182">
        <v>5520</v>
      </c>
      <c r="E108" s="182"/>
      <c r="F108" s="182"/>
      <c r="G108" s="182"/>
      <c r="H108" s="183"/>
    </row>
    <row r="109" spans="1:8" ht="75.75" customHeight="1" thickBot="1" x14ac:dyDescent="0.25">
      <c r="A109" s="184" t="s">
        <v>74</v>
      </c>
      <c r="B109" s="185"/>
      <c r="C109" s="186"/>
      <c r="D109" s="187" t="s">
        <v>75</v>
      </c>
      <c r="E109" s="188"/>
      <c r="F109" s="188"/>
      <c r="G109" s="188"/>
      <c r="H109" s="189"/>
    </row>
    <row r="110" spans="1:8" ht="75.75" customHeight="1" x14ac:dyDescent="0.2">
      <c r="A110" s="190" t="s">
        <v>76</v>
      </c>
      <c r="B110" s="191"/>
      <c r="C110" s="186"/>
      <c r="D110" s="157">
        <v>1380</v>
      </c>
      <c r="E110" s="157"/>
      <c r="F110" s="157"/>
      <c r="G110" s="157"/>
      <c r="H110" s="158"/>
    </row>
    <row r="111" spans="1:8" ht="75.75" customHeight="1" x14ac:dyDescent="0.2">
      <c r="A111" s="190" t="s">
        <v>77</v>
      </c>
      <c r="B111" s="191"/>
      <c r="C111" s="186"/>
      <c r="D111" s="157">
        <v>1104</v>
      </c>
      <c r="E111" s="157"/>
      <c r="F111" s="157"/>
      <c r="G111" s="157"/>
      <c r="H111" s="158"/>
    </row>
    <row r="112" spans="1:8" ht="75.75" customHeight="1" x14ac:dyDescent="0.2">
      <c r="A112" s="190" t="s">
        <v>78</v>
      </c>
      <c r="B112" s="191"/>
      <c r="C112" s="186"/>
      <c r="D112" s="157">
        <v>919.99999999999989</v>
      </c>
      <c r="E112" s="157"/>
      <c r="F112" s="157"/>
      <c r="G112" s="157"/>
      <c r="H112" s="158"/>
    </row>
    <row r="113" spans="1:8" ht="75.75" customHeight="1" x14ac:dyDescent="0.2">
      <c r="A113" s="190" t="s">
        <v>79</v>
      </c>
      <c r="B113" s="191"/>
      <c r="C113" s="186"/>
      <c r="D113" s="157">
        <v>788.57142857142856</v>
      </c>
      <c r="E113" s="157"/>
      <c r="F113" s="157"/>
      <c r="G113" s="157"/>
      <c r="H113" s="158"/>
    </row>
    <row r="114" spans="1:8" ht="75.75" customHeight="1" x14ac:dyDescent="0.2">
      <c r="A114" s="190" t="s">
        <v>80</v>
      </c>
      <c r="B114" s="191"/>
      <c r="C114" s="186"/>
      <c r="D114" s="157">
        <v>690</v>
      </c>
      <c r="E114" s="157"/>
      <c r="F114" s="157"/>
      <c r="G114" s="157"/>
      <c r="H114" s="158"/>
    </row>
    <row r="115" spans="1:8" ht="75.75" customHeight="1" x14ac:dyDescent="0.2">
      <c r="A115" s="190" t="s">
        <v>81</v>
      </c>
      <c r="B115" s="191"/>
      <c r="C115" s="186"/>
      <c r="D115" s="157">
        <v>613.33333333333326</v>
      </c>
      <c r="E115" s="157"/>
      <c r="F115" s="157"/>
      <c r="G115" s="157"/>
      <c r="H115" s="158"/>
    </row>
    <row r="116" spans="1:8" ht="75.75" customHeight="1" thickBot="1" x14ac:dyDescent="0.25">
      <c r="A116" s="190" t="s">
        <v>82</v>
      </c>
      <c r="B116" s="191"/>
      <c r="C116" s="194"/>
      <c r="D116" s="157">
        <v>552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1">
        <v>1770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121">
        <v>3780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6">
        <v>9912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6">
        <v>3660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6">
        <v>4392</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6">
        <v>5250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6">
        <v>7020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6">
        <v>11916</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"2ГИС.КОМСОМОЛЬСК-НА-АМУРЕ" (версия для ПК)</v>
      </c>
      <c r="D127" s="36">
        <v>4815</v>
      </c>
      <c r="E127" s="37"/>
      <c r="F127" s="37"/>
      <c r="G127" s="37"/>
      <c r="H127" s="38"/>
    </row>
    <row r="128" spans="1:8" ht="50.1" customHeight="1" x14ac:dyDescent="0.2">
      <c r="A128" s="160" t="s">
        <v>94</v>
      </c>
      <c r="B128" s="161"/>
      <c r="C128" s="202" t="s">
        <v>95</v>
      </c>
      <c r="D128" s="36">
        <v>504</v>
      </c>
      <c r="E128" s="37"/>
      <c r="F128" s="37"/>
      <c r="G128" s="37"/>
      <c r="H128" s="38"/>
    </row>
    <row r="129" spans="1:8" ht="77.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6">
        <v>2478</v>
      </c>
      <c r="E129" s="37"/>
      <c r="F129" s="37"/>
      <c r="G129" s="37"/>
      <c r="H129" s="38"/>
    </row>
    <row r="130" spans="1:8" ht="77.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6">
        <v>1980</v>
      </c>
      <c r="E130" s="37"/>
      <c r="F130" s="37"/>
      <c r="G130" s="37"/>
      <c r="H130" s="38"/>
    </row>
    <row r="131" spans="1:8" ht="77.25" customHeight="1" x14ac:dyDescent="0.2">
      <c r="A131" s="160" t="s">
        <v>98</v>
      </c>
      <c r="B131" s="161"/>
      <c r="C131"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6">
        <v>2010</v>
      </c>
      <c r="E131" s="37"/>
      <c r="F131" s="37"/>
      <c r="G131" s="37"/>
      <c r="H131" s="38"/>
    </row>
    <row r="132" spans="1:8" ht="77.25" customHeight="1" x14ac:dyDescent="0.2">
      <c r="A132" s="160" t="s">
        <v>99</v>
      </c>
      <c r="B132" s="161"/>
      <c r="C132"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6">
        <v>990</v>
      </c>
      <c r="E132" s="37"/>
      <c r="F132" s="37"/>
      <c r="G132" s="37"/>
      <c r="H132" s="38"/>
    </row>
    <row r="133" spans="1:8" ht="77.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6">
        <v>11916</v>
      </c>
      <c r="E133" s="37"/>
      <c r="F133" s="37"/>
      <c r="G133" s="37"/>
      <c r="H133" s="38"/>
    </row>
    <row r="134" spans="1:8" ht="77.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6">
        <v>5250</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6">
        <v>708</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8" s="36">
        <v>4515</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0" s="36">
        <v>7104</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6">
        <v>2520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6">
        <v>5400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"2ГИС.КОМСОМОЛЬСК-НА-АМУРЕ" (версия для ПК)</v>
      </c>
      <c r="D143" s="36">
        <v>13920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6">
        <v>5160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6">
        <v>6192</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"2ГИС.КОМСОМОЛЬСК-НА-АМУРЕ" (версия для ПК)</v>
      </c>
      <c r="D146" s="36">
        <v>7440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"2ГИС.КОМСОМОЛЬСК-НА-АМУРЕ" (версия для ПК)</v>
      </c>
      <c r="D147" s="36">
        <v>9840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"2ГИС.КОМСОМОЛЬСК-НА-АМУРЕ" (версия для ПК)</v>
      </c>
      <c r="D148" s="36">
        <v>16800</v>
      </c>
      <c r="E148" s="37"/>
      <c r="F148" s="37"/>
      <c r="G148" s="37"/>
      <c r="H148" s="38"/>
    </row>
    <row r="149" spans="1:8" ht="50.1" customHeight="1" x14ac:dyDescent="0.2">
      <c r="A149" s="160" t="s">
        <v>115</v>
      </c>
      <c r="B149" s="161"/>
      <c r="C149" s="202" t="s">
        <v>95</v>
      </c>
      <c r="D149" s="36">
        <v>720</v>
      </c>
      <c r="E149" s="37"/>
      <c r="F149" s="37"/>
      <c r="G149" s="37"/>
      <c r="H149" s="38"/>
    </row>
    <row r="150" spans="1:8" ht="77.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6">
        <v>16800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"2ГИС.КОМСОМОЛЬСК-НА-АМУРЕ" (версия для ПК)</v>
      </c>
      <c r="D151" s="44">
        <v>7440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6">
        <v>4008</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59" s="36">
        <v>3450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0" s="36">
        <v>3780</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61" s="36">
        <v>4920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2" s="36">
        <v>5400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"2ГИС.КОМСОМОЛЬСК-НА-АМУРЕ"</v>
      </c>
      <c r="D163" s="36">
        <v>5184</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6" s="31">
        <v>8250</v>
      </c>
      <c r="E166" s="32"/>
      <c r="F166" s="32"/>
      <c r="G166" s="32"/>
      <c r="H166" s="33"/>
    </row>
    <row r="167" spans="1:8" s="16" customFormat="1" ht="83.25" customHeight="1" thickBot="1" x14ac:dyDescent="0.25">
      <c r="A167" s="160" t="s">
        <v>198</v>
      </c>
      <c r="B167" s="161"/>
      <c r="C167" s="209"/>
      <c r="D167" s="36">
        <v>8250</v>
      </c>
      <c r="E167" s="37"/>
      <c r="F167" s="37"/>
      <c r="G167" s="37"/>
      <c r="H167" s="38"/>
    </row>
    <row r="168" spans="1:8" ht="21.75" thickBot="1" x14ac:dyDescent="0.25">
      <c r="A168" s="286"/>
      <c r="B168" s="287"/>
      <c r="C168" s="125"/>
      <c r="D168" s="288"/>
      <c r="E168" s="288"/>
      <c r="F168" s="288"/>
      <c r="G168" s="288"/>
      <c r="H168" s="289"/>
    </row>
    <row r="170" spans="1:8" ht="21" x14ac:dyDescent="0.2">
      <c r="A170" s="216"/>
      <c r="B170" s="217" t="s">
        <v>130</v>
      </c>
      <c r="C170" s="218" t="s">
        <v>526</v>
      </c>
      <c r="D170" s="218"/>
      <c r="E170" s="219"/>
      <c r="F170" s="219"/>
      <c r="G170" s="219"/>
      <c r="H170" s="219"/>
    </row>
    <row r="171" spans="1:8" ht="21" x14ac:dyDescent="0.2">
      <c r="A171" s="216"/>
      <c r="B171" s="219"/>
      <c r="C171" s="220" t="s">
        <v>527</v>
      </c>
      <c r="D171" s="220"/>
      <c r="E171" s="219"/>
      <c r="F171" s="219"/>
      <c r="G171" s="219"/>
      <c r="H171" s="219"/>
    </row>
    <row r="172" spans="1:8" ht="21" x14ac:dyDescent="0.2">
      <c r="A172" s="216"/>
      <c r="B172" s="219"/>
      <c r="C172" s="220" t="s">
        <v>528</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88.5" customHeight="1" thickBot="1" x14ac:dyDescent="0.25">
      <c r="A187" s="421" t="s">
        <v>145</v>
      </c>
      <c r="B187" s="422"/>
      <c r="C187" s="246" t="s">
        <v>146</v>
      </c>
      <c r="D187" s="435" t="s">
        <v>147</v>
      </c>
      <c r="E187" s="436"/>
      <c r="F187" s="248"/>
      <c r="G187" s="248"/>
      <c r="H187" s="248"/>
    </row>
    <row r="188" spans="1:8" ht="111.75" customHeight="1" x14ac:dyDescent="0.2">
      <c r="A188" s="249" t="s">
        <v>148</v>
      </c>
      <c r="B188" s="250"/>
      <c r="C188" s="251" t="s">
        <v>149</v>
      </c>
      <c r="D188" s="252" t="s">
        <v>150</v>
      </c>
      <c r="E188" s="253"/>
      <c r="F188" s="248"/>
      <c r="G188" s="248"/>
      <c r="H188" s="248"/>
    </row>
    <row r="189" spans="1:8" ht="88.5" customHeight="1" x14ac:dyDescent="0.2">
      <c r="A189" s="254" t="s">
        <v>151</v>
      </c>
      <c r="B189" s="255"/>
      <c r="C189" s="256" t="s">
        <v>152</v>
      </c>
      <c r="D189" s="257" t="s">
        <v>153</v>
      </c>
      <c r="E189" s="258"/>
      <c r="F189" s="248"/>
      <c r="G189" s="248"/>
      <c r="H189" s="248"/>
    </row>
    <row r="190" spans="1:8" ht="141" customHeight="1" thickBot="1" x14ac:dyDescent="0.25">
      <c r="A190" s="316" t="s">
        <v>154</v>
      </c>
      <c r="B190" s="317"/>
      <c r="C190" s="318" t="s">
        <v>155</v>
      </c>
      <c r="D190" s="319" t="s">
        <v>153</v>
      </c>
      <c r="E190" s="320"/>
      <c r="F190" s="248"/>
      <c r="G190" s="248"/>
      <c r="H190" s="248"/>
    </row>
    <row r="191" spans="1:8" s="213" customFormat="1" ht="125.25" customHeight="1" x14ac:dyDescent="0.2">
      <c r="A191" s="254" t="s">
        <v>157</v>
      </c>
      <c r="B191" s="255"/>
      <c r="C191" s="314" t="s">
        <v>158</v>
      </c>
      <c r="D191" s="255" t="s">
        <v>153</v>
      </c>
      <c r="E191" s="315"/>
      <c r="F191" s="242"/>
      <c r="G191" s="242"/>
      <c r="H191" s="242"/>
    </row>
    <row r="192" spans="1:8" s="234" customFormat="1" ht="222.75" customHeight="1" thickBot="1" x14ac:dyDescent="0.25">
      <c r="A192" s="437" t="s">
        <v>159</v>
      </c>
      <c r="B192" s="438"/>
      <c r="C192" s="318" t="s">
        <v>160</v>
      </c>
      <c r="D192" s="439" t="s">
        <v>153</v>
      </c>
      <c r="E192" s="440"/>
      <c r="F192" s="232"/>
      <c r="G192" s="233"/>
      <c r="H192" s="233"/>
    </row>
    <row r="193" spans="1:8" ht="24.95" customHeight="1" x14ac:dyDescent="0.2">
      <c r="A193" s="260" t="s">
        <v>161</v>
      </c>
      <c r="B193" s="260"/>
      <c r="C193" s="260"/>
      <c r="D193" s="260"/>
      <c r="E193" s="260"/>
      <c r="F193" s="260"/>
      <c r="G193" s="260"/>
      <c r="H193" s="260"/>
    </row>
    <row r="194" spans="1:8" ht="24.95" customHeight="1" x14ac:dyDescent="0.2">
      <c r="A194" s="260" t="s">
        <v>162</v>
      </c>
      <c r="B194" s="260"/>
      <c r="C194" s="260"/>
      <c r="D194" s="260"/>
      <c r="E194" s="260"/>
      <c r="F194" s="260"/>
      <c r="G194" s="260"/>
      <c r="H194" s="260"/>
    </row>
    <row r="195" spans="1:8" ht="192"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70.5" customHeight="1" x14ac:dyDescent="0.2">
      <c r="A196" s="235" t="s">
        <v>164</v>
      </c>
      <c r="B196" s="235"/>
      <c r="C196" s="235"/>
      <c r="D196" s="235"/>
      <c r="E196" s="235"/>
      <c r="F196" s="235"/>
      <c r="G196" s="235"/>
      <c r="H196" s="235"/>
    </row>
    <row r="197" spans="1:8" ht="23.25" x14ac:dyDescent="0.2">
      <c r="A197" s="260" t="s">
        <v>165</v>
      </c>
      <c r="B197" s="260"/>
      <c r="C197" s="260"/>
      <c r="D197" s="260"/>
      <c r="E197" s="260"/>
      <c r="F197" s="260"/>
      <c r="G197" s="260"/>
      <c r="H197" s="260"/>
    </row>
    <row r="199" spans="1:8" s="262" customFormat="1" ht="114.75" customHeight="1" x14ac:dyDescent="0.2">
      <c r="A199" s="235" t="s">
        <v>166</v>
      </c>
      <c r="B199" s="235"/>
      <c r="C199" s="235"/>
      <c r="D199" s="235"/>
      <c r="E199" s="235"/>
      <c r="F199" s="235"/>
      <c r="G199" s="235"/>
      <c r="H199" s="235"/>
    </row>
  </sheetData>
  <sheetProtection selectLockedCells="1" selectUnlockedCells="1"/>
  <mergeCells count="32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3"/>
  <sheetViews>
    <sheetView view="pageBreakPreview" zoomScale="40" zoomScaleNormal="60" zoomScaleSheetLayoutView="40" workbookViewId="0">
      <pane ySplit="4" topLeftCell="A153"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267">
        <v>138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1">
        <f>F48*1.2</f>
        <v>8856</v>
      </c>
      <c r="E48" s="32">
        <f>F48*1.1</f>
        <v>8118.0000000000009</v>
      </c>
      <c r="F48" s="32">
        <v>7380</v>
      </c>
      <c r="G48" s="32">
        <f>F48*0.75</f>
        <v>5535</v>
      </c>
      <c r="H48" s="33">
        <f>F48*0.5</f>
        <v>3690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54">
        <f>F54*1.2</f>
        <v>10015.199999999999</v>
      </c>
      <c r="E54" s="32">
        <f>F54*1.1</f>
        <v>9180.6</v>
      </c>
      <c r="F54" s="32">
        <v>8346</v>
      </c>
      <c r="G54" s="32">
        <f>F54*0.75</f>
        <v>6259.5</v>
      </c>
      <c r="H54" s="33">
        <f>F54*0.5</f>
        <v>4173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267">
        <v>138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660 до 13200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144">
        <v>660</v>
      </c>
      <c r="E65" s="145"/>
      <c r="F65" s="145"/>
      <c r="G65" s="145"/>
      <c r="H65" s="146"/>
    </row>
    <row r="66" spans="1:8" ht="37.5" customHeight="1" outlineLevel="1" x14ac:dyDescent="0.2">
      <c r="A66" s="147" t="s">
        <v>40</v>
      </c>
      <c r="B66" s="148"/>
      <c r="C66" s="143"/>
      <c r="D66" s="36">
        <v>1320</v>
      </c>
      <c r="E66" s="37"/>
      <c r="F66" s="37"/>
      <c r="G66" s="37"/>
      <c r="H66" s="38"/>
    </row>
    <row r="67" spans="1:8" ht="37.5" customHeight="1" outlineLevel="1" x14ac:dyDescent="0.2">
      <c r="A67" s="147" t="s">
        <v>41</v>
      </c>
      <c r="B67" s="148"/>
      <c r="C67" s="143"/>
      <c r="D67" s="36">
        <v>1980</v>
      </c>
      <c r="E67" s="37"/>
      <c r="F67" s="37"/>
      <c r="G67" s="37"/>
      <c r="H67" s="38"/>
    </row>
    <row r="68" spans="1:8" ht="37.5" customHeight="1" outlineLevel="1" x14ac:dyDescent="0.2">
      <c r="A68" s="147" t="s">
        <v>42</v>
      </c>
      <c r="B68" s="148"/>
      <c r="C68" s="143"/>
      <c r="D68" s="36">
        <v>2640</v>
      </c>
      <c r="E68" s="37"/>
      <c r="F68" s="37"/>
      <c r="G68" s="37"/>
      <c r="H68" s="38"/>
    </row>
    <row r="69" spans="1:8" ht="37.5" customHeight="1" outlineLevel="1" x14ac:dyDescent="0.2">
      <c r="A69" s="147" t="s">
        <v>43</v>
      </c>
      <c r="B69" s="148"/>
      <c r="C69" s="143"/>
      <c r="D69" s="36">
        <v>3300</v>
      </c>
      <c r="E69" s="37"/>
      <c r="F69" s="37"/>
      <c r="G69" s="37"/>
      <c r="H69" s="38"/>
    </row>
    <row r="70" spans="1:8" ht="37.5" customHeight="1" outlineLevel="1" x14ac:dyDescent="0.2">
      <c r="A70" s="147" t="s">
        <v>44</v>
      </c>
      <c r="B70" s="148"/>
      <c r="C70" s="143"/>
      <c r="D70" s="36">
        <v>3960</v>
      </c>
      <c r="E70" s="37"/>
      <c r="F70" s="37"/>
      <c r="G70" s="37"/>
      <c r="H70" s="38"/>
    </row>
    <row r="71" spans="1:8" ht="37.5" customHeight="1" outlineLevel="1" x14ac:dyDescent="0.2">
      <c r="A71" s="147" t="s">
        <v>45</v>
      </c>
      <c r="B71" s="148"/>
      <c r="C71" s="143"/>
      <c r="D71" s="36">
        <v>4620</v>
      </c>
      <c r="E71" s="37"/>
      <c r="F71" s="37"/>
      <c r="G71" s="37"/>
      <c r="H71" s="38"/>
    </row>
    <row r="72" spans="1:8" ht="37.5" customHeight="1" outlineLevel="1" x14ac:dyDescent="0.2">
      <c r="A72" s="147" t="s">
        <v>46</v>
      </c>
      <c r="B72" s="148"/>
      <c r="C72" s="143"/>
      <c r="D72" s="36">
        <v>5280</v>
      </c>
      <c r="E72" s="37"/>
      <c r="F72" s="37"/>
      <c r="G72" s="37"/>
      <c r="H72" s="38"/>
    </row>
    <row r="73" spans="1:8" ht="37.5" customHeight="1" outlineLevel="1" x14ac:dyDescent="0.2">
      <c r="A73" s="147" t="s">
        <v>47</v>
      </c>
      <c r="B73" s="148"/>
      <c r="C73" s="143"/>
      <c r="D73" s="36">
        <v>5940</v>
      </c>
      <c r="E73" s="37"/>
      <c r="F73" s="37"/>
      <c r="G73" s="37"/>
      <c r="H73" s="38"/>
    </row>
    <row r="74" spans="1:8" ht="37.5" customHeight="1" outlineLevel="1" x14ac:dyDescent="0.2">
      <c r="A74" s="147" t="s">
        <v>48</v>
      </c>
      <c r="B74" s="148"/>
      <c r="C74" s="143"/>
      <c r="D74" s="36">
        <v>6600</v>
      </c>
      <c r="E74" s="37"/>
      <c r="F74" s="37"/>
      <c r="G74" s="37"/>
      <c r="H74" s="38"/>
    </row>
    <row r="75" spans="1:8" ht="37.5" customHeight="1" outlineLevel="1" x14ac:dyDescent="0.2">
      <c r="A75" s="147" t="s">
        <v>49</v>
      </c>
      <c r="B75" s="148"/>
      <c r="C75" s="143"/>
      <c r="D75" s="36">
        <v>7260</v>
      </c>
      <c r="E75" s="37"/>
      <c r="F75" s="37"/>
      <c r="G75" s="37"/>
      <c r="H75" s="38"/>
    </row>
    <row r="76" spans="1:8" ht="37.5" customHeight="1" outlineLevel="1" x14ac:dyDescent="0.2">
      <c r="A76" s="147" t="s">
        <v>50</v>
      </c>
      <c r="B76" s="148"/>
      <c r="C76" s="143"/>
      <c r="D76" s="36">
        <v>7920</v>
      </c>
      <c r="E76" s="37"/>
      <c r="F76" s="37"/>
      <c r="G76" s="37"/>
      <c r="H76" s="38"/>
    </row>
    <row r="77" spans="1:8" ht="37.5" customHeight="1" outlineLevel="1" x14ac:dyDescent="0.2">
      <c r="A77" s="147" t="s">
        <v>51</v>
      </c>
      <c r="B77" s="148"/>
      <c r="C77" s="143"/>
      <c r="D77" s="36">
        <v>8580</v>
      </c>
      <c r="E77" s="37"/>
      <c r="F77" s="37"/>
      <c r="G77" s="37"/>
      <c r="H77" s="38"/>
    </row>
    <row r="78" spans="1:8" ht="37.5" customHeight="1" outlineLevel="1" x14ac:dyDescent="0.2">
      <c r="A78" s="147" t="s">
        <v>52</v>
      </c>
      <c r="B78" s="148"/>
      <c r="C78" s="143"/>
      <c r="D78" s="36">
        <v>9240</v>
      </c>
      <c r="E78" s="37"/>
      <c r="F78" s="37"/>
      <c r="G78" s="37"/>
      <c r="H78" s="38"/>
    </row>
    <row r="79" spans="1:8" ht="37.5" customHeight="1" outlineLevel="1" x14ac:dyDescent="0.2">
      <c r="A79" s="147" t="s">
        <v>53</v>
      </c>
      <c r="B79" s="148"/>
      <c r="C79" s="143"/>
      <c r="D79" s="36">
        <v>9900</v>
      </c>
      <c r="E79" s="37"/>
      <c r="F79" s="37"/>
      <c r="G79" s="37"/>
      <c r="H79" s="38"/>
    </row>
    <row r="80" spans="1:8" ht="37.5" customHeight="1" outlineLevel="1" x14ac:dyDescent="0.2">
      <c r="A80" s="147" t="s">
        <v>54</v>
      </c>
      <c r="B80" s="148"/>
      <c r="C80" s="143"/>
      <c r="D80" s="36">
        <v>10560</v>
      </c>
      <c r="E80" s="37"/>
      <c r="F80" s="37"/>
      <c r="G80" s="37"/>
      <c r="H80" s="38"/>
    </row>
    <row r="81" spans="1:8" ht="37.5" customHeight="1" outlineLevel="1" x14ac:dyDescent="0.2">
      <c r="A81" s="147" t="s">
        <v>55</v>
      </c>
      <c r="B81" s="148"/>
      <c r="C81" s="143"/>
      <c r="D81" s="36">
        <v>11220</v>
      </c>
      <c r="E81" s="37"/>
      <c r="F81" s="37"/>
      <c r="G81" s="37"/>
      <c r="H81" s="38"/>
    </row>
    <row r="82" spans="1:8" ht="37.5" customHeight="1" outlineLevel="1" x14ac:dyDescent="0.2">
      <c r="A82" s="147" t="s">
        <v>56</v>
      </c>
      <c r="B82" s="148"/>
      <c r="C82" s="143"/>
      <c r="D82" s="36">
        <v>11880</v>
      </c>
      <c r="E82" s="37"/>
      <c r="F82" s="37"/>
      <c r="G82" s="37"/>
      <c r="H82" s="38"/>
    </row>
    <row r="83" spans="1:8" ht="37.5" customHeight="1" outlineLevel="1" x14ac:dyDescent="0.2">
      <c r="A83" s="147" t="s">
        <v>57</v>
      </c>
      <c r="B83" s="148"/>
      <c r="C83" s="143"/>
      <c r="D83" s="36">
        <v>12540</v>
      </c>
      <c r="E83" s="37"/>
      <c r="F83" s="37"/>
      <c r="G83" s="37"/>
      <c r="H83" s="38"/>
    </row>
    <row r="84" spans="1:8" ht="37.5" customHeight="1" outlineLevel="1" thickBot="1" x14ac:dyDescent="0.25">
      <c r="A84" s="147" t="s">
        <v>58</v>
      </c>
      <c r="B84" s="148"/>
      <c r="C84" s="143"/>
      <c r="D84" s="36">
        <v>13200</v>
      </c>
      <c r="E84" s="37"/>
      <c r="F84" s="37"/>
      <c r="G84" s="37"/>
      <c r="H84" s="38"/>
    </row>
    <row r="85" spans="1:8" ht="50.1" customHeight="1" thickBot="1" x14ac:dyDescent="0.25">
      <c r="A85" s="136" t="s">
        <v>59</v>
      </c>
      <c r="B85" s="137"/>
      <c r="C85" s="137"/>
      <c r="D85" s="138" t="str">
        <f>"от "&amp;MIN(D86:D95)&amp;" до "&amp;MAX(D86:D95)</f>
        <v>от 192 до 5604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152">
        <v>810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157">
        <v>192</v>
      </c>
      <c r="E87" s="157"/>
      <c r="F87" s="157"/>
      <c r="G87" s="157"/>
      <c r="H87" s="158"/>
    </row>
    <row r="88" spans="1:8" ht="37.5" customHeight="1" x14ac:dyDescent="0.2">
      <c r="A88" s="154" t="s">
        <v>62</v>
      </c>
      <c r="B88" s="155"/>
      <c r="C88" s="159"/>
      <c r="D88" s="157">
        <v>5604</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3360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286"/>
      <c r="B98" s="287"/>
      <c r="C98" s="130"/>
      <c r="D98" s="288"/>
      <c r="E98" s="288"/>
      <c r="F98" s="288"/>
      <c r="G98" s="288"/>
      <c r="H98" s="289"/>
    </row>
    <row r="99" spans="1:8" ht="60"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182">
        <v>5040</v>
      </c>
      <c r="E99" s="182"/>
      <c r="F99" s="182"/>
      <c r="G99" s="182"/>
      <c r="H99" s="183"/>
    </row>
    <row r="100" spans="1:8" ht="60" customHeight="1" thickBot="1" x14ac:dyDescent="0.25">
      <c r="A100" s="184" t="s">
        <v>74</v>
      </c>
      <c r="B100" s="185"/>
      <c r="C100" s="186"/>
      <c r="D100" s="187" t="s">
        <v>75</v>
      </c>
      <c r="E100" s="188"/>
      <c r="F100" s="188"/>
      <c r="G100" s="188"/>
      <c r="H100" s="189"/>
    </row>
    <row r="101" spans="1:8" ht="60" customHeight="1" x14ac:dyDescent="0.2">
      <c r="A101" s="190" t="s">
        <v>76</v>
      </c>
      <c r="B101" s="191"/>
      <c r="C101" s="186"/>
      <c r="D101" s="157">
        <f>D99/4</f>
        <v>1260</v>
      </c>
      <c r="E101" s="157"/>
      <c r="F101" s="157"/>
      <c r="G101" s="157"/>
      <c r="H101" s="158"/>
    </row>
    <row r="102" spans="1:8" ht="60" customHeight="1" x14ac:dyDescent="0.2">
      <c r="A102" s="190" t="s">
        <v>77</v>
      </c>
      <c r="B102" s="191"/>
      <c r="C102" s="186"/>
      <c r="D102" s="157">
        <f>D99/5</f>
        <v>1008</v>
      </c>
      <c r="E102" s="157"/>
      <c r="F102" s="157"/>
      <c r="G102" s="157"/>
      <c r="H102" s="158"/>
    </row>
    <row r="103" spans="1:8" ht="60" customHeight="1" x14ac:dyDescent="0.2">
      <c r="A103" s="190" t="s">
        <v>78</v>
      </c>
      <c r="B103" s="191"/>
      <c r="C103" s="186"/>
      <c r="D103" s="157">
        <f>D99/6</f>
        <v>840</v>
      </c>
      <c r="E103" s="157"/>
      <c r="F103" s="157"/>
      <c r="G103" s="157"/>
      <c r="H103" s="158"/>
    </row>
    <row r="104" spans="1:8" ht="60" customHeight="1" x14ac:dyDescent="0.2">
      <c r="A104" s="190" t="s">
        <v>79</v>
      </c>
      <c r="B104" s="191"/>
      <c r="C104" s="186"/>
      <c r="D104" s="157">
        <f>D99/7</f>
        <v>720</v>
      </c>
      <c r="E104" s="157"/>
      <c r="F104" s="157"/>
      <c r="G104" s="157"/>
      <c r="H104" s="158"/>
    </row>
    <row r="105" spans="1:8" ht="60" customHeight="1" x14ac:dyDescent="0.2">
      <c r="A105" s="190" t="s">
        <v>80</v>
      </c>
      <c r="B105" s="191"/>
      <c r="C105" s="186"/>
      <c r="D105" s="157">
        <f>D99/8</f>
        <v>630</v>
      </c>
      <c r="E105" s="157"/>
      <c r="F105" s="157"/>
      <c r="G105" s="157"/>
      <c r="H105" s="158"/>
    </row>
    <row r="106" spans="1:8" ht="60" customHeight="1" x14ac:dyDescent="0.2">
      <c r="A106" s="190" t="s">
        <v>81</v>
      </c>
      <c r="B106" s="191"/>
      <c r="C106" s="186"/>
      <c r="D106" s="157">
        <f>D99/9</f>
        <v>560</v>
      </c>
      <c r="E106" s="157"/>
      <c r="F106" s="157"/>
      <c r="G106" s="157"/>
      <c r="H106" s="158"/>
    </row>
    <row r="107" spans="1:8" ht="60" customHeight="1" x14ac:dyDescent="0.2">
      <c r="A107" s="190" t="s">
        <v>82</v>
      </c>
      <c r="B107" s="191"/>
      <c r="C107" s="186"/>
      <c r="D107" s="157">
        <f>D99/10</f>
        <v>504</v>
      </c>
      <c r="E107" s="157"/>
      <c r="F107" s="157"/>
      <c r="G107" s="157"/>
      <c r="H107" s="158"/>
    </row>
    <row r="108" spans="1:8" ht="60" customHeight="1" thickBot="1" x14ac:dyDescent="0.25">
      <c r="A108" s="179" t="s">
        <v>83</v>
      </c>
      <c r="B108" s="180"/>
      <c r="C108" s="186"/>
      <c r="D108" s="182">
        <v>7560</v>
      </c>
      <c r="E108" s="182"/>
      <c r="F108" s="182"/>
      <c r="G108" s="182"/>
      <c r="H108" s="183"/>
    </row>
    <row r="109" spans="1:8" ht="60" customHeight="1" thickBot="1" x14ac:dyDescent="0.25">
      <c r="A109" s="184" t="s">
        <v>74</v>
      </c>
      <c r="B109" s="185"/>
      <c r="C109" s="186"/>
      <c r="D109" s="187" t="s">
        <v>75</v>
      </c>
      <c r="E109" s="188"/>
      <c r="F109" s="188"/>
      <c r="G109" s="188"/>
      <c r="H109" s="189"/>
    </row>
    <row r="110" spans="1:8" ht="60" customHeight="1" x14ac:dyDescent="0.2">
      <c r="A110" s="190" t="s">
        <v>76</v>
      </c>
      <c r="B110" s="191"/>
      <c r="C110" s="186"/>
      <c r="D110" s="157">
        <v>1890</v>
      </c>
      <c r="E110" s="157"/>
      <c r="F110" s="157"/>
      <c r="G110" s="157"/>
      <c r="H110" s="158"/>
    </row>
    <row r="111" spans="1:8" ht="60" customHeight="1" x14ac:dyDescent="0.2">
      <c r="A111" s="190" t="s">
        <v>77</v>
      </c>
      <c r="B111" s="191"/>
      <c r="C111" s="186"/>
      <c r="D111" s="157">
        <v>1512</v>
      </c>
      <c r="E111" s="157"/>
      <c r="F111" s="157"/>
      <c r="G111" s="157"/>
      <c r="H111" s="158"/>
    </row>
    <row r="112" spans="1:8" ht="60" customHeight="1" x14ac:dyDescent="0.2">
      <c r="A112" s="190" t="s">
        <v>78</v>
      </c>
      <c r="B112" s="191"/>
      <c r="C112" s="186"/>
      <c r="D112" s="157">
        <v>1260</v>
      </c>
      <c r="E112" s="157"/>
      <c r="F112" s="157"/>
      <c r="G112" s="157"/>
      <c r="H112" s="158"/>
    </row>
    <row r="113" spans="1:8" ht="60" customHeight="1" x14ac:dyDescent="0.2">
      <c r="A113" s="190" t="s">
        <v>79</v>
      </c>
      <c r="B113" s="191"/>
      <c r="C113" s="186"/>
      <c r="D113" s="157">
        <v>1080</v>
      </c>
      <c r="E113" s="157"/>
      <c r="F113" s="157"/>
      <c r="G113" s="157"/>
      <c r="H113" s="158"/>
    </row>
    <row r="114" spans="1:8" ht="60" customHeight="1" x14ac:dyDescent="0.2">
      <c r="A114" s="190" t="s">
        <v>80</v>
      </c>
      <c r="B114" s="191"/>
      <c r="C114" s="186"/>
      <c r="D114" s="157">
        <v>945</v>
      </c>
      <c r="E114" s="157"/>
      <c r="F114" s="157"/>
      <c r="G114" s="157"/>
      <c r="H114" s="158"/>
    </row>
    <row r="115" spans="1:8" ht="60" customHeight="1" x14ac:dyDescent="0.2">
      <c r="A115" s="190" t="s">
        <v>81</v>
      </c>
      <c r="B115" s="191"/>
      <c r="C115" s="186"/>
      <c r="D115" s="157">
        <v>840</v>
      </c>
      <c r="E115" s="157"/>
      <c r="F115" s="157"/>
      <c r="G115" s="157"/>
      <c r="H115" s="158"/>
    </row>
    <row r="116" spans="1:8" ht="60" customHeight="1" thickBot="1" x14ac:dyDescent="0.25">
      <c r="A116" s="190" t="s">
        <v>82</v>
      </c>
      <c r="B116" s="191"/>
      <c r="C116" s="194"/>
      <c r="D116" s="157">
        <v>756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44">
        <v>5400</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"2ГИС.КОСТРОМА"</v>
      </c>
      <c r="D119" s="31">
        <v>4350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121">
        <v>3012</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6">
        <v>2478</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"2ГИС.КОСТРОМА"</v>
      </c>
      <c r="D122" s="36">
        <v>7374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"2ГИС.КОСТРОМА"</v>
      </c>
      <c r="D123" s="36">
        <v>8848.7999999999993</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6">
        <v>2604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6">
        <v>2478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6">
        <v>3480</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"2ГИС.КОСТРОМА" (версия для ПК)</v>
      </c>
      <c r="D127" s="36">
        <v>3408</v>
      </c>
      <c r="E127" s="37"/>
      <c r="F127" s="37"/>
      <c r="G127" s="37"/>
      <c r="H127" s="38"/>
    </row>
    <row r="128" spans="1:8" ht="50.1" customHeight="1" x14ac:dyDescent="0.2">
      <c r="A128" s="160" t="s">
        <v>94</v>
      </c>
      <c r="B128" s="161"/>
      <c r="C128" s="202" t="s">
        <v>95</v>
      </c>
      <c r="D128" s="36">
        <v>534</v>
      </c>
      <c r="E128" s="37"/>
      <c r="F128" s="37"/>
      <c r="G128" s="37"/>
      <c r="H128" s="38"/>
    </row>
    <row r="129" spans="1:8" ht="66"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6">
        <v>1860</v>
      </c>
      <c r="E129" s="37"/>
      <c r="F129" s="37"/>
      <c r="G129" s="37"/>
      <c r="H129" s="38"/>
    </row>
    <row r="130" spans="1:8" ht="66"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6">
        <v>1488</v>
      </c>
      <c r="E130" s="37"/>
      <c r="F130" s="37"/>
      <c r="G130" s="37"/>
      <c r="H130" s="38"/>
    </row>
    <row r="131" spans="1:8" ht="66" customHeight="1" x14ac:dyDescent="0.2">
      <c r="A131" s="160" t="s">
        <v>98</v>
      </c>
      <c r="B131" s="161"/>
      <c r="C131"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6">
        <v>1242</v>
      </c>
      <c r="E131" s="37"/>
      <c r="F131" s="37"/>
      <c r="G131" s="37"/>
      <c r="H131" s="38"/>
    </row>
    <row r="132" spans="1:8" ht="66" customHeight="1" x14ac:dyDescent="0.2">
      <c r="A132" s="160" t="s">
        <v>99</v>
      </c>
      <c r="B132" s="161"/>
      <c r="C132"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6">
        <v>744</v>
      </c>
      <c r="E132" s="37"/>
      <c r="F132" s="37"/>
      <c r="G132" s="37"/>
      <c r="H132" s="38"/>
    </row>
    <row r="133" spans="1:8" ht="66"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6">
        <v>6822</v>
      </c>
      <c r="E133" s="37"/>
      <c r="F133" s="37"/>
      <c r="G133" s="37"/>
      <c r="H133" s="38"/>
    </row>
    <row r="134" spans="1:8" ht="66"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6">
        <v>2166</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6">
        <v>1476</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6">
        <v>810</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8" s="36">
        <v>3990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6">
        <v>3150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0" s="36">
        <v>3240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"2ГИС.КОСТРОМА"</v>
      </c>
      <c r="D141" s="36">
        <v>6120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6">
        <v>4320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"2ГИС.КОСТРОМА" (версия для ПК)</v>
      </c>
      <c r="D143" s="36">
        <v>3480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"2ГИС.КОСТРОМА"</v>
      </c>
      <c r="D144" s="36">
        <v>10440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"2ГИС.КОСТРОМА"</v>
      </c>
      <c r="D145" s="36">
        <v>12528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"2ГИС.КОСТРОМА" (версия для ПК)</v>
      </c>
      <c r="D146" s="36">
        <v>3720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"2ГИС.КОСТРОМА" (версия для ПК)</v>
      </c>
      <c r="D147" s="36">
        <v>3480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"2ГИС.КОСТРОМА" (версия для ПК)</v>
      </c>
      <c r="D148" s="36">
        <v>4920</v>
      </c>
      <c r="E148" s="37"/>
      <c r="F148" s="37"/>
      <c r="G148" s="37"/>
      <c r="H148" s="38"/>
    </row>
    <row r="149" spans="1:8" ht="50.1" customHeight="1" x14ac:dyDescent="0.2">
      <c r="A149" s="160" t="s">
        <v>115</v>
      </c>
      <c r="B149" s="161"/>
      <c r="C149" s="202" t="s">
        <v>95</v>
      </c>
      <c r="D149" s="36">
        <v>840</v>
      </c>
      <c r="E149" s="37"/>
      <c r="F149" s="37"/>
      <c r="G149" s="37"/>
      <c r="H149" s="38"/>
    </row>
    <row r="150" spans="1:8" ht="66"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6">
        <v>9600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"2ГИС.КОСТРОМА" (версия для ПК)</v>
      </c>
      <c r="D151" s="44">
        <v>2160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6">
        <v>1620</v>
      </c>
      <c r="E153" s="37"/>
      <c r="F153" s="37"/>
      <c r="G153" s="37"/>
      <c r="H153" s="38"/>
    </row>
    <row r="154" spans="1:8" s="16" customFormat="1" ht="50.1" customHeight="1" x14ac:dyDescent="0.2">
      <c r="A154" s="160" t="s">
        <v>120</v>
      </c>
      <c r="B154" s="161"/>
      <c r="C154" s="209"/>
      <c r="D154" s="36">
        <v>1620</v>
      </c>
      <c r="E154" s="37"/>
      <c r="F154" s="37"/>
      <c r="G154" s="37"/>
      <c r="H154" s="38"/>
    </row>
    <row r="155" spans="1:8" s="16" customFormat="1" ht="50.1" customHeight="1" x14ac:dyDescent="0.2">
      <c r="A155" s="207" t="s">
        <v>121</v>
      </c>
      <c r="B155" s="208"/>
      <c r="C155" s="209"/>
      <c r="D155" s="293">
        <v>3000</v>
      </c>
      <c r="E155" s="157"/>
      <c r="F155" s="157"/>
      <c r="G155" s="157"/>
      <c r="H155" s="157"/>
    </row>
    <row r="156" spans="1:8" s="16" customFormat="1" ht="50.1" customHeight="1" x14ac:dyDescent="0.2">
      <c r="A156" s="207" t="s">
        <v>122</v>
      </c>
      <c r="B156" s="208"/>
      <c r="C156" s="209"/>
      <c r="D156" s="293">
        <v>300</v>
      </c>
      <c r="E156" s="157"/>
      <c r="F156" s="157"/>
      <c r="G156" s="157"/>
      <c r="H156" s="157"/>
    </row>
    <row r="157" spans="1:8" s="16" customFormat="1" ht="50.1" customHeight="1" thickBot="1" x14ac:dyDescent="0.25">
      <c r="A157" s="207" t="s">
        <v>123</v>
      </c>
      <c r="B157" s="208"/>
      <c r="C157" s="210"/>
      <c r="D157" s="78">
        <v>1050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"2ГИС.КОСТРОМА"</v>
      </c>
      <c r="D159" s="36">
        <v>2358</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0" s="36">
        <v>3012</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"2ГИС.КОСТРОМА"</v>
      </c>
      <c r="D161" s="36">
        <v>3360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2" s="36">
        <v>4320</v>
      </c>
      <c r="E162" s="37"/>
      <c r="F162" s="37"/>
      <c r="G162" s="37"/>
      <c r="H162" s="38"/>
    </row>
    <row r="163" spans="1:8" s="16" customFormat="1" ht="126" customHeight="1" thickBot="1" x14ac:dyDescent="0.25">
      <c r="A163" s="160" t="s">
        <v>129</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3" s="36">
        <v>3846</v>
      </c>
      <c r="E163" s="37"/>
      <c r="F163" s="37"/>
      <c r="G163" s="37"/>
      <c r="H163" s="38"/>
    </row>
    <row r="164" spans="1:8" ht="50.1" customHeight="1" thickBot="1" x14ac:dyDescent="0.25">
      <c r="A164" s="286"/>
      <c r="B164" s="287"/>
      <c r="C164" s="125"/>
      <c r="D164" s="288"/>
      <c r="E164" s="288"/>
      <c r="F164" s="288"/>
      <c r="G164" s="288"/>
      <c r="H164" s="289"/>
    </row>
    <row r="165" spans="1:8" s="23" customFormat="1" ht="26.25" x14ac:dyDescent="0.2">
      <c r="A165" s="212"/>
      <c r="B165" s="213"/>
      <c r="C165" s="214"/>
      <c r="D165" s="213"/>
      <c r="E165" s="213"/>
      <c r="F165" s="213"/>
      <c r="G165" s="213"/>
      <c r="H165" s="215"/>
    </row>
    <row r="166" spans="1:8" s="16" customFormat="1" ht="21" x14ac:dyDescent="0.2">
      <c r="A166" s="216"/>
      <c r="B166" s="217" t="s">
        <v>130</v>
      </c>
      <c r="C166" s="218" t="s">
        <v>214</v>
      </c>
      <c r="D166" s="218"/>
      <c r="E166" s="219"/>
      <c r="F166" s="219"/>
      <c r="G166" s="219"/>
      <c r="H166" s="219"/>
    </row>
    <row r="167" spans="1:8" s="16" customFormat="1" ht="21" x14ac:dyDescent="0.2">
      <c r="A167" s="216"/>
      <c r="B167" s="219"/>
      <c r="C167" s="220" t="s">
        <v>215</v>
      </c>
      <c r="D167" s="220"/>
      <c r="E167" s="219"/>
      <c r="F167" s="219"/>
      <c r="G167" s="219"/>
      <c r="H167" s="219"/>
    </row>
    <row r="168" spans="1:8" s="16" customFormat="1" ht="21" x14ac:dyDescent="0.2">
      <c r="A168" s="216"/>
      <c r="B168" s="219"/>
      <c r="C168" s="218" t="s">
        <v>216</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str">
        <f>Абакан_юр!A171</f>
        <v>По соглашению сторон в качестве валюты платежа могут выступать украинские гривны, в этом случае курс следующий: 1 руб. = 0,5104 гривен</v>
      </c>
      <c r="B170" s="223"/>
      <c r="C170" s="223"/>
      <c r="D170" s="224"/>
      <c r="E170" s="224"/>
      <c r="F170" s="225"/>
      <c r="G170" s="226"/>
      <c r="H170" s="226"/>
    </row>
    <row r="171" spans="1:8" ht="26.25" x14ac:dyDescent="0.2">
      <c r="A171" s="223" t="str">
        <f>Абакан_юр!A172</f>
        <v>По соглашению сторон в качестве валюты платежа могут выступать дирхамы ОАЭ, в этом случае курс следующий: 1 руб. = 0,0436 дирхам</v>
      </c>
      <c r="B171" s="223"/>
      <c r="C171" s="223"/>
      <c r="D171" s="224"/>
      <c r="E171" s="224"/>
      <c r="F171" s="225"/>
      <c r="G171" s="228"/>
      <c r="H171" s="228"/>
    </row>
    <row r="172" spans="1:8" ht="26.25" x14ac:dyDescent="0.2">
      <c r="A172" s="223" t="str">
        <f>Абакан_юр!A173</f>
        <v>По соглашению сторон в качестве валюты платежа могут выступать доллары США, в этом случае курс следующий: 1 руб. = 0,0118 доллара</v>
      </c>
      <c r="B172" s="223"/>
      <c r="C172" s="223"/>
      <c r="D172" s="224"/>
      <c r="E172" s="224"/>
      <c r="F172" s="225"/>
      <c r="G172" s="228"/>
      <c r="H172" s="228"/>
    </row>
    <row r="173" spans="1:8" ht="26.25" x14ac:dyDescent="0.2">
      <c r="A173" s="223" t="str">
        <f>Абакан_юр!A174</f>
        <v>По соглашению сторон в качестве валюты платежа могут выступать евро, в этом случае курс следующий: 1 руб. = 0,0108 евро</v>
      </c>
      <c r="B173" s="223"/>
      <c r="C173" s="223"/>
      <c r="D173" s="224"/>
      <c r="E173" s="225"/>
      <c r="F173" s="225"/>
      <c r="G173" s="228"/>
      <c r="H173" s="228"/>
    </row>
    <row r="174" spans="1:8" ht="26.25" x14ac:dyDescent="0.2">
      <c r="A174" s="223" t="str">
        <f>Абакан_юр!A175</f>
        <v>По соглашению сторон в качестве валюты платежа могут выступать чешские кроны, в этом случае курс следующий: 1 руб. = 0,2741 крона</v>
      </c>
      <c r="B174" s="223"/>
      <c r="C174" s="223"/>
      <c r="D174" s="224"/>
      <c r="E174" s="225"/>
      <c r="F174" s="225"/>
      <c r="G174" s="228"/>
      <c r="H174" s="228"/>
    </row>
    <row r="175" spans="1:8" ht="26.25" x14ac:dyDescent="0.2">
      <c r="A175" s="223" t="str">
        <f>Абакан_юр!A176</f>
        <v>По соглашению сторон в качестве валюты платежа могут выступать киргизские сомы, в этом случае курс следующий: 1 руб. = 1,0001 сом</v>
      </c>
      <c r="B175" s="223"/>
      <c r="C175" s="223"/>
      <c r="D175" s="224"/>
      <c r="E175" s="224"/>
      <c r="F175" s="225"/>
      <c r="G175" s="228"/>
      <c r="H175" s="228"/>
    </row>
    <row r="176" spans="1:8" ht="26.25" x14ac:dyDescent="0.2">
      <c r="A176"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6" s="223"/>
      <c r="C176" s="223"/>
      <c r="D176" s="224"/>
      <c r="E176" s="224"/>
      <c r="F176" s="225"/>
      <c r="G176" s="228"/>
      <c r="H176" s="228"/>
    </row>
    <row r="177" spans="1:8" ht="26.25" customHeight="1" x14ac:dyDescent="0.2">
      <c r="A177" s="229"/>
      <c r="B177" s="229"/>
      <c r="C177" s="230"/>
      <c r="D177" s="231"/>
      <c r="E177" s="231"/>
      <c r="F177" s="232"/>
      <c r="G177" s="233"/>
      <c r="H177" s="233"/>
    </row>
    <row r="178" spans="1:8" ht="26.25" customHeight="1" x14ac:dyDescent="0.2">
      <c r="A178" s="235" t="s">
        <v>141</v>
      </c>
      <c r="B178" s="235"/>
      <c r="C178" s="235"/>
      <c r="D178" s="235"/>
      <c r="E178" s="235"/>
      <c r="F178" s="235"/>
      <c r="G178" s="235"/>
      <c r="H178" s="235"/>
    </row>
    <row r="179" spans="1:8" ht="26.25" customHeight="1" x14ac:dyDescent="0.2">
      <c r="A179" s="235" t="s">
        <v>142</v>
      </c>
      <c r="B179" s="235"/>
      <c r="C179" s="235"/>
      <c r="D179" s="235"/>
      <c r="E179" s="235"/>
      <c r="F179" s="235"/>
      <c r="G179" s="235"/>
      <c r="H179" s="235"/>
    </row>
    <row r="180" spans="1:8" ht="26.25" customHeight="1" x14ac:dyDescent="0.2">
      <c r="A180" s="229"/>
      <c r="B180" s="229"/>
      <c r="C180" s="230"/>
      <c r="D180" s="231"/>
      <c r="E180" s="231"/>
      <c r="F180" s="232"/>
      <c r="G180" s="233"/>
      <c r="H180" s="233"/>
    </row>
    <row r="181" spans="1:8" ht="26.25" customHeight="1" thickBot="1" x14ac:dyDescent="0.25">
      <c r="A181" s="236" t="s">
        <v>143</v>
      </c>
      <c r="B181" s="236"/>
      <c r="C181" s="236"/>
      <c r="D181" s="236"/>
      <c r="E181" s="236"/>
      <c r="F181" s="237"/>
      <c r="G181" s="227"/>
      <c r="H181" s="238"/>
    </row>
    <row r="182" spans="1:8" ht="26.25" customHeight="1" thickBot="1" x14ac:dyDescent="0.25">
      <c r="A182" s="239" t="s">
        <v>144</v>
      </c>
      <c r="B182" s="240"/>
      <c r="C182" s="240"/>
      <c r="D182" s="240"/>
      <c r="E182" s="241"/>
      <c r="F182" s="242"/>
      <c r="H182" s="243"/>
    </row>
    <row r="183" spans="1:8" ht="26.25" customHeight="1" thickBot="1" x14ac:dyDescent="0.25">
      <c r="A183" s="421" t="s">
        <v>145</v>
      </c>
      <c r="B183" s="422"/>
      <c r="C183" s="246" t="s">
        <v>146</v>
      </c>
      <c r="D183" s="435" t="s">
        <v>147</v>
      </c>
      <c r="E183" s="436"/>
      <c r="F183" s="248"/>
      <c r="G183" s="248"/>
      <c r="H183" s="248"/>
    </row>
    <row r="184" spans="1:8" ht="84" x14ac:dyDescent="0.2">
      <c r="A184" s="249" t="s">
        <v>148</v>
      </c>
      <c r="B184" s="250"/>
      <c r="C184" s="251" t="s">
        <v>149</v>
      </c>
      <c r="D184" s="252" t="s">
        <v>150</v>
      </c>
      <c r="E184" s="253"/>
      <c r="F184" s="248"/>
      <c r="G184" s="248"/>
      <c r="H184" s="248"/>
    </row>
    <row r="185" spans="1:8" ht="21" x14ac:dyDescent="0.2">
      <c r="A185" s="254" t="s">
        <v>151</v>
      </c>
      <c r="B185" s="255"/>
      <c r="C185" s="256" t="s">
        <v>152</v>
      </c>
      <c r="D185" s="257" t="s">
        <v>153</v>
      </c>
      <c r="E185" s="258"/>
      <c r="F185" s="248"/>
      <c r="G185" s="248"/>
      <c r="H185" s="248"/>
    </row>
    <row r="186" spans="1:8" ht="63.75" thickBot="1" x14ac:dyDescent="0.25">
      <c r="A186" s="316" t="s">
        <v>154</v>
      </c>
      <c r="B186" s="317"/>
      <c r="C186" s="318" t="s">
        <v>155</v>
      </c>
      <c r="D186" s="319" t="s">
        <v>153</v>
      </c>
      <c r="E186" s="320"/>
      <c r="F186" s="248"/>
      <c r="G186" s="248"/>
      <c r="H186" s="248"/>
    </row>
    <row r="187" spans="1:8" ht="42" x14ac:dyDescent="0.2">
      <c r="A187" s="254" t="s">
        <v>157</v>
      </c>
      <c r="B187" s="255"/>
      <c r="C187" s="314" t="s">
        <v>158</v>
      </c>
      <c r="D187" s="255" t="s">
        <v>153</v>
      </c>
      <c r="E187" s="315"/>
      <c r="F187" s="242"/>
      <c r="G187" s="242"/>
      <c r="H187" s="242"/>
    </row>
    <row r="188" spans="1:8" ht="50.1" customHeight="1" thickBot="1" x14ac:dyDescent="0.25">
      <c r="A188" s="437" t="s">
        <v>159</v>
      </c>
      <c r="B188" s="438"/>
      <c r="C188" s="318" t="s">
        <v>160</v>
      </c>
      <c r="D188" s="439" t="s">
        <v>153</v>
      </c>
      <c r="E188" s="440"/>
      <c r="F188" s="232"/>
      <c r="G188" s="233"/>
      <c r="H188" s="233"/>
    </row>
    <row r="189" spans="1:8" ht="50.1" customHeight="1" x14ac:dyDescent="0.2">
      <c r="A189" s="260" t="s">
        <v>161</v>
      </c>
      <c r="B189" s="260"/>
      <c r="C189" s="260"/>
      <c r="D189" s="260"/>
      <c r="E189" s="260"/>
      <c r="F189" s="260"/>
      <c r="G189" s="260"/>
      <c r="H189" s="260"/>
    </row>
    <row r="190" spans="1:8" ht="91.5" customHeight="1" x14ac:dyDescent="0.2">
      <c r="A190" s="260" t="s">
        <v>162</v>
      </c>
      <c r="B190" s="260"/>
      <c r="C190" s="260"/>
      <c r="D190" s="260"/>
      <c r="E190" s="260"/>
      <c r="F190" s="260"/>
      <c r="G190" s="260"/>
      <c r="H190" s="260"/>
    </row>
    <row r="191" spans="1:8" ht="171.75" customHeight="1" x14ac:dyDescent="0.2">
      <c r="A191"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35"/>
      <c r="C191" s="235"/>
      <c r="D191" s="235"/>
      <c r="E191" s="235"/>
      <c r="F191" s="235"/>
      <c r="G191" s="235"/>
      <c r="H191" s="235"/>
    </row>
    <row r="192" spans="1:8" ht="89.25" customHeight="1" x14ac:dyDescent="0.2">
      <c r="A192" s="235" t="s">
        <v>164</v>
      </c>
      <c r="B192" s="235"/>
      <c r="C192" s="235"/>
      <c r="D192" s="235"/>
      <c r="E192" s="235"/>
      <c r="F192" s="235"/>
      <c r="G192" s="235"/>
      <c r="H192" s="235"/>
    </row>
    <row r="193" spans="1:8" ht="66.75" customHeight="1" x14ac:dyDescent="0.2">
      <c r="A193" s="260" t="s">
        <v>165</v>
      </c>
      <c r="B193" s="260"/>
      <c r="C193" s="260"/>
      <c r="D193" s="260"/>
      <c r="E193" s="260"/>
      <c r="F193" s="260"/>
      <c r="G193" s="260"/>
      <c r="H193" s="260"/>
    </row>
    <row r="194" spans="1:8" s="213" customFormat="1" ht="15.75" customHeight="1" x14ac:dyDescent="0.2">
      <c r="A194" s="212"/>
      <c r="C194" s="214"/>
      <c r="H194" s="215"/>
    </row>
    <row r="195" spans="1:8" s="234" customFormat="1" ht="7.5" customHeight="1" x14ac:dyDescent="0.2">
      <c r="A195" s="212"/>
      <c r="B195" s="213"/>
      <c r="C195" s="214"/>
      <c r="D195" s="213"/>
      <c r="E195" s="213"/>
      <c r="F195" s="213"/>
      <c r="G195" s="213"/>
      <c r="H195" s="215"/>
    </row>
    <row r="196" spans="1:8" ht="109.5" customHeight="1" x14ac:dyDescent="0.2">
      <c r="A196" s="235" t="s">
        <v>166</v>
      </c>
      <c r="B196" s="235"/>
      <c r="C196" s="235"/>
      <c r="D196" s="235"/>
      <c r="E196" s="235"/>
      <c r="F196" s="235"/>
      <c r="G196" s="235"/>
      <c r="H196" s="235"/>
    </row>
    <row r="197" spans="1:8" ht="24.95" customHeight="1" x14ac:dyDescent="0.2"/>
    <row r="198" spans="1:8" ht="183" customHeight="1" x14ac:dyDescent="0.2"/>
    <row r="199" spans="1:8" ht="76.5" customHeight="1" x14ac:dyDescent="0.2"/>
    <row r="203" spans="1:8" s="262" customFormat="1" ht="114.75" customHeight="1" x14ac:dyDescent="0.2">
      <c r="A203" s="212"/>
      <c r="B203" s="213"/>
      <c r="C203" s="214"/>
      <c r="D203" s="213"/>
      <c r="E203" s="213"/>
      <c r="F203" s="213"/>
      <c r="G203" s="213"/>
      <c r="H203" s="215"/>
    </row>
  </sheetData>
  <sheetProtection selectLockedCells="1" selectUnlockedCells="1"/>
  <mergeCells count="317">
    <mergeCell ref="A191:H191"/>
    <mergeCell ref="A192:H192"/>
    <mergeCell ref="A193:H193"/>
    <mergeCell ref="A196:E196"/>
    <mergeCell ref="F196:H196"/>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7"/>
  <sheetViews>
    <sheetView view="pageBreakPreview" zoomScale="40" zoomScaleNormal="60" zoomScaleSheetLayoutView="40" workbookViewId="0">
      <pane ySplit="4" topLeftCell="A193"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267">
        <v>360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275">
        <f>F48*1.2</f>
        <v>360</v>
      </c>
      <c r="E48" s="275">
        <f>F48*1.1</f>
        <v>330</v>
      </c>
      <c r="F48" s="275">
        <v>300</v>
      </c>
      <c r="G48" s="275">
        <f>F48*0.75</f>
        <v>225</v>
      </c>
      <c r="H48" s="275">
        <f>F48*0.5</f>
        <v>150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1">
        <f>F55*1.2</f>
        <v>7344</v>
      </c>
      <c r="E55" s="32">
        <f>F55*1.1</f>
        <v>6732.0000000000009</v>
      </c>
      <c r="F55" s="32">
        <v>6120</v>
      </c>
      <c r="G55" s="32">
        <f>F55*0.75</f>
        <v>4590</v>
      </c>
      <c r="H55" s="33">
        <f>F55*0.5</f>
        <v>3060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54">
        <f>F61*1.2</f>
        <v>12787.199999999999</v>
      </c>
      <c r="E61" s="32">
        <f>F61*1.1</f>
        <v>11721.6</v>
      </c>
      <c r="F61" s="32">
        <v>10656</v>
      </c>
      <c r="G61" s="32">
        <f>F61*0.75</f>
        <v>7992</v>
      </c>
      <c r="H61" s="33">
        <f>F61*0.5</f>
        <v>5328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267">
        <v>360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"&amp;MIN(D72:D121)&amp;" до "&amp;MAX(D72:D121)</f>
        <v>от 1200 до 60000</v>
      </c>
      <c r="E71" s="139"/>
      <c r="F71" s="139"/>
      <c r="G71" s="139"/>
      <c r="H71" s="140"/>
    </row>
    <row r="72" spans="1:8" s="16" customFormat="1" ht="37.5" customHeight="1" outlineLevel="1" x14ac:dyDescent="0.2">
      <c r="A72" s="141" t="s">
        <v>39</v>
      </c>
      <c r="B72" s="142"/>
      <c r="C72" s="27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178</v>
      </c>
      <c r="B92" s="148"/>
      <c r="C92" s="143"/>
      <c r="D92" s="36">
        <v>25200</v>
      </c>
      <c r="E92" s="37"/>
      <c r="F92" s="37"/>
      <c r="G92" s="37"/>
      <c r="H92" s="38"/>
    </row>
    <row r="93" spans="1:8" s="16" customFormat="1" ht="37.5" customHeight="1" outlineLevel="1" x14ac:dyDescent="0.2">
      <c r="A93" s="147" t="s">
        <v>179</v>
      </c>
      <c r="B93" s="148"/>
      <c r="C93" s="143"/>
      <c r="D93" s="36">
        <v>26400</v>
      </c>
      <c r="E93" s="37"/>
      <c r="F93" s="37"/>
      <c r="G93" s="37"/>
      <c r="H93" s="38"/>
    </row>
    <row r="94" spans="1:8" s="16" customFormat="1" ht="37.5" customHeight="1" outlineLevel="1" x14ac:dyDescent="0.2">
      <c r="A94" s="147" t="s">
        <v>180</v>
      </c>
      <c r="B94" s="148"/>
      <c r="C94" s="143"/>
      <c r="D94" s="36">
        <v>27600</v>
      </c>
      <c r="E94" s="37"/>
      <c r="F94" s="37"/>
      <c r="G94" s="37"/>
      <c r="H94" s="38"/>
    </row>
    <row r="95" spans="1:8" s="16" customFormat="1" ht="37.5" customHeight="1" outlineLevel="1" x14ac:dyDescent="0.2">
      <c r="A95" s="147" t="s">
        <v>181</v>
      </c>
      <c r="B95" s="148"/>
      <c r="C95" s="143"/>
      <c r="D95" s="36">
        <v>28800</v>
      </c>
      <c r="E95" s="37"/>
      <c r="F95" s="37"/>
      <c r="G95" s="37"/>
      <c r="H95" s="38"/>
    </row>
    <row r="96" spans="1:8" s="16" customFormat="1" ht="37.5" customHeight="1" outlineLevel="1" x14ac:dyDescent="0.2">
      <c r="A96" s="147" t="s">
        <v>182</v>
      </c>
      <c r="B96" s="148"/>
      <c r="C96" s="143"/>
      <c r="D96" s="36">
        <v>30000</v>
      </c>
      <c r="E96" s="37"/>
      <c r="F96" s="37"/>
      <c r="G96" s="37"/>
      <c r="H96" s="38"/>
    </row>
    <row r="97" spans="1:8" s="16" customFormat="1" ht="37.5" customHeight="1" outlineLevel="1" x14ac:dyDescent="0.2">
      <c r="A97" s="147" t="s">
        <v>183</v>
      </c>
      <c r="B97" s="148"/>
      <c r="C97" s="143"/>
      <c r="D97" s="36">
        <v>31200</v>
      </c>
      <c r="E97" s="37"/>
      <c r="F97" s="37"/>
      <c r="G97" s="37"/>
      <c r="H97" s="38"/>
    </row>
    <row r="98" spans="1:8" s="16" customFormat="1" ht="37.5" customHeight="1" outlineLevel="1" x14ac:dyDescent="0.2">
      <c r="A98" s="147" t="s">
        <v>184</v>
      </c>
      <c r="B98" s="148"/>
      <c r="C98" s="143"/>
      <c r="D98" s="36">
        <v>32400</v>
      </c>
      <c r="E98" s="37"/>
      <c r="F98" s="37"/>
      <c r="G98" s="37"/>
      <c r="H98" s="38"/>
    </row>
    <row r="99" spans="1:8" s="16" customFormat="1" ht="37.5" customHeight="1" outlineLevel="1" x14ac:dyDescent="0.2">
      <c r="A99" s="147" t="s">
        <v>185</v>
      </c>
      <c r="B99" s="148"/>
      <c r="C99" s="143"/>
      <c r="D99" s="36">
        <v>33600</v>
      </c>
      <c r="E99" s="37"/>
      <c r="F99" s="37"/>
      <c r="G99" s="37"/>
      <c r="H99" s="38"/>
    </row>
    <row r="100" spans="1:8" s="16" customFormat="1" ht="37.5" customHeight="1" outlineLevel="1" x14ac:dyDescent="0.2">
      <c r="A100" s="147" t="s">
        <v>186</v>
      </c>
      <c r="B100" s="148"/>
      <c r="C100" s="143"/>
      <c r="D100" s="36">
        <v>34800</v>
      </c>
      <c r="E100" s="37"/>
      <c r="F100" s="37"/>
      <c r="G100" s="37"/>
      <c r="H100" s="38"/>
    </row>
    <row r="101" spans="1:8" s="16" customFormat="1" ht="37.5" customHeight="1" outlineLevel="1" x14ac:dyDescent="0.2">
      <c r="A101" s="147" t="s">
        <v>187</v>
      </c>
      <c r="B101" s="148"/>
      <c r="C101" s="143"/>
      <c r="D101" s="36">
        <v>36000</v>
      </c>
      <c r="E101" s="37"/>
      <c r="F101" s="37"/>
      <c r="G101" s="37"/>
      <c r="H101" s="38"/>
    </row>
    <row r="102" spans="1:8" s="16" customFormat="1" ht="37.5" customHeight="1" outlineLevel="1" x14ac:dyDescent="0.2">
      <c r="A102" s="147" t="s">
        <v>188</v>
      </c>
      <c r="B102" s="148"/>
      <c r="C102" s="143"/>
      <c r="D102" s="36">
        <v>37200</v>
      </c>
      <c r="E102" s="37"/>
      <c r="F102" s="37"/>
      <c r="G102" s="37"/>
      <c r="H102" s="38"/>
    </row>
    <row r="103" spans="1:8" s="16" customFormat="1" ht="37.5" customHeight="1" outlineLevel="1" x14ac:dyDescent="0.2">
      <c r="A103" s="147" t="s">
        <v>189</v>
      </c>
      <c r="B103" s="148"/>
      <c r="C103" s="143"/>
      <c r="D103" s="36">
        <v>38400</v>
      </c>
      <c r="E103" s="37"/>
      <c r="F103" s="37"/>
      <c r="G103" s="37"/>
      <c r="H103" s="38"/>
    </row>
    <row r="104" spans="1:8" s="16" customFormat="1" ht="37.5" customHeight="1" outlineLevel="1" x14ac:dyDescent="0.2">
      <c r="A104" s="147" t="s">
        <v>190</v>
      </c>
      <c r="B104" s="148"/>
      <c r="C104" s="143"/>
      <c r="D104" s="36">
        <v>39600</v>
      </c>
      <c r="E104" s="37"/>
      <c r="F104" s="37"/>
      <c r="G104" s="37"/>
      <c r="H104" s="38"/>
    </row>
    <row r="105" spans="1:8" s="16" customFormat="1" ht="37.5" customHeight="1" outlineLevel="1" x14ac:dyDescent="0.2">
      <c r="A105" s="147" t="s">
        <v>191</v>
      </c>
      <c r="B105" s="148"/>
      <c r="C105" s="143"/>
      <c r="D105" s="36">
        <v>40800</v>
      </c>
      <c r="E105" s="37"/>
      <c r="F105" s="37"/>
      <c r="G105" s="37"/>
      <c r="H105" s="38"/>
    </row>
    <row r="106" spans="1:8" s="16" customFormat="1" ht="37.5" customHeight="1" outlineLevel="1" x14ac:dyDescent="0.2">
      <c r="A106" s="147" t="s">
        <v>192</v>
      </c>
      <c r="B106" s="148"/>
      <c r="C106" s="143"/>
      <c r="D106" s="36">
        <v>42000</v>
      </c>
      <c r="E106" s="37"/>
      <c r="F106" s="37"/>
      <c r="G106" s="37"/>
      <c r="H106" s="38"/>
    </row>
    <row r="107" spans="1:8" s="16" customFormat="1" ht="37.5" customHeight="1" outlineLevel="1" x14ac:dyDescent="0.2">
      <c r="A107" s="147" t="s">
        <v>229</v>
      </c>
      <c r="B107" s="148"/>
      <c r="C107" s="143"/>
      <c r="D107" s="36">
        <v>43200</v>
      </c>
      <c r="E107" s="37"/>
      <c r="F107" s="37"/>
      <c r="G107" s="37"/>
      <c r="H107" s="38"/>
    </row>
    <row r="108" spans="1:8" s="16" customFormat="1" ht="37.5" customHeight="1" outlineLevel="1" x14ac:dyDescent="0.2">
      <c r="A108" s="147" t="s">
        <v>230</v>
      </c>
      <c r="B108" s="148"/>
      <c r="C108" s="143"/>
      <c r="D108" s="36">
        <v>44400</v>
      </c>
      <c r="E108" s="37"/>
      <c r="F108" s="37"/>
      <c r="G108" s="37"/>
      <c r="H108" s="38"/>
    </row>
    <row r="109" spans="1:8" s="16" customFormat="1" ht="37.5" customHeight="1" outlineLevel="1" x14ac:dyDescent="0.2">
      <c r="A109" s="147" t="s">
        <v>231</v>
      </c>
      <c r="B109" s="148"/>
      <c r="C109" s="143"/>
      <c r="D109" s="36">
        <v>45600</v>
      </c>
      <c r="E109" s="37"/>
      <c r="F109" s="37"/>
      <c r="G109" s="37"/>
      <c r="H109" s="38"/>
    </row>
    <row r="110" spans="1:8" s="16" customFormat="1" ht="37.5" customHeight="1" outlineLevel="1" x14ac:dyDescent="0.2">
      <c r="A110" s="147" t="s">
        <v>232</v>
      </c>
      <c r="B110" s="148"/>
      <c r="C110" s="143"/>
      <c r="D110" s="36">
        <v>46800</v>
      </c>
      <c r="E110" s="37"/>
      <c r="F110" s="37"/>
      <c r="G110" s="37"/>
      <c r="H110" s="38"/>
    </row>
    <row r="111" spans="1:8" s="16" customFormat="1" ht="37.5" customHeight="1" outlineLevel="1" x14ac:dyDescent="0.2">
      <c r="A111" s="147" t="s">
        <v>233</v>
      </c>
      <c r="B111" s="148"/>
      <c r="C111" s="143"/>
      <c r="D111" s="36">
        <v>48000</v>
      </c>
      <c r="E111" s="37"/>
      <c r="F111" s="37"/>
      <c r="G111" s="37"/>
      <c r="H111" s="38"/>
    </row>
    <row r="112" spans="1:8" s="16" customFormat="1" ht="37.5" customHeight="1" outlineLevel="1" x14ac:dyDescent="0.2">
      <c r="A112" s="147" t="s">
        <v>356</v>
      </c>
      <c r="B112" s="148"/>
      <c r="C112" s="143"/>
      <c r="D112" s="36">
        <v>49200</v>
      </c>
      <c r="E112" s="37"/>
      <c r="F112" s="37"/>
      <c r="G112" s="37"/>
      <c r="H112" s="38"/>
    </row>
    <row r="113" spans="1:8" s="16" customFormat="1" ht="37.5" customHeight="1" outlineLevel="1" x14ac:dyDescent="0.2">
      <c r="A113" s="147" t="s">
        <v>357</v>
      </c>
      <c r="B113" s="148"/>
      <c r="C113" s="143"/>
      <c r="D113" s="36">
        <v>50400</v>
      </c>
      <c r="E113" s="37"/>
      <c r="F113" s="37"/>
      <c r="G113" s="37"/>
      <c r="H113" s="38"/>
    </row>
    <row r="114" spans="1:8" s="16" customFormat="1" ht="37.5" customHeight="1" outlineLevel="1" x14ac:dyDescent="0.2">
      <c r="A114" s="147" t="s">
        <v>358</v>
      </c>
      <c r="B114" s="148"/>
      <c r="C114" s="143"/>
      <c r="D114" s="36">
        <v>51600</v>
      </c>
      <c r="E114" s="37"/>
      <c r="F114" s="37"/>
      <c r="G114" s="37"/>
      <c r="H114" s="38"/>
    </row>
    <row r="115" spans="1:8" s="16" customFormat="1" ht="37.5" customHeight="1" outlineLevel="1" x14ac:dyDescent="0.2">
      <c r="A115" s="147" t="s">
        <v>359</v>
      </c>
      <c r="B115" s="148"/>
      <c r="C115" s="143"/>
      <c r="D115" s="36">
        <v>52800</v>
      </c>
      <c r="E115" s="37"/>
      <c r="F115" s="37"/>
      <c r="G115" s="37"/>
      <c r="H115" s="38"/>
    </row>
    <row r="116" spans="1:8" s="16" customFormat="1" ht="37.5" customHeight="1" outlineLevel="1" x14ac:dyDescent="0.2">
      <c r="A116" s="147" t="s">
        <v>360</v>
      </c>
      <c r="B116" s="148"/>
      <c r="C116" s="143"/>
      <c r="D116" s="36">
        <v>54000</v>
      </c>
      <c r="E116" s="37"/>
      <c r="F116" s="37"/>
      <c r="G116" s="37"/>
      <c r="H116" s="38"/>
    </row>
    <row r="117" spans="1:8" s="16" customFormat="1" ht="37.5" customHeight="1" outlineLevel="1" x14ac:dyDescent="0.2">
      <c r="A117" s="147" t="s">
        <v>361</v>
      </c>
      <c r="B117" s="148"/>
      <c r="C117" s="143"/>
      <c r="D117" s="36">
        <v>55200</v>
      </c>
      <c r="E117" s="37"/>
      <c r="F117" s="37"/>
      <c r="G117" s="37"/>
      <c r="H117" s="38"/>
    </row>
    <row r="118" spans="1:8" s="16" customFormat="1" ht="37.5" customHeight="1" outlineLevel="1" x14ac:dyDescent="0.2">
      <c r="A118" s="147" t="s">
        <v>362</v>
      </c>
      <c r="B118" s="148"/>
      <c r="C118" s="143"/>
      <c r="D118" s="36">
        <v>56400</v>
      </c>
      <c r="E118" s="37"/>
      <c r="F118" s="37"/>
      <c r="G118" s="37"/>
      <c r="H118" s="38"/>
    </row>
    <row r="119" spans="1:8" s="16" customFormat="1" ht="37.5" customHeight="1" outlineLevel="1" x14ac:dyDescent="0.2">
      <c r="A119" s="147" t="s">
        <v>363</v>
      </c>
      <c r="B119" s="148"/>
      <c r="C119" s="143"/>
      <c r="D119" s="36">
        <v>57600</v>
      </c>
      <c r="E119" s="37"/>
      <c r="F119" s="37"/>
      <c r="G119" s="37"/>
      <c r="H119" s="38"/>
    </row>
    <row r="120" spans="1:8" s="16" customFormat="1" ht="37.5" customHeight="1" outlineLevel="1" x14ac:dyDescent="0.2">
      <c r="A120" s="147" t="s">
        <v>364</v>
      </c>
      <c r="B120" s="148"/>
      <c r="C120" s="143"/>
      <c r="D120" s="36">
        <v>58800</v>
      </c>
      <c r="E120" s="37"/>
      <c r="F120" s="37"/>
      <c r="G120" s="37"/>
      <c r="H120" s="38"/>
    </row>
    <row r="121" spans="1:8" s="16" customFormat="1" ht="37.5" customHeight="1" outlineLevel="1" thickBot="1" x14ac:dyDescent="0.25">
      <c r="A121" s="147" t="s">
        <v>365</v>
      </c>
      <c r="B121" s="148"/>
      <c r="C121" s="143"/>
      <c r="D121" s="36">
        <v>60000</v>
      </c>
      <c r="E121" s="37"/>
      <c r="F121" s="37"/>
      <c r="G121" s="37"/>
      <c r="H121" s="38"/>
    </row>
    <row r="122" spans="1:8" s="16" customFormat="1" ht="50.1" customHeight="1" thickBot="1" x14ac:dyDescent="0.25">
      <c r="A122" s="136" t="s">
        <v>59</v>
      </c>
      <c r="B122" s="137"/>
      <c r="C122" s="137"/>
      <c r="D122" s="138" t="str">
        <f>"от "&amp;MIN(D123:D132)&amp;" до "&amp;MAX(D123:D132)</f>
        <v>от 90 до 7920</v>
      </c>
      <c r="E122" s="139"/>
      <c r="F122" s="139"/>
      <c r="G122" s="139"/>
      <c r="H122" s="140"/>
    </row>
    <row r="123" spans="1:8" s="16" customFormat="1" ht="149.25" customHeight="1" x14ac:dyDescent="0.2">
      <c r="A123" s="149" t="s">
        <v>60</v>
      </c>
      <c r="B123" s="150" t="s">
        <v>13</v>
      </c>
      <c r="C123" s="296"/>
      <c r="D123" s="144">
        <v>780</v>
      </c>
      <c r="E123" s="145"/>
      <c r="F123" s="145"/>
      <c r="G123" s="145"/>
      <c r="H123" s="146"/>
    </row>
    <row r="124" spans="1:8" s="16" customFormat="1" ht="37.5" customHeight="1" x14ac:dyDescent="0.2">
      <c r="A124" s="160" t="s">
        <v>61</v>
      </c>
      <c r="B124" s="281"/>
      <c r="C124" s="159"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6">
        <v>180</v>
      </c>
      <c r="E124" s="37"/>
      <c r="F124" s="37"/>
      <c r="G124" s="37"/>
      <c r="H124" s="38"/>
    </row>
    <row r="125" spans="1:8" s="16" customFormat="1" ht="37.5" customHeight="1" x14ac:dyDescent="0.2">
      <c r="A125" s="160" t="s">
        <v>62</v>
      </c>
      <c r="B125" s="281"/>
      <c r="C125" s="159"/>
      <c r="D125" s="36">
        <v>7920</v>
      </c>
      <c r="E125" s="37"/>
      <c r="F125" s="37"/>
      <c r="G125" s="37"/>
      <c r="H125" s="38"/>
    </row>
    <row r="126" spans="1:8" s="16" customFormat="1" ht="37.5" customHeight="1" thickBot="1" x14ac:dyDescent="0.25">
      <c r="A126" s="160" t="s">
        <v>63</v>
      </c>
      <c r="B126" s="281"/>
      <c r="C126" s="159"/>
      <c r="D126" s="36">
        <v>1560</v>
      </c>
      <c r="E126" s="37"/>
      <c r="F126" s="37"/>
      <c r="G126" s="37"/>
      <c r="H126" s="38"/>
    </row>
    <row r="127" spans="1:8" ht="62.25" customHeight="1" thickBot="1" x14ac:dyDescent="0.25">
      <c r="A127" s="615" t="s">
        <v>64</v>
      </c>
      <c r="B127" s="616"/>
      <c r="C127" s="159"/>
      <c r="D127" s="617"/>
      <c r="E127" s="618"/>
      <c r="F127" s="618"/>
      <c r="G127" s="618"/>
      <c r="H127" s="619"/>
    </row>
    <row r="128" spans="1:8" ht="62.45" customHeight="1" thickBot="1" x14ac:dyDescent="0.25">
      <c r="A128" s="620" t="s">
        <v>531</v>
      </c>
      <c r="B128" s="621"/>
      <c r="C128" s="159"/>
      <c r="D128" s="622">
        <v>90</v>
      </c>
      <c r="E128" s="623"/>
      <c r="F128" s="623"/>
      <c r="G128" s="623"/>
      <c r="H128" s="624"/>
    </row>
    <row r="129" spans="1:8" s="16" customFormat="1" ht="37.5" customHeight="1" x14ac:dyDescent="0.2">
      <c r="A129" s="160" t="s">
        <v>66</v>
      </c>
      <c r="B129" s="281"/>
      <c r="C129" s="159"/>
      <c r="D129" s="36">
        <v>300</v>
      </c>
      <c r="E129" s="37"/>
      <c r="F129" s="37"/>
      <c r="G129" s="37"/>
      <c r="H129" s="38"/>
    </row>
    <row r="130" spans="1:8" s="16" customFormat="1" ht="37.5" customHeight="1" x14ac:dyDescent="0.2">
      <c r="A130" s="160" t="s">
        <v>67</v>
      </c>
      <c r="B130" s="281"/>
      <c r="C130" s="159"/>
      <c r="D130" s="36">
        <v>600</v>
      </c>
      <c r="E130" s="37"/>
      <c r="F130" s="37"/>
      <c r="G130" s="37"/>
      <c r="H130" s="38"/>
    </row>
    <row r="131" spans="1:8" s="16" customFormat="1" ht="37.5" customHeight="1" x14ac:dyDescent="0.2">
      <c r="A131" s="160" t="s">
        <v>68</v>
      </c>
      <c r="B131" s="281"/>
      <c r="C131" s="159"/>
      <c r="D131" s="36">
        <v>900</v>
      </c>
      <c r="E131" s="37"/>
      <c r="F131" s="37"/>
      <c r="G131" s="37"/>
      <c r="H131" s="38"/>
    </row>
    <row r="132" spans="1:8" s="16" customFormat="1" ht="37.5" customHeight="1" thickBot="1" x14ac:dyDescent="0.25">
      <c r="A132" s="207" t="s">
        <v>69</v>
      </c>
      <c r="B132" s="282"/>
      <c r="C132" s="164"/>
      <c r="D132" s="121">
        <v>4440</v>
      </c>
      <c r="E132" s="122"/>
      <c r="F132" s="122"/>
      <c r="G132" s="122"/>
      <c r="H132" s="123"/>
    </row>
    <row r="133" spans="1:8" s="16" customFormat="1" ht="117.75" customHeight="1" thickBot="1" x14ac:dyDescent="0.25">
      <c r="A133" s="283" t="s">
        <v>71</v>
      </c>
      <c r="B133" s="284"/>
      <c r="C13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45">
        <v>180</v>
      </c>
      <c r="E133" s="45"/>
      <c r="F133" s="45"/>
      <c r="G133" s="45"/>
      <c r="H133" s="46"/>
    </row>
    <row r="134" spans="1:8" s="28" customFormat="1" ht="50.1" customHeight="1" thickBot="1" x14ac:dyDescent="0.25">
      <c r="A134" s="24" t="s">
        <v>72</v>
      </c>
      <c r="B134" s="25"/>
      <c r="C134" s="26"/>
      <c r="D134" s="173" t="e">
        <f>"от "&amp;MIN(D136,D156:H157,#REF!,D158:H172)&amp;" до "&amp;MAX(D136,D156:H157,#REF!,D158:H172)</f>
        <v>#REF!</v>
      </c>
      <c r="E134" s="173"/>
      <c r="F134" s="173"/>
      <c r="G134" s="173"/>
      <c r="H134" s="174"/>
    </row>
    <row r="135" spans="1:8" s="16" customFormat="1" ht="24.95" customHeight="1" thickBot="1" x14ac:dyDescent="0.25">
      <c r="A135" s="286"/>
      <c r="B135" s="287"/>
      <c r="C135" s="130"/>
      <c r="D135" s="288"/>
      <c r="E135" s="288"/>
      <c r="F135" s="288"/>
      <c r="G135" s="288"/>
      <c r="H135" s="289"/>
    </row>
    <row r="136" spans="1:8" s="16" customFormat="1" ht="74.25"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182">
        <v>7920</v>
      </c>
      <c r="E136" s="182"/>
      <c r="F136" s="182"/>
      <c r="G136" s="182"/>
      <c r="H136" s="183"/>
    </row>
    <row r="137" spans="1:8" s="16" customFormat="1" ht="74.25" customHeight="1" thickBot="1" x14ac:dyDescent="0.25">
      <c r="A137" s="184" t="s">
        <v>74</v>
      </c>
      <c r="B137" s="185"/>
      <c r="C137" s="186"/>
      <c r="D137" s="187" t="s">
        <v>75</v>
      </c>
      <c r="E137" s="188"/>
      <c r="F137" s="188"/>
      <c r="G137" s="188"/>
      <c r="H137" s="189"/>
    </row>
    <row r="138" spans="1:8" s="16" customFormat="1" ht="74.25" customHeight="1" x14ac:dyDescent="0.2">
      <c r="A138" s="190" t="s">
        <v>76</v>
      </c>
      <c r="B138" s="191"/>
      <c r="C138" s="186"/>
      <c r="D138" s="157">
        <f>D136/4</f>
        <v>1980</v>
      </c>
      <c r="E138" s="157"/>
      <c r="F138" s="157"/>
      <c r="G138" s="157"/>
      <c r="H138" s="158"/>
    </row>
    <row r="139" spans="1:8" s="16" customFormat="1" ht="74.25" customHeight="1" x14ac:dyDescent="0.2">
      <c r="A139" s="190" t="s">
        <v>77</v>
      </c>
      <c r="B139" s="191"/>
      <c r="C139" s="186"/>
      <c r="D139" s="157">
        <f>D136/5</f>
        <v>1584</v>
      </c>
      <c r="E139" s="157"/>
      <c r="F139" s="157"/>
      <c r="G139" s="157"/>
      <c r="H139" s="158"/>
    </row>
    <row r="140" spans="1:8" s="16" customFormat="1" ht="74.25" customHeight="1" x14ac:dyDescent="0.2">
      <c r="A140" s="190" t="s">
        <v>78</v>
      </c>
      <c r="B140" s="191"/>
      <c r="C140" s="186"/>
      <c r="D140" s="157">
        <f>D136/6</f>
        <v>1320</v>
      </c>
      <c r="E140" s="157"/>
      <c r="F140" s="157"/>
      <c r="G140" s="157"/>
      <c r="H140" s="158"/>
    </row>
    <row r="141" spans="1:8" s="16" customFormat="1" ht="74.25" customHeight="1" x14ac:dyDescent="0.2">
      <c r="A141" s="190" t="s">
        <v>79</v>
      </c>
      <c r="B141" s="191"/>
      <c r="C141" s="186"/>
      <c r="D141" s="157">
        <f>D136/7</f>
        <v>1131.4285714285713</v>
      </c>
      <c r="E141" s="157"/>
      <c r="F141" s="157"/>
      <c r="G141" s="157"/>
      <c r="H141" s="158"/>
    </row>
    <row r="142" spans="1:8" s="16" customFormat="1" ht="74.25" customHeight="1" x14ac:dyDescent="0.2">
      <c r="A142" s="190" t="s">
        <v>80</v>
      </c>
      <c r="B142" s="191"/>
      <c r="C142" s="186"/>
      <c r="D142" s="157">
        <f>D136/8</f>
        <v>990</v>
      </c>
      <c r="E142" s="157"/>
      <c r="F142" s="157"/>
      <c r="G142" s="157"/>
      <c r="H142" s="158"/>
    </row>
    <row r="143" spans="1:8" s="16" customFormat="1" ht="74.25" customHeight="1" x14ac:dyDescent="0.2">
      <c r="A143" s="190" t="s">
        <v>81</v>
      </c>
      <c r="B143" s="191"/>
      <c r="C143" s="186"/>
      <c r="D143" s="157">
        <f>D136/9</f>
        <v>880</v>
      </c>
      <c r="E143" s="157"/>
      <c r="F143" s="157"/>
      <c r="G143" s="157"/>
      <c r="H143" s="158"/>
    </row>
    <row r="144" spans="1:8" s="16" customFormat="1" ht="74.25" customHeight="1" x14ac:dyDescent="0.2">
      <c r="A144" s="190" t="s">
        <v>82</v>
      </c>
      <c r="B144" s="191"/>
      <c r="C144" s="186"/>
      <c r="D144" s="157">
        <f>D136/10</f>
        <v>792</v>
      </c>
      <c r="E144" s="157"/>
      <c r="F144" s="157"/>
      <c r="G144" s="157"/>
      <c r="H144" s="158"/>
    </row>
    <row r="145" spans="1:8" s="16" customFormat="1" ht="74.25" customHeight="1" thickBot="1" x14ac:dyDescent="0.25">
      <c r="A145" s="179" t="s">
        <v>83</v>
      </c>
      <c r="B145" s="180"/>
      <c r="C145" s="186"/>
      <c r="D145" s="182">
        <v>11880</v>
      </c>
      <c r="E145" s="182"/>
      <c r="F145" s="182"/>
      <c r="G145" s="182"/>
      <c r="H145" s="183"/>
    </row>
    <row r="146" spans="1:8" s="16" customFormat="1" ht="74.25" customHeight="1" thickBot="1" x14ac:dyDescent="0.25">
      <c r="A146" s="184" t="s">
        <v>74</v>
      </c>
      <c r="B146" s="185"/>
      <c r="C146" s="186"/>
      <c r="D146" s="187" t="s">
        <v>75</v>
      </c>
      <c r="E146" s="188"/>
      <c r="F146" s="188"/>
      <c r="G146" s="188"/>
      <c r="H146" s="189"/>
    </row>
    <row r="147" spans="1:8" s="16" customFormat="1" ht="74.25" customHeight="1" x14ac:dyDescent="0.2">
      <c r="A147" s="190" t="s">
        <v>76</v>
      </c>
      <c r="B147" s="191"/>
      <c r="C147" s="186"/>
      <c r="D147" s="157">
        <v>2970</v>
      </c>
      <c r="E147" s="157"/>
      <c r="F147" s="157"/>
      <c r="G147" s="157"/>
      <c r="H147" s="158"/>
    </row>
    <row r="148" spans="1:8" s="16" customFormat="1" ht="74.25" customHeight="1" x14ac:dyDescent="0.2">
      <c r="A148" s="190" t="s">
        <v>77</v>
      </c>
      <c r="B148" s="191"/>
      <c r="C148" s="186"/>
      <c r="D148" s="157">
        <v>2376</v>
      </c>
      <c r="E148" s="157"/>
      <c r="F148" s="157"/>
      <c r="G148" s="157"/>
      <c r="H148" s="158"/>
    </row>
    <row r="149" spans="1:8" s="16" customFormat="1" ht="74.25" customHeight="1" x14ac:dyDescent="0.2">
      <c r="A149" s="190" t="s">
        <v>78</v>
      </c>
      <c r="B149" s="191"/>
      <c r="C149" s="186"/>
      <c r="D149" s="157">
        <v>1980</v>
      </c>
      <c r="E149" s="157"/>
      <c r="F149" s="157"/>
      <c r="G149" s="157"/>
      <c r="H149" s="158"/>
    </row>
    <row r="150" spans="1:8" s="16" customFormat="1" ht="74.25" customHeight="1" x14ac:dyDescent="0.2">
      <c r="A150" s="190" t="s">
        <v>79</v>
      </c>
      <c r="B150" s="191"/>
      <c r="C150" s="186"/>
      <c r="D150" s="157">
        <v>1697.1428571428571</v>
      </c>
      <c r="E150" s="157"/>
      <c r="F150" s="157"/>
      <c r="G150" s="157"/>
      <c r="H150" s="158"/>
    </row>
    <row r="151" spans="1:8" s="16" customFormat="1" ht="74.25" customHeight="1" x14ac:dyDescent="0.2">
      <c r="A151" s="190" t="s">
        <v>80</v>
      </c>
      <c r="B151" s="191"/>
      <c r="C151" s="186"/>
      <c r="D151" s="157">
        <v>1485</v>
      </c>
      <c r="E151" s="157"/>
      <c r="F151" s="157"/>
      <c r="G151" s="157"/>
      <c r="H151" s="158"/>
    </row>
    <row r="152" spans="1:8" s="16" customFormat="1" ht="74.25" customHeight="1" x14ac:dyDescent="0.2">
      <c r="A152" s="190" t="s">
        <v>81</v>
      </c>
      <c r="B152" s="191"/>
      <c r="C152" s="186"/>
      <c r="D152" s="157">
        <v>1320</v>
      </c>
      <c r="E152" s="157"/>
      <c r="F152" s="157"/>
      <c r="G152" s="157"/>
      <c r="H152" s="158"/>
    </row>
    <row r="153" spans="1:8" s="16" customFormat="1" ht="74.25" customHeight="1" thickBot="1" x14ac:dyDescent="0.25">
      <c r="A153" s="190" t="s">
        <v>82</v>
      </c>
      <c r="B153" s="191"/>
      <c r="C153" s="194"/>
      <c r="D153" s="157">
        <v>1188</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44">
        <v>10008</v>
      </c>
      <c r="E154" s="45"/>
      <c r="F154" s="45"/>
      <c r="G154" s="45"/>
      <c r="H154" s="46"/>
    </row>
    <row r="155" spans="1:8" s="16" customFormat="1" ht="24.95" customHeight="1" thickBot="1" x14ac:dyDescent="0.25">
      <c r="A155" s="286"/>
      <c r="B155" s="287"/>
      <c r="C155" s="125"/>
      <c r="D155" s="288"/>
      <c r="E155" s="288"/>
      <c r="F155" s="288"/>
      <c r="G155" s="288"/>
      <c r="H155" s="289"/>
    </row>
    <row r="156" spans="1:8" s="16" customFormat="1" ht="50.1" customHeight="1" x14ac:dyDescent="0.2">
      <c r="A156" s="160" t="s">
        <v>85</v>
      </c>
      <c r="B156" s="161"/>
      <c r="C156" s="294" t="str">
        <f>"Интернет-площадка 2gis.ru на основе Cправочника организаций "&amp;$C$2&amp;""</f>
        <v>Интернет-площадка 2gis.ru на основе Cправочника организаций "2ГИС.КРАСНОДАР"</v>
      </c>
      <c r="D156" s="56">
        <v>7920</v>
      </c>
      <c r="E156" s="37"/>
      <c r="F156" s="37"/>
      <c r="G156" s="37"/>
      <c r="H156" s="38"/>
    </row>
    <row r="157" spans="1:8" s="16" customFormat="1" ht="50.1" customHeight="1" x14ac:dyDescent="0.2">
      <c r="A157" s="160" t="s">
        <v>86</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56">
        <v>11880</v>
      </c>
      <c r="E157" s="37"/>
      <c r="F157" s="37"/>
      <c r="G157" s="37"/>
      <c r="H157" s="38"/>
    </row>
    <row r="158" spans="1:8" s="16" customFormat="1" ht="50.1" customHeight="1" x14ac:dyDescent="0.2">
      <c r="A158" s="160" t="s">
        <v>87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56">
        <v>15840</v>
      </c>
      <c r="E158" s="37"/>
      <c r="F158" s="37"/>
      <c r="G158" s="37"/>
      <c r="H158" s="38"/>
    </row>
    <row r="159" spans="1:8" s="16" customFormat="1"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"2ГИС.КРАСНОДАР"</v>
      </c>
      <c r="D159" s="56">
        <v>7920</v>
      </c>
      <c r="E159" s="37"/>
      <c r="F159" s="37"/>
      <c r="G159" s="37"/>
      <c r="H159" s="38"/>
    </row>
    <row r="160" spans="1:8" s="16" customFormat="1"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"2ГИС.КРАСНОДАР"</v>
      </c>
      <c r="D160" s="56">
        <v>9504</v>
      </c>
      <c r="E160" s="37"/>
      <c r="F160" s="37"/>
      <c r="G160" s="37"/>
      <c r="H160" s="38"/>
    </row>
    <row r="161" spans="1:8" s="16" customFormat="1" ht="50.1" customHeight="1" x14ac:dyDescent="0.2">
      <c r="A161" s="160" t="s">
        <v>90</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56">
        <v>3570</v>
      </c>
      <c r="E161" s="37"/>
      <c r="F161" s="37"/>
      <c r="G161" s="37"/>
      <c r="H161" s="38"/>
    </row>
    <row r="162" spans="1:8" s="16" customFormat="1" ht="50.1" customHeight="1" x14ac:dyDescent="0.2">
      <c r="A162" s="160" t="s">
        <v>91</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56">
        <v>5550</v>
      </c>
      <c r="E162" s="37"/>
      <c r="F162" s="37"/>
      <c r="G162" s="37"/>
      <c r="H162" s="38"/>
    </row>
    <row r="163" spans="1:8" s="16" customFormat="1" ht="50.1" customHeight="1" x14ac:dyDescent="0.2">
      <c r="A163" s="160" t="s">
        <v>92</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56">
        <v>7950</v>
      </c>
      <c r="E163" s="37"/>
      <c r="F163" s="37"/>
      <c r="G163" s="37"/>
      <c r="H163" s="38"/>
    </row>
    <row r="164" spans="1:8" s="16" customFormat="1" ht="50.1" customHeight="1" x14ac:dyDescent="0.2">
      <c r="A164" s="160" t="s">
        <v>93</v>
      </c>
      <c r="B164" s="161"/>
      <c r="C164" s="203" t="e">
        <f>#REF!</f>
        <v>#REF!</v>
      </c>
      <c r="D164" s="56">
        <v>17280</v>
      </c>
      <c r="E164" s="37"/>
      <c r="F164" s="37"/>
      <c r="G164" s="37"/>
      <c r="H164" s="38"/>
    </row>
    <row r="165" spans="1:8" s="16" customFormat="1" ht="50.1" customHeight="1" x14ac:dyDescent="0.2">
      <c r="A165" s="160" t="s">
        <v>94</v>
      </c>
      <c r="B165" s="161"/>
      <c r="C165" s="203" t="s">
        <v>95</v>
      </c>
      <c r="D165" s="56">
        <v>540</v>
      </c>
      <c r="E165" s="37"/>
      <c r="F165" s="37"/>
      <c r="G165" s="37"/>
      <c r="H165" s="38"/>
    </row>
    <row r="166" spans="1:8" s="16" customFormat="1" ht="70.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56">
        <v>5280</v>
      </c>
      <c r="E166" s="37"/>
      <c r="F166" s="37"/>
      <c r="G166" s="37"/>
      <c r="H166" s="38"/>
    </row>
    <row r="167" spans="1:8" s="16" customFormat="1" ht="70.5" customHeight="1" x14ac:dyDescent="0.2">
      <c r="A167" s="160" t="s">
        <v>97</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56">
        <v>4224</v>
      </c>
      <c r="E167" s="37"/>
      <c r="F167" s="37"/>
      <c r="G167" s="37"/>
      <c r="H167" s="38"/>
    </row>
    <row r="168" spans="1:8" s="16" customFormat="1" ht="70.5" customHeight="1" x14ac:dyDescent="0.2">
      <c r="A168" s="160" t="s">
        <v>98</v>
      </c>
      <c r="B168" s="161"/>
      <c r="C168"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56">
        <v>4440</v>
      </c>
      <c r="E168" s="37"/>
      <c r="F168" s="37"/>
      <c r="G168" s="37"/>
      <c r="H168" s="38"/>
    </row>
    <row r="169" spans="1:8" s="16" customFormat="1" ht="70.5" customHeight="1" x14ac:dyDescent="0.2">
      <c r="A169" s="160" t="s">
        <v>99</v>
      </c>
      <c r="B169" s="161"/>
      <c r="C169"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56">
        <v>2112</v>
      </c>
      <c r="E169" s="37"/>
      <c r="F169" s="37"/>
      <c r="G169" s="37"/>
      <c r="H169" s="38"/>
    </row>
    <row r="170" spans="1:8" s="16" customFormat="1" ht="70.5" customHeight="1" x14ac:dyDescent="0.2">
      <c r="A170" s="160" t="s">
        <v>100</v>
      </c>
      <c r="B170" s="161" t="s">
        <v>100</v>
      </c>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56">
        <v>25800</v>
      </c>
      <c r="E170" s="37"/>
      <c r="F170" s="37"/>
      <c r="G170" s="37"/>
      <c r="H170" s="38"/>
    </row>
    <row r="171" spans="1:8" s="16" customFormat="1" ht="70.5" customHeight="1" x14ac:dyDescent="0.2">
      <c r="A171" s="160" t="s">
        <v>101</v>
      </c>
      <c r="B171" s="161" t="s">
        <v>101</v>
      </c>
      <c r="C17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56">
        <v>10008</v>
      </c>
      <c r="E171" s="37"/>
      <c r="F171" s="37"/>
      <c r="G171" s="37"/>
      <c r="H171" s="38"/>
    </row>
    <row r="172" spans="1:8" s="16" customFormat="1" ht="50.1" customHeight="1" thickBot="1" x14ac:dyDescent="0.25">
      <c r="A172" s="160" t="s">
        <v>102</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56">
        <v>8760</v>
      </c>
      <c r="E172" s="37"/>
      <c r="F172" s="37"/>
      <c r="G172" s="37"/>
      <c r="H172" s="38"/>
    </row>
    <row r="173" spans="1:8" s="16" customFormat="1" ht="102" customHeight="1" thickBot="1" x14ac:dyDescent="0.25">
      <c r="A173" s="160" t="s">
        <v>16</v>
      </c>
      <c r="B173" s="161"/>
      <c r="C17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56">
        <v>510</v>
      </c>
      <c r="E173" s="37"/>
      <c r="F173" s="37"/>
      <c r="G173" s="37"/>
      <c r="H173" s="38"/>
    </row>
    <row r="174" spans="1:8" s="16" customFormat="1" ht="102" customHeight="1" thickBot="1" x14ac:dyDescent="0.25">
      <c r="A174" s="160" t="s">
        <v>103</v>
      </c>
      <c r="B174" s="161"/>
      <c r="C17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4" s="56">
        <v>100002</v>
      </c>
      <c r="E174" s="37"/>
      <c r="F174" s="37"/>
      <c r="G174" s="37"/>
      <c r="H174" s="38"/>
    </row>
    <row r="175" spans="1:8" s="16" customFormat="1" ht="126" customHeight="1" x14ac:dyDescent="0.2">
      <c r="A175" s="160" t="s">
        <v>104</v>
      </c>
      <c r="B175" s="161"/>
      <c r="C17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5" s="56">
        <v>12000</v>
      </c>
      <c r="E175" s="37"/>
      <c r="F175" s="37"/>
      <c r="G175" s="37"/>
      <c r="H175" s="38"/>
    </row>
    <row r="176" spans="1:8" s="16" customFormat="1" ht="96" customHeight="1" x14ac:dyDescent="0.2">
      <c r="A176" s="154" t="s">
        <v>105</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56">
        <v>10005</v>
      </c>
      <c r="E176" s="37"/>
      <c r="F176" s="37"/>
      <c r="G176" s="37"/>
      <c r="H176" s="38"/>
    </row>
    <row r="177" spans="1:8" s="16" customFormat="1" ht="96" customHeight="1" x14ac:dyDescent="0.2">
      <c r="A177" s="154" t="s">
        <v>106</v>
      </c>
      <c r="B177" s="204"/>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7" s="56">
        <v>11004</v>
      </c>
      <c r="E177" s="37"/>
      <c r="F177" s="37"/>
      <c r="G177" s="37"/>
      <c r="H177" s="38"/>
    </row>
    <row r="178" spans="1:8" s="16" customFormat="1"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"2ГИС.КРАСНОДАР"</v>
      </c>
      <c r="D178" s="56">
        <v>14280</v>
      </c>
      <c r="E178" s="37"/>
      <c r="F178" s="37"/>
      <c r="G178" s="37"/>
      <c r="H178" s="38"/>
    </row>
    <row r="179" spans="1:8" s="16" customFormat="1" ht="50.1" customHeight="1" x14ac:dyDescent="0.2">
      <c r="A179" s="160" t="s">
        <v>108</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56">
        <v>21480</v>
      </c>
      <c r="E179" s="37"/>
      <c r="F179" s="37"/>
      <c r="G179" s="37"/>
      <c r="H179" s="38"/>
    </row>
    <row r="180" spans="1:8" s="16" customFormat="1" ht="50.1" customHeight="1" x14ac:dyDescent="0.2">
      <c r="A180" s="160" t="s">
        <v>109</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56">
        <v>28560</v>
      </c>
      <c r="E180" s="37"/>
      <c r="F180" s="37"/>
      <c r="G180" s="37"/>
      <c r="H180" s="38"/>
    </row>
    <row r="181" spans="1:8" s="16" customFormat="1"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"2ГИС.КРАСНОДАР"</v>
      </c>
      <c r="D181" s="56">
        <v>14280</v>
      </c>
      <c r="E181" s="37"/>
      <c r="F181" s="37"/>
      <c r="G181" s="37"/>
      <c r="H181" s="38"/>
    </row>
    <row r="182" spans="1:8" s="16" customFormat="1"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"2ГИС.КРАСНОДАР"</v>
      </c>
      <c r="D182" s="56">
        <v>17136</v>
      </c>
      <c r="E182" s="37"/>
      <c r="F182" s="37"/>
      <c r="G182" s="37"/>
      <c r="H182" s="38"/>
    </row>
    <row r="183" spans="1:8" s="16" customFormat="1" ht="50.1" customHeight="1" x14ac:dyDescent="0.2">
      <c r="A183" s="160" t="s">
        <v>112</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56">
        <v>6480</v>
      </c>
      <c r="E183" s="37"/>
      <c r="F183" s="37"/>
      <c r="G183" s="37"/>
      <c r="H183" s="38"/>
    </row>
    <row r="184" spans="1:8" s="16" customFormat="1" ht="50.1" customHeight="1" x14ac:dyDescent="0.2">
      <c r="A184" s="160" t="s">
        <v>113</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56">
        <v>10080</v>
      </c>
      <c r="E184" s="37"/>
      <c r="F184" s="37"/>
      <c r="G184" s="37"/>
      <c r="H184" s="38"/>
    </row>
    <row r="185" spans="1:8" s="16" customFormat="1"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56">
        <v>14400</v>
      </c>
      <c r="E185" s="37"/>
      <c r="F185" s="37"/>
      <c r="G185" s="37"/>
      <c r="H185" s="38"/>
    </row>
    <row r="186" spans="1:8" s="16" customFormat="1" ht="50.1" customHeight="1" x14ac:dyDescent="0.2">
      <c r="A186" s="160" t="s">
        <v>115</v>
      </c>
      <c r="B186" s="161"/>
      <c r="C186" s="203" t="s">
        <v>95</v>
      </c>
      <c r="D186" s="56">
        <v>1080</v>
      </c>
      <c r="E186" s="37"/>
      <c r="F186" s="37"/>
      <c r="G186" s="37"/>
      <c r="H186" s="38"/>
    </row>
    <row r="187" spans="1:8" s="16" customFormat="1" ht="7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56">
        <v>46440</v>
      </c>
      <c r="E187" s="37"/>
      <c r="F187" s="37"/>
      <c r="G187" s="37"/>
      <c r="H187" s="38"/>
    </row>
    <row r="188" spans="1:8" s="16" customFormat="1" ht="50.1" customHeight="1" thickBot="1" x14ac:dyDescent="0.25">
      <c r="A188" s="160" t="s">
        <v>117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56">
        <v>15840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6">
        <v>10008</v>
      </c>
      <c r="E190" s="37"/>
      <c r="F190" s="37"/>
      <c r="G190" s="37"/>
      <c r="H190" s="38"/>
    </row>
    <row r="191" spans="1:8" s="16" customFormat="1" ht="50.1" customHeight="1" x14ac:dyDescent="0.2">
      <c r="A191" s="160" t="s">
        <v>120</v>
      </c>
      <c r="B191" s="161"/>
      <c r="C191" s="209"/>
      <c r="D191" s="36">
        <v>10008</v>
      </c>
      <c r="E191" s="37"/>
      <c r="F191" s="37"/>
      <c r="G191" s="37"/>
      <c r="H191" s="38"/>
    </row>
    <row r="192" spans="1:8" s="16" customFormat="1" ht="50.1" customHeight="1" x14ac:dyDescent="0.2">
      <c r="A192" s="207" t="s">
        <v>121</v>
      </c>
      <c r="B192" s="208"/>
      <c r="C192" s="209"/>
      <c r="D192" s="293">
        <v>3000</v>
      </c>
      <c r="E192" s="157"/>
      <c r="F192" s="157"/>
      <c r="G192" s="157"/>
      <c r="H192" s="157"/>
    </row>
    <row r="193" spans="1:8" s="16" customFormat="1" ht="50.1" customHeight="1" x14ac:dyDescent="0.2">
      <c r="A193" s="207" t="s">
        <v>122</v>
      </c>
      <c r="B193" s="208"/>
      <c r="C193" s="209"/>
      <c r="D193" s="293">
        <v>300</v>
      </c>
      <c r="E193" s="157"/>
      <c r="F193" s="157"/>
      <c r="G193" s="157"/>
      <c r="H193" s="157"/>
    </row>
    <row r="194" spans="1:8" s="16" customFormat="1" ht="50.1" customHeight="1" thickBot="1" x14ac:dyDescent="0.25">
      <c r="A194" s="207" t="s">
        <v>123</v>
      </c>
      <c r="B194" s="208"/>
      <c r="C194" s="210"/>
      <c r="D194" s="78">
        <v>1050</v>
      </c>
      <c r="E194" s="79"/>
      <c r="F194" s="79"/>
      <c r="G194" s="79"/>
      <c r="H194" s="79"/>
    </row>
    <row r="195" spans="1:8" s="16" customFormat="1" ht="50.1" customHeight="1" thickBot="1" x14ac:dyDescent="0.25">
      <c r="A195" s="24" t="s">
        <v>124</v>
      </c>
      <c r="B195" s="25"/>
      <c r="C195" s="26"/>
      <c r="D195" s="173"/>
      <c r="E195" s="173"/>
      <c r="F195" s="173"/>
      <c r="G195" s="173"/>
      <c r="H195" s="174"/>
    </row>
    <row r="196" spans="1:8" s="16" customFormat="1" ht="50.1" customHeight="1" x14ac:dyDescent="0.2">
      <c r="A196" s="160" t="s">
        <v>125</v>
      </c>
      <c r="B196" s="161"/>
      <c r="C196" s="203" t="str">
        <f>"Интернет-площадка 2gis.ru на основе Cправочника организаций "&amp;$C$2&amp;""</f>
        <v>Интернет-площадка 2gis.ru на основе Cправочника организаций "2ГИС.КРАСНОДАР"</v>
      </c>
      <c r="D196" s="36">
        <v>2550</v>
      </c>
      <c r="E196" s="37"/>
      <c r="F196" s="37"/>
      <c r="G196" s="37"/>
      <c r="H196" s="38"/>
    </row>
    <row r="197" spans="1:8" s="16" customFormat="1" ht="50.1" customHeight="1" x14ac:dyDescent="0.2">
      <c r="A197" s="160" t="s">
        <v>126</v>
      </c>
      <c r="B197" s="161"/>
      <c r="C197"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7" s="56">
        <v>2550</v>
      </c>
      <c r="E197" s="37"/>
      <c r="F197" s="37"/>
      <c r="G197" s="37"/>
      <c r="H197" s="38"/>
    </row>
    <row r="198" spans="1:8" s="16" customFormat="1" ht="50.1" customHeight="1" x14ac:dyDescent="0.2">
      <c r="A198" s="160" t="s">
        <v>195</v>
      </c>
      <c r="B198" s="161"/>
      <c r="C198" s="203" t="str">
        <f>"Интернет-площадка 2gis.ru на основе Cправочника организаций "&amp;$C$2&amp;""</f>
        <v>Интернет-площадка 2gis.ru на основе Cправочника организаций "2ГИС.КРАСНОДАР"</v>
      </c>
      <c r="D198" s="36">
        <v>4680</v>
      </c>
      <c r="E198" s="37"/>
      <c r="F198" s="37"/>
      <c r="G198" s="37"/>
      <c r="H198" s="38"/>
    </row>
    <row r="199" spans="1:8" s="16" customFormat="1" ht="50.1" customHeight="1" x14ac:dyDescent="0.2">
      <c r="A199" s="160" t="s">
        <v>128</v>
      </c>
      <c r="B199" s="161"/>
      <c r="C199"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9" s="36">
        <v>4680</v>
      </c>
      <c r="E199" s="37"/>
      <c r="F199" s="37"/>
      <c r="G199" s="37"/>
      <c r="H199" s="38"/>
    </row>
    <row r="200" spans="1:8" s="16" customFormat="1" ht="126" customHeight="1" thickBot="1" x14ac:dyDescent="0.25">
      <c r="A200" s="160" t="s">
        <v>129</v>
      </c>
      <c r="B200" s="161"/>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0" s="56">
        <v>7500</v>
      </c>
      <c r="E200" s="37"/>
      <c r="F200" s="37"/>
      <c r="G200" s="37"/>
      <c r="H200" s="38"/>
    </row>
    <row r="201" spans="1:8" ht="50.1" customHeight="1" thickBot="1" x14ac:dyDescent="0.25">
      <c r="A201" s="24" t="s">
        <v>196</v>
      </c>
      <c r="B201" s="25"/>
      <c r="C201" s="26"/>
      <c r="D201" s="173"/>
      <c r="E201" s="173"/>
      <c r="F201" s="173"/>
      <c r="G201" s="173"/>
      <c r="H201" s="174"/>
    </row>
    <row r="202" spans="1:8" s="23" customFormat="1" ht="30" customHeight="1" thickBot="1" x14ac:dyDescent="0.25">
      <c r="A202" s="298"/>
      <c r="B202" s="298"/>
      <c r="C202" s="456"/>
      <c r="D202" s="298"/>
      <c r="E202" s="298"/>
      <c r="F202" s="298"/>
      <c r="G202" s="298"/>
      <c r="H202" s="299"/>
    </row>
    <row r="203" spans="1:8" s="16" customFormat="1" ht="83.25" customHeight="1" x14ac:dyDescent="0.2">
      <c r="A203" s="160" t="s">
        <v>197</v>
      </c>
      <c r="B203" s="161"/>
      <c r="C20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36">
        <v>13500</v>
      </c>
      <c r="E203" s="37"/>
      <c r="F203" s="37"/>
      <c r="G203" s="37"/>
      <c r="H203" s="38"/>
    </row>
    <row r="204" spans="1:8" s="16" customFormat="1" ht="83.25" customHeight="1" thickBot="1" x14ac:dyDescent="0.25">
      <c r="A204" s="160" t="s">
        <v>198</v>
      </c>
      <c r="B204" s="161"/>
      <c r="C204" s="209"/>
      <c r="D204" s="36">
        <v>13500</v>
      </c>
      <c r="E204" s="37"/>
      <c r="F204" s="37"/>
      <c r="G204" s="37"/>
      <c r="H204" s="38"/>
    </row>
    <row r="205" spans="1:8" s="28" customFormat="1" ht="50.1" customHeight="1" thickBot="1" x14ac:dyDescent="0.25">
      <c r="A205" s="286"/>
      <c r="B205" s="287"/>
      <c r="C205" s="125"/>
      <c r="D205" s="288"/>
      <c r="E205" s="288"/>
      <c r="F205" s="288"/>
      <c r="G205" s="288"/>
      <c r="H205" s="289"/>
    </row>
    <row r="206" spans="1:8" s="23" customFormat="1" ht="26.25" x14ac:dyDescent="0.2">
      <c r="A206" s="212"/>
      <c r="B206" s="213"/>
      <c r="C206" s="214"/>
      <c r="D206" s="213"/>
      <c r="E206" s="213"/>
      <c r="F206" s="213"/>
      <c r="G206" s="213"/>
      <c r="H206" s="215"/>
    </row>
    <row r="207" spans="1:8" s="16" customFormat="1" ht="21" x14ac:dyDescent="0.2">
      <c r="A207" s="216"/>
      <c r="B207" s="217" t="s">
        <v>130</v>
      </c>
      <c r="C207" s="218" t="s">
        <v>199</v>
      </c>
      <c r="D207" s="218"/>
      <c r="E207" s="219"/>
      <c r="F207" s="219"/>
      <c r="G207" s="219"/>
      <c r="H207" s="219"/>
    </row>
    <row r="208" spans="1:8" s="16" customFormat="1" ht="21" x14ac:dyDescent="0.2">
      <c r="A208" s="216"/>
      <c r="B208" s="219"/>
      <c r="C208" s="220" t="s">
        <v>200</v>
      </c>
      <c r="D208" s="220"/>
      <c r="E208" s="219"/>
      <c r="F208" s="219"/>
      <c r="G208" s="219"/>
      <c r="H208" s="219"/>
    </row>
    <row r="209" spans="1:8" s="16" customFormat="1" ht="21" x14ac:dyDescent="0.2">
      <c r="A209" s="216"/>
      <c r="B209" s="219"/>
      <c r="C209" s="220" t="s">
        <v>201</v>
      </c>
      <c r="D209" s="220"/>
      <c r="E209" s="219"/>
      <c r="F209" s="219"/>
      <c r="G209" s="219"/>
      <c r="H209" s="219"/>
    </row>
    <row r="210" spans="1:8" s="16" customFormat="1" ht="21" x14ac:dyDescent="0.2">
      <c r="A210" s="216"/>
      <c r="B210" s="219"/>
      <c r="C210" s="305"/>
      <c r="D210" s="305"/>
      <c r="E210" s="219"/>
      <c r="F210" s="219"/>
      <c r="G210" s="219"/>
      <c r="H210" s="219"/>
    </row>
    <row r="211" spans="1:8" s="16" customFormat="1" ht="21" x14ac:dyDescent="0.2">
      <c r="A211" s="221" t="s">
        <v>532</v>
      </c>
      <c r="B211" s="221"/>
      <c r="C211" s="221"/>
      <c r="D211" s="221"/>
      <c r="E211" s="221"/>
      <c r="F211" s="221"/>
      <c r="G211" s="221"/>
      <c r="H211" s="221"/>
    </row>
    <row r="212" spans="1:8" s="16" customFormat="1" ht="26.25" x14ac:dyDescent="0.2">
      <c r="A212" s="223" t="str">
        <f>Абакан_юр!A171</f>
        <v>По соглашению сторон в качестве валюты платежа могут выступать украинские гривны, в этом случае курс следующий: 1 руб. = 0,5104 гривен</v>
      </c>
      <c r="B212" s="223"/>
      <c r="C212" s="223"/>
      <c r="D212" s="224"/>
      <c r="E212" s="224"/>
      <c r="F212" s="225"/>
      <c r="G212" s="226"/>
      <c r="H212" s="226"/>
    </row>
    <row r="213" spans="1:8" ht="12.6" customHeight="1" x14ac:dyDescent="0.2">
      <c r="A213" s="223" t="str">
        <f>Абакан_юр!A172</f>
        <v>По соглашению сторон в качестве валюты платежа могут выступать дирхамы ОАЭ, в этом случае курс следующий: 1 руб. = 0,0436 дирхам</v>
      </c>
      <c r="B213" s="223"/>
      <c r="C213" s="223"/>
      <c r="D213" s="224"/>
      <c r="E213" s="224"/>
      <c r="F213" s="225"/>
      <c r="G213" s="228"/>
      <c r="H213" s="228"/>
    </row>
    <row r="214" spans="1:8" s="219" customFormat="1" ht="24.95" customHeight="1" x14ac:dyDescent="0.2">
      <c r="A214" s="223" t="str">
        <f>Абакан_юр!A173</f>
        <v>По соглашению сторон в качестве валюты платежа могут выступать доллары США, в этом случае курс следующий: 1 руб. = 0,0118 доллара</v>
      </c>
      <c r="B214" s="223"/>
      <c r="C214" s="223"/>
      <c r="D214" s="224"/>
      <c r="E214" s="224"/>
      <c r="F214" s="225"/>
      <c r="G214" s="228"/>
      <c r="H214" s="228"/>
    </row>
    <row r="215" spans="1:8" s="219" customFormat="1" ht="24.95" customHeight="1" x14ac:dyDescent="0.2">
      <c r="A215" s="223" t="str">
        <f>Абакан_юр!A174</f>
        <v>По соглашению сторон в качестве валюты платежа могут выступать евро, в этом случае курс следующий: 1 руб. = 0,0108 евро</v>
      </c>
      <c r="B215" s="223"/>
      <c r="C215" s="223"/>
      <c r="D215" s="224"/>
      <c r="E215" s="225"/>
      <c r="F215" s="225"/>
      <c r="G215" s="228"/>
      <c r="H215" s="228"/>
    </row>
    <row r="216" spans="1:8" s="219" customFormat="1" ht="24.95" customHeight="1" x14ac:dyDescent="0.2">
      <c r="A216" s="223" t="str">
        <f>Абакан_юр!A175</f>
        <v>По соглашению сторон в качестве валюты платежа могут выступать чешские кроны, в этом случае курс следующий: 1 руб. = 0,2741 крона</v>
      </c>
      <c r="B216" s="223"/>
      <c r="C216" s="223"/>
      <c r="D216" s="224"/>
      <c r="E216" s="225"/>
      <c r="F216" s="225"/>
      <c r="G216" s="228"/>
      <c r="H216" s="228"/>
    </row>
    <row r="217" spans="1:8" s="219" customFormat="1" ht="24.95" customHeight="1" x14ac:dyDescent="0.2">
      <c r="A217" s="223" t="str">
        <f>Абакан_юр!A176</f>
        <v>По соглашению сторон в качестве валюты платежа могут выступать киргизские сомы, в этом случае курс следующий: 1 руб. = 1,0001 сом</v>
      </c>
      <c r="B217" s="223"/>
      <c r="C217" s="223"/>
      <c r="D217" s="224"/>
      <c r="E217" s="224"/>
      <c r="F217" s="225"/>
      <c r="G217" s="228"/>
      <c r="H217" s="228"/>
    </row>
    <row r="218" spans="1:8" s="222" customFormat="1" ht="94.5" customHeight="1" x14ac:dyDescent="0.2">
      <c r="A218" s="223" t="str">
        <f>Абакан_юр!A177</f>
        <v>По соглашению сторон в качестве валюты платежа могут выступать казахстанские тенге, в этом случае курс следующий: 1 руб. = 5,6363 тенге</v>
      </c>
      <c r="B218" s="223"/>
      <c r="C218" s="223"/>
      <c r="D218" s="224"/>
      <c r="E218" s="224"/>
      <c r="F218" s="225"/>
      <c r="G218" s="228"/>
      <c r="H218" s="228"/>
    </row>
    <row r="219" spans="1:8" s="227" customFormat="1" ht="24.95" customHeight="1" x14ac:dyDescent="0.2">
      <c r="A219" s="229"/>
      <c r="B219" s="229"/>
      <c r="C219" s="230"/>
      <c r="D219" s="231"/>
      <c r="E219" s="231"/>
      <c r="F219" s="232"/>
      <c r="G219" s="233"/>
      <c r="H219" s="233"/>
    </row>
    <row r="220" spans="1:8" s="227" customFormat="1" ht="24.95" customHeight="1" x14ac:dyDescent="0.2">
      <c r="A220" s="235" t="s">
        <v>141</v>
      </c>
      <c r="B220" s="235"/>
      <c r="C220" s="235"/>
      <c r="D220" s="235"/>
      <c r="E220" s="235"/>
      <c r="F220" s="235"/>
      <c r="G220" s="235"/>
      <c r="H220" s="235"/>
    </row>
    <row r="221" spans="1:8" s="227" customFormat="1" ht="24.95" customHeight="1" x14ac:dyDescent="0.2">
      <c r="A221" s="235" t="s">
        <v>142</v>
      </c>
      <c r="B221" s="235"/>
      <c r="C221" s="235"/>
      <c r="D221" s="235"/>
      <c r="E221" s="235"/>
      <c r="F221" s="235"/>
      <c r="G221" s="235"/>
      <c r="H221" s="235"/>
    </row>
    <row r="222" spans="1:8" s="227" customFormat="1" ht="24.95" customHeight="1" x14ac:dyDescent="0.2">
      <c r="A222" s="229"/>
      <c r="B222" s="229"/>
      <c r="C222" s="230"/>
      <c r="D222" s="231"/>
      <c r="E222" s="231"/>
      <c r="F222" s="232"/>
      <c r="G222" s="233"/>
      <c r="H222" s="233"/>
    </row>
    <row r="223" spans="1:8" s="227" customFormat="1" ht="24.95" customHeight="1" thickBot="1" x14ac:dyDescent="0.25">
      <c r="A223" s="236" t="s">
        <v>143</v>
      </c>
      <c r="B223" s="236"/>
      <c r="C223" s="236"/>
      <c r="D223" s="236"/>
      <c r="E223" s="236"/>
      <c r="F223" s="237"/>
      <c r="H223" s="238"/>
    </row>
    <row r="224" spans="1:8" s="227" customFormat="1" ht="24.95" customHeight="1" thickBot="1" x14ac:dyDescent="0.25">
      <c r="A224" s="239" t="s">
        <v>144</v>
      </c>
      <c r="B224" s="240"/>
      <c r="C224" s="240"/>
      <c r="D224" s="240"/>
      <c r="E224" s="241"/>
      <c r="F224" s="242"/>
      <c r="G224" s="213"/>
      <c r="H224" s="243"/>
    </row>
    <row r="225" spans="1:8" s="227" customFormat="1" ht="24.95" customHeight="1" thickBot="1" x14ac:dyDescent="0.25">
      <c r="A225" s="421" t="s">
        <v>145</v>
      </c>
      <c r="B225" s="422"/>
      <c r="C225" s="246" t="s">
        <v>146</v>
      </c>
      <c r="D225" s="435" t="s">
        <v>147</v>
      </c>
      <c r="E225" s="436"/>
      <c r="F225" s="248"/>
      <c r="G225" s="248"/>
      <c r="H225" s="248"/>
    </row>
    <row r="226" spans="1:8" s="234" customFormat="1" ht="12" customHeight="1" x14ac:dyDescent="0.2">
      <c r="A226" s="249" t="s">
        <v>203</v>
      </c>
      <c r="B226" s="250"/>
      <c r="C226" s="252" t="s">
        <v>204</v>
      </c>
      <c r="D226" s="472">
        <v>2190</v>
      </c>
      <c r="E226" s="253"/>
      <c r="F226" s="248"/>
      <c r="G226" s="248"/>
      <c r="H226" s="248"/>
    </row>
    <row r="227" spans="1:8" ht="24.95" customHeight="1" x14ac:dyDescent="0.2">
      <c r="A227" s="254" t="s">
        <v>205</v>
      </c>
      <c r="B227" s="255"/>
      <c r="C227" s="257"/>
      <c r="D227" s="473">
        <v>1590</v>
      </c>
      <c r="E227" s="258"/>
      <c r="F227" s="248"/>
      <c r="G227" s="248"/>
      <c r="H227" s="248"/>
    </row>
    <row r="228" spans="1:8" ht="24.95" customHeight="1" x14ac:dyDescent="0.2">
      <c r="A228" s="254" t="s">
        <v>206</v>
      </c>
      <c r="B228" s="255"/>
      <c r="C228" s="257"/>
      <c r="D228" s="473">
        <v>1440</v>
      </c>
      <c r="E228" s="258"/>
      <c r="F228" s="248"/>
      <c r="G228" s="248"/>
      <c r="H228" s="248"/>
    </row>
    <row r="229" spans="1:8" s="234" customFormat="1" ht="12" customHeight="1" thickBot="1" x14ac:dyDescent="0.25">
      <c r="A229" s="254" t="s">
        <v>207</v>
      </c>
      <c r="B229" s="255"/>
      <c r="C229" s="257"/>
      <c r="D229" s="473">
        <v>1290</v>
      </c>
      <c r="E229" s="258"/>
      <c r="F229" s="248"/>
      <c r="G229" s="248"/>
      <c r="H229" s="248"/>
    </row>
    <row r="230" spans="1:8" s="238" customFormat="1" ht="50.1" customHeight="1" x14ac:dyDescent="0.2">
      <c r="A230" s="249" t="s">
        <v>148</v>
      </c>
      <c r="B230" s="250"/>
      <c r="C230" s="251" t="s">
        <v>149</v>
      </c>
      <c r="D230" s="252" t="s">
        <v>150</v>
      </c>
      <c r="E230" s="253"/>
      <c r="F230" s="248"/>
      <c r="G230" s="248"/>
      <c r="H230" s="248"/>
    </row>
    <row r="231" spans="1:8" s="243" customFormat="1" ht="50.1" customHeight="1" x14ac:dyDescent="0.2">
      <c r="A231" s="254" t="s">
        <v>151</v>
      </c>
      <c r="B231" s="255"/>
      <c r="C231" s="256" t="s">
        <v>152</v>
      </c>
      <c r="D231" s="257" t="s">
        <v>153</v>
      </c>
      <c r="E231" s="258"/>
      <c r="F231" s="248"/>
      <c r="G231" s="248"/>
      <c r="H231" s="248"/>
    </row>
    <row r="232" spans="1:8" ht="100.5" customHeight="1" thickBot="1" x14ac:dyDescent="0.25">
      <c r="A232" s="316" t="s">
        <v>154</v>
      </c>
      <c r="B232" s="317"/>
      <c r="C232" s="318" t="s">
        <v>155</v>
      </c>
      <c r="D232" s="319" t="s">
        <v>153</v>
      </c>
      <c r="E232" s="320"/>
      <c r="F232" s="248"/>
      <c r="G232" s="248"/>
      <c r="H232" s="248"/>
    </row>
    <row r="233" spans="1:8" ht="50.1" customHeight="1" x14ac:dyDescent="0.2">
      <c r="A233" s="254" t="s">
        <v>157</v>
      </c>
      <c r="B233" s="255"/>
      <c r="C233" s="314" t="s">
        <v>158</v>
      </c>
      <c r="D233" s="255" t="s">
        <v>153</v>
      </c>
      <c r="E233" s="315"/>
      <c r="F233" s="242"/>
      <c r="G233" s="242"/>
      <c r="H233" s="242"/>
    </row>
    <row r="234" spans="1:8" ht="50.1" customHeight="1" thickBot="1" x14ac:dyDescent="0.25">
      <c r="A234" s="437" t="s">
        <v>159</v>
      </c>
      <c r="B234" s="438"/>
      <c r="C234" s="318" t="s">
        <v>160</v>
      </c>
      <c r="D234" s="439" t="s">
        <v>153</v>
      </c>
      <c r="E234" s="440"/>
      <c r="F234" s="232"/>
      <c r="G234" s="233"/>
      <c r="H234" s="233"/>
    </row>
    <row r="235" spans="1:8" ht="50.1" customHeight="1" x14ac:dyDescent="0.2">
      <c r="A235" s="260" t="s">
        <v>161</v>
      </c>
      <c r="B235" s="260"/>
      <c r="C235" s="260"/>
      <c r="D235" s="260"/>
      <c r="E235" s="260"/>
      <c r="F235" s="260"/>
      <c r="G235" s="260"/>
      <c r="H235" s="260"/>
    </row>
    <row r="236" spans="1:8" ht="50.1" customHeight="1" x14ac:dyDescent="0.2">
      <c r="A236" s="260" t="s">
        <v>162</v>
      </c>
      <c r="B236" s="260"/>
      <c r="C236" s="260"/>
      <c r="D236" s="260"/>
      <c r="E236" s="260"/>
      <c r="F236" s="260"/>
      <c r="G236" s="260"/>
      <c r="H236" s="260"/>
    </row>
    <row r="237" spans="1:8" ht="175.5" customHeight="1" x14ac:dyDescent="0.2">
      <c r="A23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1"/>
      <c r="C237" s="321"/>
      <c r="D237" s="321"/>
      <c r="E237" s="321"/>
      <c r="F237" s="321"/>
      <c r="G237" s="321"/>
      <c r="H237" s="321"/>
    </row>
    <row r="238" spans="1:8" ht="75" customHeight="1" x14ac:dyDescent="0.2">
      <c r="A238" s="235" t="s">
        <v>164</v>
      </c>
      <c r="B238" s="235"/>
      <c r="C238" s="235"/>
      <c r="D238" s="235"/>
      <c r="E238" s="235"/>
      <c r="F238" s="235"/>
      <c r="G238" s="235"/>
      <c r="H238" s="235"/>
    </row>
    <row r="239" spans="1:8" ht="174.75" customHeight="1" x14ac:dyDescent="0.2">
      <c r="A239" s="260" t="s">
        <v>165</v>
      </c>
      <c r="B239" s="260"/>
      <c r="C239" s="260"/>
      <c r="D239" s="260"/>
      <c r="E239" s="260"/>
      <c r="F239" s="260"/>
      <c r="G239" s="260"/>
      <c r="H239" s="260"/>
    </row>
    <row r="240" spans="1:8" s="213" customFormat="1" ht="125.25" customHeight="1" x14ac:dyDescent="0.2">
      <c r="A240" s="235" t="s">
        <v>166</v>
      </c>
      <c r="B240" s="235"/>
      <c r="C240" s="235"/>
      <c r="D240" s="235"/>
      <c r="E240" s="235"/>
      <c r="F240" s="235"/>
      <c r="G240" s="235"/>
      <c r="H240" s="235"/>
    </row>
    <row r="241" spans="1:8" s="234" customFormat="1" ht="222.75" customHeight="1" x14ac:dyDescent="0.2">
      <c r="A241" s="212"/>
      <c r="B241" s="213"/>
      <c r="C241" s="214"/>
      <c r="D241" s="213"/>
      <c r="E241" s="213"/>
      <c r="F241" s="213"/>
      <c r="G241" s="213"/>
      <c r="H241" s="215"/>
    </row>
    <row r="242" spans="1:8" ht="24.95" customHeight="1" x14ac:dyDescent="0.2"/>
    <row r="243" spans="1:8" ht="24.95" customHeight="1" x14ac:dyDescent="0.2"/>
    <row r="244" spans="1:8" ht="180.75" customHeight="1" x14ac:dyDescent="0.2"/>
    <row r="245" spans="1:8" s="16" customFormat="1" ht="67.5" customHeight="1" x14ac:dyDescent="0.2">
      <c r="A245" s="212"/>
      <c r="B245" s="213"/>
      <c r="C245" s="214"/>
      <c r="D245" s="213"/>
      <c r="E245" s="213"/>
      <c r="F245" s="213"/>
      <c r="G245" s="213"/>
      <c r="H245" s="215"/>
    </row>
    <row r="246" spans="1:8" ht="24.95" customHeight="1" x14ac:dyDescent="0.2"/>
    <row r="247" spans="1:8" s="262" customFormat="1" ht="114.75" customHeight="1" x14ac:dyDescent="0.2">
      <c r="A247" s="212"/>
      <c r="B247" s="213"/>
      <c r="C247" s="214"/>
      <c r="D247" s="213"/>
      <c r="E247" s="213"/>
      <c r="F247" s="213"/>
      <c r="G247" s="213"/>
      <c r="H247" s="215"/>
    </row>
  </sheetData>
  <sheetProtection selectLockedCells="1" selectUnlockedCells="1"/>
  <mergeCells count="405">
    <mergeCell ref="A237:H237"/>
    <mergeCell ref="A238:H238"/>
    <mergeCell ref="A239:H239"/>
    <mergeCell ref="A240:E240"/>
    <mergeCell ref="F240:H240"/>
    <mergeCell ref="A233:B233"/>
    <mergeCell ref="D233:E233"/>
    <mergeCell ref="A234:B234"/>
    <mergeCell ref="D234:E234"/>
    <mergeCell ref="A235:H235"/>
    <mergeCell ref="A236:H23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17:C217"/>
    <mergeCell ref="A218:C218"/>
    <mergeCell ref="A220:H220"/>
    <mergeCell ref="A221:H221"/>
    <mergeCell ref="A223:E223"/>
    <mergeCell ref="A224:E224"/>
    <mergeCell ref="A212:C212"/>
    <mergeCell ref="G212:H212"/>
    <mergeCell ref="A213:C213"/>
    <mergeCell ref="A214:C214"/>
    <mergeCell ref="A215:C215"/>
    <mergeCell ref="A216:C216"/>
    <mergeCell ref="A205:B205"/>
    <mergeCell ref="D205:H205"/>
    <mergeCell ref="C207:D207"/>
    <mergeCell ref="C208:D208"/>
    <mergeCell ref="C209:D209"/>
    <mergeCell ref="A211:H211"/>
    <mergeCell ref="A201:B201"/>
    <mergeCell ref="D201:H201"/>
    <mergeCell ref="A202:C202"/>
    <mergeCell ref="D202:H202"/>
    <mergeCell ref="A203:B203"/>
    <mergeCell ref="C203:C204"/>
    <mergeCell ref="D203:H203"/>
    <mergeCell ref="A204:B204"/>
    <mergeCell ref="D204:H20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7"/>
  <sheetViews>
    <sheetView zoomScale="40" zoomScaleNormal="40" zoomScaleSheetLayoutView="40" workbookViewId="0">
      <pane ySplit="3" topLeftCell="A350"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533</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267">
        <v>219</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1">
        <f>F49*1.2</f>
        <v>13888.8</v>
      </c>
      <c r="E49" s="32">
        <f>F49*1.1</f>
        <v>12731.400000000001</v>
      </c>
      <c r="F49" s="32">
        <v>11574</v>
      </c>
      <c r="G49" s="32">
        <f>F49*0.75</f>
        <v>8680.5</v>
      </c>
      <c r="H49" s="33">
        <f>F49*0.5</f>
        <v>5787</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54">
        <f>F55*1.2</f>
        <v>15955.199999999999</v>
      </c>
      <c r="E55" s="32">
        <f>F55*1.1</f>
        <v>14625.6</v>
      </c>
      <c r="F55" s="32">
        <v>13296</v>
      </c>
      <c r="G55" s="32">
        <f>F55*0.75</f>
        <v>9972</v>
      </c>
      <c r="H55" s="33">
        <f>F55*0.5</f>
        <v>6648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267">
        <v>219</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38</v>
      </c>
      <c r="B65" s="137"/>
      <c r="C65" s="137"/>
      <c r="D65" s="138" t="str">
        <f>"от "&amp;MIN(D66:D110)&amp;" до "&amp;MAX(D66:D110)</f>
        <v>от 2076 до 93420</v>
      </c>
      <c r="E65" s="139"/>
      <c r="F65" s="139"/>
      <c r="G65" s="139"/>
      <c r="H65" s="140"/>
    </row>
    <row r="66" spans="1:8" s="16" customFormat="1" ht="37.5" customHeight="1" outlineLevel="1" x14ac:dyDescent="0.2">
      <c r="A66" s="141" t="s">
        <v>39</v>
      </c>
      <c r="B66" s="142"/>
      <c r="C66" s="535"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144">
        <v>2076</v>
      </c>
      <c r="E66" s="145"/>
      <c r="F66" s="145"/>
      <c r="G66" s="145"/>
      <c r="H66" s="146"/>
    </row>
    <row r="67" spans="1:8" s="16" customFormat="1" ht="37.5" customHeight="1" outlineLevel="1" x14ac:dyDescent="0.2">
      <c r="A67" s="147" t="s">
        <v>40</v>
      </c>
      <c r="B67" s="148"/>
      <c r="C67" s="536"/>
      <c r="D67" s="36">
        <v>4152</v>
      </c>
      <c r="E67" s="37"/>
      <c r="F67" s="37"/>
      <c r="G67" s="37"/>
      <c r="H67" s="38"/>
    </row>
    <row r="68" spans="1:8" s="16" customFormat="1" ht="37.5" customHeight="1" outlineLevel="1" x14ac:dyDescent="0.2">
      <c r="A68" s="147" t="s">
        <v>41</v>
      </c>
      <c r="B68" s="148"/>
      <c r="C68" s="536"/>
      <c r="D68" s="36">
        <v>6228</v>
      </c>
      <c r="E68" s="37"/>
      <c r="F68" s="37"/>
      <c r="G68" s="37"/>
      <c r="H68" s="38"/>
    </row>
    <row r="69" spans="1:8" s="16" customFormat="1" ht="37.5" customHeight="1" outlineLevel="1" x14ac:dyDescent="0.2">
      <c r="A69" s="147" t="s">
        <v>42</v>
      </c>
      <c r="B69" s="148"/>
      <c r="C69" s="536"/>
      <c r="D69" s="36">
        <v>8304</v>
      </c>
      <c r="E69" s="37"/>
      <c r="F69" s="37"/>
      <c r="G69" s="37"/>
      <c r="H69" s="38"/>
    </row>
    <row r="70" spans="1:8" s="16" customFormat="1" ht="37.5" customHeight="1" outlineLevel="1" x14ac:dyDescent="0.2">
      <c r="A70" s="147" t="s">
        <v>43</v>
      </c>
      <c r="B70" s="148"/>
      <c r="C70" s="536"/>
      <c r="D70" s="36">
        <v>10380</v>
      </c>
      <c r="E70" s="37"/>
      <c r="F70" s="37"/>
      <c r="G70" s="37"/>
      <c r="H70" s="38"/>
    </row>
    <row r="71" spans="1:8" s="16" customFormat="1" ht="37.5" customHeight="1" outlineLevel="1" x14ac:dyDescent="0.2">
      <c r="A71" s="147" t="s">
        <v>44</v>
      </c>
      <c r="B71" s="148"/>
      <c r="C71" s="536"/>
      <c r="D71" s="36">
        <v>12456</v>
      </c>
      <c r="E71" s="37"/>
      <c r="F71" s="37"/>
      <c r="G71" s="37"/>
      <c r="H71" s="38"/>
    </row>
    <row r="72" spans="1:8" s="16" customFormat="1" ht="37.5" customHeight="1" outlineLevel="1" x14ac:dyDescent="0.2">
      <c r="A72" s="147" t="s">
        <v>45</v>
      </c>
      <c r="B72" s="148"/>
      <c r="C72" s="536"/>
      <c r="D72" s="36">
        <v>14532</v>
      </c>
      <c r="E72" s="37"/>
      <c r="F72" s="37"/>
      <c r="G72" s="37"/>
      <c r="H72" s="38"/>
    </row>
    <row r="73" spans="1:8" s="16" customFormat="1" ht="37.5" customHeight="1" outlineLevel="1" x14ac:dyDescent="0.2">
      <c r="A73" s="147" t="s">
        <v>46</v>
      </c>
      <c r="B73" s="148"/>
      <c r="C73" s="536"/>
      <c r="D73" s="36">
        <v>16608</v>
      </c>
      <c r="E73" s="37"/>
      <c r="F73" s="37"/>
      <c r="G73" s="37"/>
      <c r="H73" s="38"/>
    </row>
    <row r="74" spans="1:8" s="16" customFormat="1" ht="37.5" customHeight="1" outlineLevel="1" x14ac:dyDescent="0.2">
      <c r="A74" s="147" t="s">
        <v>47</v>
      </c>
      <c r="B74" s="148"/>
      <c r="C74" s="536"/>
      <c r="D74" s="36">
        <v>18684</v>
      </c>
      <c r="E74" s="37"/>
      <c r="F74" s="37"/>
      <c r="G74" s="37"/>
      <c r="H74" s="38"/>
    </row>
    <row r="75" spans="1:8" s="16" customFormat="1" ht="37.5" customHeight="1" outlineLevel="1" x14ac:dyDescent="0.2">
      <c r="A75" s="147" t="s">
        <v>48</v>
      </c>
      <c r="B75" s="148"/>
      <c r="C75" s="536"/>
      <c r="D75" s="36">
        <v>20760</v>
      </c>
      <c r="E75" s="37"/>
      <c r="F75" s="37"/>
      <c r="G75" s="37"/>
      <c r="H75" s="38"/>
    </row>
    <row r="76" spans="1:8" s="16" customFormat="1" ht="37.5" customHeight="1" outlineLevel="1" x14ac:dyDescent="0.2">
      <c r="A76" s="147" t="s">
        <v>49</v>
      </c>
      <c r="B76" s="148"/>
      <c r="C76" s="536"/>
      <c r="D76" s="36">
        <v>22836</v>
      </c>
      <c r="E76" s="37"/>
      <c r="F76" s="37"/>
      <c r="G76" s="37"/>
      <c r="H76" s="38"/>
    </row>
    <row r="77" spans="1:8" s="16" customFormat="1" ht="37.5" customHeight="1" outlineLevel="1" x14ac:dyDescent="0.2">
      <c r="A77" s="147" t="s">
        <v>50</v>
      </c>
      <c r="B77" s="148"/>
      <c r="C77" s="536"/>
      <c r="D77" s="36">
        <v>24912</v>
      </c>
      <c r="E77" s="37"/>
      <c r="F77" s="37"/>
      <c r="G77" s="37"/>
      <c r="H77" s="38"/>
    </row>
    <row r="78" spans="1:8" s="16" customFormat="1" ht="37.5" customHeight="1" outlineLevel="1" x14ac:dyDescent="0.2">
      <c r="A78" s="147" t="s">
        <v>51</v>
      </c>
      <c r="B78" s="148"/>
      <c r="C78" s="536"/>
      <c r="D78" s="36">
        <v>26988</v>
      </c>
      <c r="E78" s="37"/>
      <c r="F78" s="37"/>
      <c r="G78" s="37"/>
      <c r="H78" s="38"/>
    </row>
    <row r="79" spans="1:8" s="16" customFormat="1" ht="37.5" customHeight="1" outlineLevel="1" x14ac:dyDescent="0.2">
      <c r="A79" s="147" t="s">
        <v>52</v>
      </c>
      <c r="B79" s="148"/>
      <c r="C79" s="536"/>
      <c r="D79" s="36">
        <v>29064</v>
      </c>
      <c r="E79" s="37"/>
      <c r="F79" s="37"/>
      <c r="G79" s="37"/>
      <c r="H79" s="38"/>
    </row>
    <row r="80" spans="1:8" s="16" customFormat="1" ht="37.5" customHeight="1" outlineLevel="1" x14ac:dyDescent="0.2">
      <c r="A80" s="147" t="s">
        <v>53</v>
      </c>
      <c r="B80" s="148"/>
      <c r="C80" s="536"/>
      <c r="D80" s="36">
        <v>31140</v>
      </c>
      <c r="E80" s="37"/>
      <c r="F80" s="37"/>
      <c r="G80" s="37"/>
      <c r="H80" s="38"/>
    </row>
    <row r="81" spans="1:8" s="16" customFormat="1" ht="37.5" customHeight="1" outlineLevel="1" x14ac:dyDescent="0.2">
      <c r="A81" s="147" t="s">
        <v>54</v>
      </c>
      <c r="B81" s="148"/>
      <c r="C81" s="536"/>
      <c r="D81" s="36">
        <v>33216</v>
      </c>
      <c r="E81" s="37"/>
      <c r="F81" s="37"/>
      <c r="G81" s="37"/>
      <c r="H81" s="38"/>
    </row>
    <row r="82" spans="1:8" s="16" customFormat="1" ht="37.5" customHeight="1" outlineLevel="1" x14ac:dyDescent="0.2">
      <c r="A82" s="147" t="s">
        <v>55</v>
      </c>
      <c r="B82" s="148"/>
      <c r="C82" s="536"/>
      <c r="D82" s="36">
        <v>35292</v>
      </c>
      <c r="E82" s="37"/>
      <c r="F82" s="37"/>
      <c r="G82" s="37"/>
      <c r="H82" s="38"/>
    </row>
    <row r="83" spans="1:8" s="16" customFormat="1" ht="37.5" customHeight="1" outlineLevel="1" x14ac:dyDescent="0.2">
      <c r="A83" s="147" t="s">
        <v>56</v>
      </c>
      <c r="B83" s="148"/>
      <c r="C83" s="536"/>
      <c r="D83" s="36">
        <v>37368</v>
      </c>
      <c r="E83" s="37"/>
      <c r="F83" s="37"/>
      <c r="G83" s="37"/>
      <c r="H83" s="38"/>
    </row>
    <row r="84" spans="1:8" s="16" customFormat="1" ht="37.5" customHeight="1" outlineLevel="1" x14ac:dyDescent="0.2">
      <c r="A84" s="147" t="s">
        <v>57</v>
      </c>
      <c r="B84" s="148"/>
      <c r="C84" s="536"/>
      <c r="D84" s="36">
        <v>39444</v>
      </c>
      <c r="E84" s="37"/>
      <c r="F84" s="37"/>
      <c r="G84" s="37"/>
      <c r="H84" s="38"/>
    </row>
    <row r="85" spans="1:8" s="16" customFormat="1" ht="37.5" customHeight="1" outlineLevel="1" x14ac:dyDescent="0.2">
      <c r="A85" s="147" t="s">
        <v>58</v>
      </c>
      <c r="B85" s="148"/>
      <c r="C85" s="536"/>
      <c r="D85" s="36">
        <v>41520</v>
      </c>
      <c r="E85" s="37"/>
      <c r="F85" s="37"/>
      <c r="G85" s="37"/>
      <c r="H85" s="38"/>
    </row>
    <row r="86" spans="1:8" s="16" customFormat="1" ht="37.5" customHeight="1" outlineLevel="1" x14ac:dyDescent="0.2">
      <c r="A86" s="147" t="s">
        <v>178</v>
      </c>
      <c r="B86" s="148"/>
      <c r="C86" s="536"/>
      <c r="D86" s="36">
        <v>43596</v>
      </c>
      <c r="E86" s="37"/>
      <c r="F86" s="37"/>
      <c r="G86" s="37"/>
      <c r="H86" s="38"/>
    </row>
    <row r="87" spans="1:8" s="16" customFormat="1" ht="37.5" customHeight="1" outlineLevel="1" x14ac:dyDescent="0.2">
      <c r="A87" s="147" t="s">
        <v>179</v>
      </c>
      <c r="B87" s="148"/>
      <c r="C87" s="536"/>
      <c r="D87" s="36">
        <v>45672</v>
      </c>
      <c r="E87" s="37"/>
      <c r="F87" s="37"/>
      <c r="G87" s="37"/>
      <c r="H87" s="38"/>
    </row>
    <row r="88" spans="1:8" s="16" customFormat="1" ht="37.5" customHeight="1" outlineLevel="1" x14ac:dyDescent="0.2">
      <c r="A88" s="147" t="s">
        <v>180</v>
      </c>
      <c r="B88" s="148"/>
      <c r="C88" s="536"/>
      <c r="D88" s="36">
        <v>47748</v>
      </c>
      <c r="E88" s="37"/>
      <c r="F88" s="37"/>
      <c r="G88" s="37"/>
      <c r="H88" s="38"/>
    </row>
    <row r="89" spans="1:8" s="16" customFormat="1" ht="37.5" customHeight="1" outlineLevel="1" x14ac:dyDescent="0.2">
      <c r="A89" s="147" t="s">
        <v>181</v>
      </c>
      <c r="B89" s="148"/>
      <c r="C89" s="536"/>
      <c r="D89" s="36">
        <v>49824</v>
      </c>
      <c r="E89" s="37"/>
      <c r="F89" s="37"/>
      <c r="G89" s="37"/>
      <c r="H89" s="38"/>
    </row>
    <row r="90" spans="1:8" s="16" customFormat="1" ht="37.5" customHeight="1" outlineLevel="1" x14ac:dyDescent="0.2">
      <c r="A90" s="147" t="s">
        <v>182</v>
      </c>
      <c r="B90" s="148"/>
      <c r="C90" s="536"/>
      <c r="D90" s="36">
        <v>51900</v>
      </c>
      <c r="E90" s="37"/>
      <c r="F90" s="37"/>
      <c r="G90" s="37"/>
      <c r="H90" s="38"/>
    </row>
    <row r="91" spans="1:8" s="16" customFormat="1" ht="37.5" customHeight="1" outlineLevel="1" x14ac:dyDescent="0.2">
      <c r="A91" s="147" t="s">
        <v>183</v>
      </c>
      <c r="B91" s="148"/>
      <c r="C91" s="536"/>
      <c r="D91" s="36">
        <v>53976</v>
      </c>
      <c r="E91" s="37"/>
      <c r="F91" s="37"/>
      <c r="G91" s="37"/>
      <c r="H91" s="38"/>
    </row>
    <row r="92" spans="1:8" s="16" customFormat="1" ht="37.5" customHeight="1" outlineLevel="1" x14ac:dyDescent="0.2">
      <c r="A92" s="147" t="s">
        <v>184</v>
      </c>
      <c r="B92" s="148"/>
      <c r="C92" s="536"/>
      <c r="D92" s="36">
        <v>56052</v>
      </c>
      <c r="E92" s="37"/>
      <c r="F92" s="37"/>
      <c r="G92" s="37"/>
      <c r="H92" s="38"/>
    </row>
    <row r="93" spans="1:8" s="16" customFormat="1" ht="37.5" customHeight="1" outlineLevel="1" x14ac:dyDescent="0.2">
      <c r="A93" s="147" t="s">
        <v>185</v>
      </c>
      <c r="B93" s="148"/>
      <c r="C93" s="536"/>
      <c r="D93" s="36">
        <v>58128</v>
      </c>
      <c r="E93" s="37"/>
      <c r="F93" s="37"/>
      <c r="G93" s="37"/>
      <c r="H93" s="38"/>
    </row>
    <row r="94" spans="1:8" s="16" customFormat="1" ht="37.5" customHeight="1" outlineLevel="1" x14ac:dyDescent="0.2">
      <c r="A94" s="147" t="s">
        <v>186</v>
      </c>
      <c r="B94" s="148"/>
      <c r="C94" s="536"/>
      <c r="D94" s="36">
        <v>60204</v>
      </c>
      <c r="E94" s="37"/>
      <c r="F94" s="37"/>
      <c r="G94" s="37"/>
      <c r="H94" s="38"/>
    </row>
    <row r="95" spans="1:8" s="16" customFormat="1" ht="37.5" customHeight="1" outlineLevel="1" x14ac:dyDescent="0.2">
      <c r="A95" s="147" t="s">
        <v>187</v>
      </c>
      <c r="B95" s="148"/>
      <c r="C95" s="536"/>
      <c r="D95" s="36">
        <v>62280</v>
      </c>
      <c r="E95" s="37"/>
      <c r="F95" s="37"/>
      <c r="G95" s="37"/>
      <c r="H95" s="38"/>
    </row>
    <row r="96" spans="1:8" s="16" customFormat="1" ht="37.5" customHeight="1" outlineLevel="1" x14ac:dyDescent="0.2">
      <c r="A96" s="147" t="s">
        <v>188</v>
      </c>
      <c r="B96" s="148"/>
      <c r="C96" s="536"/>
      <c r="D96" s="36">
        <v>64356</v>
      </c>
      <c r="E96" s="37"/>
      <c r="F96" s="37"/>
      <c r="G96" s="37"/>
      <c r="H96" s="38"/>
    </row>
    <row r="97" spans="1:8" s="16" customFormat="1" ht="37.5" customHeight="1" outlineLevel="1" x14ac:dyDescent="0.2">
      <c r="A97" s="147" t="s">
        <v>189</v>
      </c>
      <c r="B97" s="148"/>
      <c r="C97" s="536"/>
      <c r="D97" s="36">
        <v>66432</v>
      </c>
      <c r="E97" s="37"/>
      <c r="F97" s="37"/>
      <c r="G97" s="37"/>
      <c r="H97" s="38"/>
    </row>
    <row r="98" spans="1:8" s="16" customFormat="1" ht="37.5" customHeight="1" outlineLevel="1" x14ac:dyDescent="0.2">
      <c r="A98" s="147" t="s">
        <v>190</v>
      </c>
      <c r="B98" s="148"/>
      <c r="C98" s="536"/>
      <c r="D98" s="36">
        <v>68508</v>
      </c>
      <c r="E98" s="37"/>
      <c r="F98" s="37"/>
      <c r="G98" s="37"/>
      <c r="H98" s="38"/>
    </row>
    <row r="99" spans="1:8" s="16" customFormat="1" ht="37.5" customHeight="1" outlineLevel="1" x14ac:dyDescent="0.2">
      <c r="A99" s="147" t="s">
        <v>191</v>
      </c>
      <c r="B99" s="148"/>
      <c r="C99" s="536"/>
      <c r="D99" s="36">
        <v>70584</v>
      </c>
      <c r="E99" s="37"/>
      <c r="F99" s="37"/>
      <c r="G99" s="37"/>
      <c r="H99" s="38"/>
    </row>
    <row r="100" spans="1:8" s="16" customFormat="1" ht="37.5" customHeight="1" outlineLevel="1" x14ac:dyDescent="0.2">
      <c r="A100" s="147" t="s">
        <v>192</v>
      </c>
      <c r="B100" s="148"/>
      <c r="C100" s="536"/>
      <c r="D100" s="36">
        <v>72660</v>
      </c>
      <c r="E100" s="37"/>
      <c r="F100" s="37"/>
      <c r="G100" s="37"/>
      <c r="H100" s="38"/>
    </row>
    <row r="101" spans="1:8" s="16" customFormat="1" ht="37.5" customHeight="1" outlineLevel="1" x14ac:dyDescent="0.2">
      <c r="A101" s="147" t="s">
        <v>229</v>
      </c>
      <c r="B101" s="148"/>
      <c r="C101" s="536"/>
      <c r="D101" s="36">
        <v>74736</v>
      </c>
      <c r="E101" s="37"/>
      <c r="F101" s="37"/>
      <c r="G101" s="37"/>
      <c r="H101" s="38"/>
    </row>
    <row r="102" spans="1:8" s="16" customFormat="1" ht="37.5" customHeight="1" outlineLevel="1" x14ac:dyDescent="0.2">
      <c r="A102" s="147" t="s">
        <v>230</v>
      </c>
      <c r="B102" s="148"/>
      <c r="C102" s="536"/>
      <c r="D102" s="36">
        <v>76812</v>
      </c>
      <c r="E102" s="37"/>
      <c r="F102" s="37"/>
      <c r="G102" s="37"/>
      <c r="H102" s="38"/>
    </row>
    <row r="103" spans="1:8" s="16" customFormat="1" ht="37.5" customHeight="1" outlineLevel="1" x14ac:dyDescent="0.2">
      <c r="A103" s="147" t="s">
        <v>231</v>
      </c>
      <c r="B103" s="148"/>
      <c r="C103" s="536"/>
      <c r="D103" s="36">
        <v>78888</v>
      </c>
      <c r="E103" s="37"/>
      <c r="F103" s="37"/>
      <c r="G103" s="37"/>
      <c r="H103" s="38"/>
    </row>
    <row r="104" spans="1:8" s="16" customFormat="1" ht="37.5" customHeight="1" outlineLevel="1" x14ac:dyDescent="0.2">
      <c r="A104" s="147" t="s">
        <v>232</v>
      </c>
      <c r="B104" s="148"/>
      <c r="C104" s="536"/>
      <c r="D104" s="36">
        <v>80964</v>
      </c>
      <c r="E104" s="37"/>
      <c r="F104" s="37"/>
      <c r="G104" s="37"/>
      <c r="H104" s="38"/>
    </row>
    <row r="105" spans="1:8" s="16" customFormat="1" ht="37.5" customHeight="1" outlineLevel="1" x14ac:dyDescent="0.2">
      <c r="A105" s="147" t="s">
        <v>233</v>
      </c>
      <c r="B105" s="148"/>
      <c r="C105" s="536"/>
      <c r="D105" s="36">
        <v>83040</v>
      </c>
      <c r="E105" s="37"/>
      <c r="F105" s="37"/>
      <c r="G105" s="37"/>
      <c r="H105" s="38"/>
    </row>
    <row r="106" spans="1:8" s="16" customFormat="1" ht="37.5" customHeight="1" outlineLevel="1" x14ac:dyDescent="0.2">
      <c r="A106" s="147" t="s">
        <v>356</v>
      </c>
      <c r="B106" s="148"/>
      <c r="C106" s="536"/>
      <c r="D106" s="36">
        <v>85116</v>
      </c>
      <c r="E106" s="37"/>
      <c r="F106" s="37"/>
      <c r="G106" s="37"/>
      <c r="H106" s="38"/>
    </row>
    <row r="107" spans="1:8" s="16" customFormat="1" ht="37.5" customHeight="1" outlineLevel="1" x14ac:dyDescent="0.2">
      <c r="A107" s="147" t="s">
        <v>357</v>
      </c>
      <c r="B107" s="148"/>
      <c r="C107" s="536"/>
      <c r="D107" s="36">
        <v>87192</v>
      </c>
      <c r="E107" s="37"/>
      <c r="F107" s="37"/>
      <c r="G107" s="37"/>
      <c r="H107" s="38"/>
    </row>
    <row r="108" spans="1:8" s="16" customFormat="1" ht="37.5" customHeight="1" outlineLevel="1" x14ac:dyDescent="0.2">
      <c r="A108" s="147" t="s">
        <v>358</v>
      </c>
      <c r="B108" s="148"/>
      <c r="C108" s="536"/>
      <c r="D108" s="36">
        <v>89268</v>
      </c>
      <c r="E108" s="37"/>
      <c r="F108" s="37"/>
      <c r="G108" s="37"/>
      <c r="H108" s="38"/>
    </row>
    <row r="109" spans="1:8" s="16" customFormat="1" ht="37.5" customHeight="1" outlineLevel="1" x14ac:dyDescent="0.2">
      <c r="A109" s="147" t="s">
        <v>359</v>
      </c>
      <c r="B109" s="148"/>
      <c r="C109" s="536"/>
      <c r="D109" s="36">
        <v>91344</v>
      </c>
      <c r="E109" s="37"/>
      <c r="F109" s="37"/>
      <c r="G109" s="37"/>
      <c r="H109" s="38"/>
    </row>
    <row r="110" spans="1:8" s="16" customFormat="1" ht="37.5" customHeight="1" outlineLevel="1" x14ac:dyDescent="0.2">
      <c r="A110" s="147" t="s">
        <v>360</v>
      </c>
      <c r="B110" s="148"/>
      <c r="C110" s="536"/>
      <c r="D110" s="36">
        <v>93420</v>
      </c>
      <c r="E110" s="37"/>
      <c r="F110" s="37"/>
      <c r="G110" s="37"/>
      <c r="H110" s="38"/>
    </row>
    <row r="111" spans="1:8" s="16" customFormat="1" ht="37.5" customHeight="1" outlineLevel="1" x14ac:dyDescent="0.2">
      <c r="A111" s="147" t="s">
        <v>361</v>
      </c>
      <c r="B111" s="148"/>
      <c r="C111" s="536"/>
      <c r="D111" s="36">
        <v>95496</v>
      </c>
      <c r="E111" s="37"/>
      <c r="F111" s="37"/>
      <c r="G111" s="37"/>
      <c r="H111" s="38"/>
    </row>
    <row r="112" spans="1:8" s="16" customFormat="1" ht="37.5" customHeight="1" outlineLevel="1" x14ac:dyDescent="0.2">
      <c r="A112" s="147" t="s">
        <v>362</v>
      </c>
      <c r="B112" s="148"/>
      <c r="C112" s="536"/>
      <c r="D112" s="36">
        <v>97572</v>
      </c>
      <c r="E112" s="37"/>
      <c r="F112" s="37"/>
      <c r="G112" s="37"/>
      <c r="H112" s="38"/>
    </row>
    <row r="113" spans="1:8" s="16" customFormat="1" ht="37.5" customHeight="1" outlineLevel="1" x14ac:dyDescent="0.2">
      <c r="A113" s="147" t="s">
        <v>363</v>
      </c>
      <c r="B113" s="148"/>
      <c r="C113" s="536"/>
      <c r="D113" s="36">
        <v>99648</v>
      </c>
      <c r="E113" s="37"/>
      <c r="F113" s="37"/>
      <c r="G113" s="37"/>
      <c r="H113" s="38"/>
    </row>
    <row r="114" spans="1:8" s="16" customFormat="1" ht="37.5" customHeight="1" outlineLevel="1" x14ac:dyDescent="0.2">
      <c r="A114" s="147" t="s">
        <v>364</v>
      </c>
      <c r="B114" s="148"/>
      <c r="C114" s="536"/>
      <c r="D114" s="36">
        <v>101724</v>
      </c>
      <c r="E114" s="37"/>
      <c r="F114" s="37"/>
      <c r="G114" s="37"/>
      <c r="H114" s="38"/>
    </row>
    <row r="115" spans="1:8" s="16" customFormat="1" ht="37.5" customHeight="1" outlineLevel="1" x14ac:dyDescent="0.2">
      <c r="A115" s="147" t="s">
        <v>365</v>
      </c>
      <c r="B115" s="148"/>
      <c r="C115" s="536"/>
      <c r="D115" s="36">
        <v>103800</v>
      </c>
      <c r="E115" s="37"/>
      <c r="F115" s="37"/>
      <c r="G115" s="37"/>
      <c r="H115" s="38"/>
    </row>
    <row r="116" spans="1:8" s="16" customFormat="1" ht="37.5" customHeight="1" outlineLevel="1" x14ac:dyDescent="0.2">
      <c r="A116" s="147" t="s">
        <v>366</v>
      </c>
      <c r="B116" s="148"/>
      <c r="C116" s="536"/>
      <c r="D116" s="36">
        <v>105876</v>
      </c>
      <c r="E116" s="37"/>
      <c r="F116" s="37"/>
      <c r="G116" s="37"/>
      <c r="H116" s="38"/>
    </row>
    <row r="117" spans="1:8" s="16" customFormat="1" ht="37.5" customHeight="1" outlineLevel="1" x14ac:dyDescent="0.2">
      <c r="A117" s="147" t="s">
        <v>367</v>
      </c>
      <c r="B117" s="148"/>
      <c r="C117" s="536"/>
      <c r="D117" s="36">
        <v>107952</v>
      </c>
      <c r="E117" s="37"/>
      <c r="F117" s="37"/>
      <c r="G117" s="37"/>
      <c r="H117" s="38"/>
    </row>
    <row r="118" spans="1:8" s="16" customFormat="1" ht="37.5" customHeight="1" outlineLevel="1" x14ac:dyDescent="0.2">
      <c r="A118" s="147" t="s">
        <v>368</v>
      </c>
      <c r="B118" s="148"/>
      <c r="C118" s="536"/>
      <c r="D118" s="36">
        <v>110028</v>
      </c>
      <c r="E118" s="37"/>
      <c r="F118" s="37"/>
      <c r="G118" s="37"/>
      <c r="H118" s="38"/>
    </row>
    <row r="119" spans="1:8" s="16" customFormat="1" ht="37.5" customHeight="1" outlineLevel="1" x14ac:dyDescent="0.2">
      <c r="A119" s="147" t="s">
        <v>369</v>
      </c>
      <c r="B119" s="148"/>
      <c r="C119" s="536"/>
      <c r="D119" s="36">
        <v>112104</v>
      </c>
      <c r="E119" s="37"/>
      <c r="F119" s="37"/>
      <c r="G119" s="37"/>
      <c r="H119" s="38"/>
    </row>
    <row r="120" spans="1:8" s="16" customFormat="1" ht="37.5" customHeight="1" outlineLevel="1" x14ac:dyDescent="0.2">
      <c r="A120" s="147" t="s">
        <v>370</v>
      </c>
      <c r="B120" s="148"/>
      <c r="C120" s="536"/>
      <c r="D120" s="36">
        <v>114180</v>
      </c>
      <c r="E120" s="37"/>
      <c r="F120" s="37"/>
      <c r="G120" s="37"/>
      <c r="H120" s="38"/>
    </row>
    <row r="121" spans="1:8" s="16" customFormat="1" ht="37.5" customHeight="1" outlineLevel="1" x14ac:dyDescent="0.2">
      <c r="A121" s="147" t="s">
        <v>371</v>
      </c>
      <c r="B121" s="148"/>
      <c r="C121" s="536"/>
      <c r="D121" s="36">
        <v>116256</v>
      </c>
      <c r="E121" s="37"/>
      <c r="F121" s="37"/>
      <c r="G121" s="37"/>
      <c r="H121" s="38"/>
    </row>
    <row r="122" spans="1:8" s="16" customFormat="1" ht="37.5" customHeight="1" outlineLevel="1" x14ac:dyDescent="0.2">
      <c r="A122" s="147" t="s">
        <v>372</v>
      </c>
      <c r="B122" s="148"/>
      <c r="C122" s="536"/>
      <c r="D122" s="36">
        <v>118332</v>
      </c>
      <c r="E122" s="37"/>
      <c r="F122" s="37"/>
      <c r="G122" s="37"/>
      <c r="H122" s="38"/>
    </row>
    <row r="123" spans="1:8" s="16" customFormat="1" ht="37.5" customHeight="1" outlineLevel="1" x14ac:dyDescent="0.2">
      <c r="A123" s="147" t="s">
        <v>373</v>
      </c>
      <c r="B123" s="148"/>
      <c r="C123" s="536"/>
      <c r="D123" s="36">
        <v>120408</v>
      </c>
      <c r="E123" s="37"/>
      <c r="F123" s="37"/>
      <c r="G123" s="37"/>
      <c r="H123" s="38"/>
    </row>
    <row r="124" spans="1:8" s="16" customFormat="1" ht="37.5" customHeight="1" outlineLevel="1" x14ac:dyDescent="0.2">
      <c r="A124" s="147" t="s">
        <v>374</v>
      </c>
      <c r="B124" s="148"/>
      <c r="C124" s="536"/>
      <c r="D124" s="36">
        <v>122484</v>
      </c>
      <c r="E124" s="37"/>
      <c r="F124" s="37"/>
      <c r="G124" s="37"/>
      <c r="H124" s="38"/>
    </row>
    <row r="125" spans="1:8" s="16" customFormat="1" ht="37.5" customHeight="1" outlineLevel="1" x14ac:dyDescent="0.2">
      <c r="A125" s="147" t="s">
        <v>375</v>
      </c>
      <c r="B125" s="148"/>
      <c r="C125" s="536"/>
      <c r="D125" s="36">
        <v>124560</v>
      </c>
      <c r="E125" s="37"/>
      <c r="F125" s="37"/>
      <c r="G125" s="37"/>
      <c r="H125" s="38"/>
    </row>
    <row r="126" spans="1:8" s="16" customFormat="1" ht="37.5" customHeight="1" outlineLevel="1" x14ac:dyDescent="0.2">
      <c r="A126" s="147" t="s">
        <v>376</v>
      </c>
      <c r="B126" s="148"/>
      <c r="C126" s="536"/>
      <c r="D126" s="36">
        <v>126636</v>
      </c>
      <c r="E126" s="37"/>
      <c r="F126" s="37"/>
      <c r="G126" s="37"/>
      <c r="H126" s="38"/>
    </row>
    <row r="127" spans="1:8" s="16" customFormat="1" ht="37.5" customHeight="1" outlineLevel="1" x14ac:dyDescent="0.2">
      <c r="A127" s="147" t="s">
        <v>377</v>
      </c>
      <c r="B127" s="148"/>
      <c r="C127" s="536"/>
      <c r="D127" s="36">
        <v>128712</v>
      </c>
      <c r="E127" s="37"/>
      <c r="F127" s="37"/>
      <c r="G127" s="37"/>
      <c r="H127" s="38"/>
    </row>
    <row r="128" spans="1:8" s="16" customFormat="1" ht="37.5" customHeight="1" outlineLevel="1" x14ac:dyDescent="0.2">
      <c r="A128" s="147" t="s">
        <v>378</v>
      </c>
      <c r="B128" s="148"/>
      <c r="C128" s="536"/>
      <c r="D128" s="36">
        <v>130788</v>
      </c>
      <c r="E128" s="37"/>
      <c r="F128" s="37"/>
      <c r="G128" s="37"/>
      <c r="H128" s="38"/>
    </row>
    <row r="129" spans="1:8" s="16" customFormat="1" ht="37.5" customHeight="1" outlineLevel="1" x14ac:dyDescent="0.2">
      <c r="A129" s="147" t="s">
        <v>379</v>
      </c>
      <c r="B129" s="148"/>
      <c r="C129" s="536"/>
      <c r="D129" s="36">
        <v>132864</v>
      </c>
      <c r="E129" s="37"/>
      <c r="F129" s="37"/>
      <c r="G129" s="37"/>
      <c r="H129" s="38"/>
    </row>
    <row r="130" spans="1:8" s="16" customFormat="1" ht="37.5" customHeight="1" outlineLevel="1" x14ac:dyDescent="0.2">
      <c r="A130" s="147" t="s">
        <v>380</v>
      </c>
      <c r="B130" s="148"/>
      <c r="C130" s="536"/>
      <c r="D130" s="36">
        <v>134940</v>
      </c>
      <c r="E130" s="37"/>
      <c r="F130" s="37"/>
      <c r="G130" s="37"/>
      <c r="H130" s="38"/>
    </row>
    <row r="131" spans="1:8" s="16" customFormat="1" ht="37.5" customHeight="1" outlineLevel="1" x14ac:dyDescent="0.2">
      <c r="A131" s="147" t="s">
        <v>381</v>
      </c>
      <c r="B131" s="148"/>
      <c r="C131" s="536"/>
      <c r="D131" s="36">
        <v>137016</v>
      </c>
      <c r="E131" s="37"/>
      <c r="F131" s="37"/>
      <c r="G131" s="37"/>
      <c r="H131" s="38"/>
    </row>
    <row r="132" spans="1:8" s="16" customFormat="1" ht="37.5" customHeight="1" outlineLevel="1" x14ac:dyDescent="0.2">
      <c r="A132" s="147" t="s">
        <v>382</v>
      </c>
      <c r="B132" s="148"/>
      <c r="C132" s="536"/>
      <c r="D132" s="36">
        <v>139092</v>
      </c>
      <c r="E132" s="37"/>
      <c r="F132" s="37"/>
      <c r="G132" s="37"/>
      <c r="H132" s="38"/>
    </row>
    <row r="133" spans="1:8" s="16" customFormat="1" ht="37.5" customHeight="1" outlineLevel="1" x14ac:dyDescent="0.2">
      <c r="A133" s="147" t="s">
        <v>383</v>
      </c>
      <c r="B133" s="148"/>
      <c r="C133" s="536"/>
      <c r="D133" s="36">
        <v>141168</v>
      </c>
      <c r="E133" s="37"/>
      <c r="F133" s="37"/>
      <c r="G133" s="37"/>
      <c r="H133" s="38"/>
    </row>
    <row r="134" spans="1:8" s="16" customFormat="1" ht="37.5" customHeight="1" outlineLevel="1" x14ac:dyDescent="0.2">
      <c r="A134" s="147" t="s">
        <v>384</v>
      </c>
      <c r="B134" s="148"/>
      <c r="C134" s="536"/>
      <c r="D134" s="36">
        <v>143244</v>
      </c>
      <c r="E134" s="37"/>
      <c r="F134" s="37"/>
      <c r="G134" s="37"/>
      <c r="H134" s="38"/>
    </row>
    <row r="135" spans="1:8" s="16" customFormat="1" ht="37.5" customHeight="1" outlineLevel="1" x14ac:dyDescent="0.2">
      <c r="A135" s="147" t="s">
        <v>385</v>
      </c>
      <c r="B135" s="148"/>
      <c r="C135" s="536"/>
      <c r="D135" s="36">
        <v>145320</v>
      </c>
      <c r="E135" s="37"/>
      <c r="F135" s="37"/>
      <c r="G135" s="37"/>
      <c r="H135" s="38"/>
    </row>
    <row r="136" spans="1:8" s="16" customFormat="1" ht="37.5" customHeight="1" outlineLevel="1" x14ac:dyDescent="0.2">
      <c r="A136" s="147" t="s">
        <v>386</v>
      </c>
      <c r="B136" s="148"/>
      <c r="C136" s="536"/>
      <c r="D136" s="36">
        <v>147396</v>
      </c>
      <c r="E136" s="37"/>
      <c r="F136" s="37"/>
      <c r="G136" s="37"/>
      <c r="H136" s="38"/>
    </row>
    <row r="137" spans="1:8" s="16" customFormat="1" ht="37.5" customHeight="1" outlineLevel="1" x14ac:dyDescent="0.2">
      <c r="A137" s="147" t="s">
        <v>387</v>
      </c>
      <c r="B137" s="148"/>
      <c r="C137" s="536"/>
      <c r="D137" s="36">
        <v>149472</v>
      </c>
      <c r="E137" s="37"/>
      <c r="F137" s="37"/>
      <c r="G137" s="37"/>
      <c r="H137" s="38"/>
    </row>
    <row r="138" spans="1:8" s="16" customFormat="1" ht="37.5" customHeight="1" outlineLevel="1" x14ac:dyDescent="0.2">
      <c r="A138" s="147" t="s">
        <v>388</v>
      </c>
      <c r="B138" s="148"/>
      <c r="C138" s="536"/>
      <c r="D138" s="36">
        <v>151548</v>
      </c>
      <c r="E138" s="37"/>
      <c r="F138" s="37"/>
      <c r="G138" s="37"/>
      <c r="H138" s="38"/>
    </row>
    <row r="139" spans="1:8" s="16" customFormat="1" ht="37.5" customHeight="1" outlineLevel="1" x14ac:dyDescent="0.2">
      <c r="A139" s="147" t="s">
        <v>389</v>
      </c>
      <c r="B139" s="148"/>
      <c r="C139" s="536"/>
      <c r="D139" s="36">
        <v>153624</v>
      </c>
      <c r="E139" s="37"/>
      <c r="F139" s="37"/>
      <c r="G139" s="37"/>
      <c r="H139" s="38"/>
    </row>
    <row r="140" spans="1:8" s="16" customFormat="1" ht="37.5" customHeight="1" outlineLevel="1" x14ac:dyDescent="0.2">
      <c r="A140" s="147" t="s">
        <v>390</v>
      </c>
      <c r="B140" s="148"/>
      <c r="C140" s="536"/>
      <c r="D140" s="36">
        <v>155700</v>
      </c>
      <c r="E140" s="37"/>
      <c r="F140" s="37"/>
      <c r="G140" s="37"/>
      <c r="H140" s="38"/>
    </row>
    <row r="141" spans="1:8" s="16" customFormat="1" ht="37.5" customHeight="1" outlineLevel="1" x14ac:dyDescent="0.2">
      <c r="A141" s="147" t="s">
        <v>391</v>
      </c>
      <c r="B141" s="148"/>
      <c r="C141" s="536"/>
      <c r="D141" s="36">
        <v>157776</v>
      </c>
      <c r="E141" s="37"/>
      <c r="F141" s="37"/>
      <c r="G141" s="37"/>
      <c r="H141" s="38"/>
    </row>
    <row r="142" spans="1:8" s="16" customFormat="1" ht="37.5" customHeight="1" outlineLevel="1" x14ac:dyDescent="0.2">
      <c r="A142" s="147" t="s">
        <v>392</v>
      </c>
      <c r="B142" s="148"/>
      <c r="C142" s="536"/>
      <c r="D142" s="36">
        <v>159852</v>
      </c>
      <c r="E142" s="37"/>
      <c r="F142" s="37"/>
      <c r="G142" s="37"/>
      <c r="H142" s="38"/>
    </row>
    <row r="143" spans="1:8" s="16" customFormat="1" ht="37.5" customHeight="1" outlineLevel="1" x14ac:dyDescent="0.2">
      <c r="A143" s="147" t="s">
        <v>393</v>
      </c>
      <c r="B143" s="148"/>
      <c r="C143" s="536"/>
      <c r="D143" s="36">
        <v>161928</v>
      </c>
      <c r="E143" s="37"/>
      <c r="F143" s="37"/>
      <c r="G143" s="37"/>
      <c r="H143" s="38"/>
    </row>
    <row r="144" spans="1:8" s="16" customFormat="1" ht="37.5" customHeight="1" outlineLevel="1" x14ac:dyDescent="0.2">
      <c r="A144" s="147" t="s">
        <v>394</v>
      </c>
      <c r="B144" s="148"/>
      <c r="C144" s="536"/>
      <c r="D144" s="36">
        <v>164004</v>
      </c>
      <c r="E144" s="37"/>
      <c r="F144" s="37"/>
      <c r="G144" s="37"/>
      <c r="H144" s="38"/>
    </row>
    <row r="145" spans="1:8" s="16" customFormat="1" ht="37.5" customHeight="1" outlineLevel="1" x14ac:dyDescent="0.2">
      <c r="A145" s="147" t="s">
        <v>395</v>
      </c>
      <c r="B145" s="148"/>
      <c r="C145" s="536"/>
      <c r="D145" s="36">
        <v>166080</v>
      </c>
      <c r="E145" s="37"/>
      <c r="F145" s="37"/>
      <c r="G145" s="37"/>
      <c r="H145" s="38"/>
    </row>
    <row r="146" spans="1:8" s="16" customFormat="1" ht="37.5" customHeight="1" outlineLevel="1" x14ac:dyDescent="0.2">
      <c r="A146" s="147" t="s">
        <v>396</v>
      </c>
      <c r="B146" s="148"/>
      <c r="C146" s="536"/>
      <c r="D146" s="36">
        <v>168156</v>
      </c>
      <c r="E146" s="37"/>
      <c r="F146" s="37"/>
      <c r="G146" s="37"/>
      <c r="H146" s="38"/>
    </row>
    <row r="147" spans="1:8" s="16" customFormat="1" ht="37.5" customHeight="1" outlineLevel="1" x14ac:dyDescent="0.2">
      <c r="A147" s="147" t="s">
        <v>397</v>
      </c>
      <c r="B147" s="148"/>
      <c r="C147" s="536"/>
      <c r="D147" s="36">
        <v>170232</v>
      </c>
      <c r="E147" s="37"/>
      <c r="F147" s="37"/>
      <c r="G147" s="37"/>
      <c r="H147" s="38"/>
    </row>
    <row r="148" spans="1:8" s="16" customFormat="1" ht="37.5" customHeight="1" outlineLevel="1" x14ac:dyDescent="0.2">
      <c r="A148" s="147" t="s">
        <v>398</v>
      </c>
      <c r="B148" s="148"/>
      <c r="C148" s="536"/>
      <c r="D148" s="36">
        <v>172308</v>
      </c>
      <c r="E148" s="37"/>
      <c r="F148" s="37"/>
      <c r="G148" s="37"/>
      <c r="H148" s="38"/>
    </row>
    <row r="149" spans="1:8" s="16" customFormat="1" ht="37.5" customHeight="1" outlineLevel="1" x14ac:dyDescent="0.2">
      <c r="A149" s="147" t="s">
        <v>399</v>
      </c>
      <c r="B149" s="148"/>
      <c r="C149" s="536"/>
      <c r="D149" s="36">
        <v>174384</v>
      </c>
      <c r="E149" s="37"/>
      <c r="F149" s="37"/>
      <c r="G149" s="37"/>
      <c r="H149" s="38"/>
    </row>
    <row r="150" spans="1:8" s="16" customFormat="1" ht="37.5" customHeight="1" outlineLevel="1" x14ac:dyDescent="0.2">
      <c r="A150" s="147" t="s">
        <v>400</v>
      </c>
      <c r="B150" s="148"/>
      <c r="C150" s="536"/>
      <c r="D150" s="36">
        <v>176460</v>
      </c>
      <c r="E150" s="37"/>
      <c r="F150" s="37"/>
      <c r="G150" s="37"/>
      <c r="H150" s="38"/>
    </row>
    <row r="151" spans="1:8" s="16" customFormat="1" ht="37.5" customHeight="1" outlineLevel="1" x14ac:dyDescent="0.2">
      <c r="A151" s="147" t="s">
        <v>401</v>
      </c>
      <c r="B151" s="148"/>
      <c r="C151" s="536"/>
      <c r="D151" s="36">
        <v>178536</v>
      </c>
      <c r="E151" s="37"/>
      <c r="F151" s="37"/>
      <c r="G151" s="37"/>
      <c r="H151" s="38"/>
    </row>
    <row r="152" spans="1:8" s="16" customFormat="1" ht="37.5" customHeight="1" outlineLevel="1" x14ac:dyDescent="0.2">
      <c r="A152" s="147" t="s">
        <v>402</v>
      </c>
      <c r="B152" s="148"/>
      <c r="C152" s="536"/>
      <c r="D152" s="36">
        <v>180612</v>
      </c>
      <c r="E152" s="37"/>
      <c r="F152" s="37"/>
      <c r="G152" s="37"/>
      <c r="H152" s="38"/>
    </row>
    <row r="153" spans="1:8" s="16" customFormat="1" ht="37.5" customHeight="1" outlineLevel="1" x14ac:dyDescent="0.2">
      <c r="A153" s="147" t="s">
        <v>403</v>
      </c>
      <c r="B153" s="148"/>
      <c r="C153" s="536"/>
      <c r="D153" s="36">
        <v>182688</v>
      </c>
      <c r="E153" s="37"/>
      <c r="F153" s="37"/>
      <c r="G153" s="37"/>
      <c r="H153" s="38"/>
    </row>
    <row r="154" spans="1:8" s="16" customFormat="1" ht="37.5" customHeight="1" outlineLevel="1" x14ac:dyDescent="0.2">
      <c r="A154" s="147" t="s">
        <v>404</v>
      </c>
      <c r="B154" s="148"/>
      <c r="C154" s="536"/>
      <c r="D154" s="36">
        <v>184764</v>
      </c>
      <c r="E154" s="37"/>
      <c r="F154" s="37"/>
      <c r="G154" s="37"/>
      <c r="H154" s="38"/>
    </row>
    <row r="155" spans="1:8" s="16" customFormat="1" ht="37.5" customHeight="1" outlineLevel="1" x14ac:dyDescent="0.2">
      <c r="A155" s="147" t="s">
        <v>405</v>
      </c>
      <c r="B155" s="148"/>
      <c r="C155" s="536"/>
      <c r="D155" s="36">
        <v>186840</v>
      </c>
      <c r="E155" s="37"/>
      <c r="F155" s="37"/>
      <c r="G155" s="37"/>
      <c r="H155" s="38"/>
    </row>
    <row r="156" spans="1:8" s="16" customFormat="1" ht="37.5" customHeight="1" outlineLevel="1" x14ac:dyDescent="0.2">
      <c r="A156" s="147" t="s">
        <v>406</v>
      </c>
      <c r="B156" s="148"/>
      <c r="C156" s="536"/>
      <c r="D156" s="36">
        <v>188916</v>
      </c>
      <c r="E156" s="37"/>
      <c r="F156" s="37"/>
      <c r="G156" s="37"/>
      <c r="H156" s="38"/>
    </row>
    <row r="157" spans="1:8" s="16" customFormat="1" ht="37.5" customHeight="1" outlineLevel="1" x14ac:dyDescent="0.2">
      <c r="A157" s="147" t="s">
        <v>407</v>
      </c>
      <c r="B157" s="148"/>
      <c r="C157" s="536"/>
      <c r="D157" s="36">
        <v>190992</v>
      </c>
      <c r="E157" s="37"/>
      <c r="F157" s="37"/>
      <c r="G157" s="37"/>
      <c r="H157" s="38"/>
    </row>
    <row r="158" spans="1:8" s="16" customFormat="1" ht="37.5" customHeight="1" outlineLevel="1" x14ac:dyDescent="0.2">
      <c r="A158" s="147" t="s">
        <v>408</v>
      </c>
      <c r="B158" s="148"/>
      <c r="C158" s="536"/>
      <c r="D158" s="36">
        <v>193068</v>
      </c>
      <c r="E158" s="37"/>
      <c r="F158" s="37"/>
      <c r="G158" s="37"/>
      <c r="H158" s="38"/>
    </row>
    <row r="159" spans="1:8" s="16" customFormat="1" ht="37.5" customHeight="1" outlineLevel="1" x14ac:dyDescent="0.2">
      <c r="A159" s="147" t="s">
        <v>409</v>
      </c>
      <c r="B159" s="148"/>
      <c r="C159" s="536"/>
      <c r="D159" s="36">
        <v>195144</v>
      </c>
      <c r="E159" s="37"/>
      <c r="F159" s="37"/>
      <c r="G159" s="37"/>
      <c r="H159" s="38"/>
    </row>
    <row r="160" spans="1:8" s="16" customFormat="1" ht="37.5" customHeight="1" outlineLevel="1" x14ac:dyDescent="0.2">
      <c r="A160" s="147" t="s">
        <v>410</v>
      </c>
      <c r="B160" s="148"/>
      <c r="C160" s="536"/>
      <c r="D160" s="36">
        <v>197220</v>
      </c>
      <c r="E160" s="37"/>
      <c r="F160" s="37"/>
      <c r="G160" s="37"/>
      <c r="H160" s="38"/>
    </row>
    <row r="161" spans="1:8" s="16" customFormat="1" ht="37.5" customHeight="1" outlineLevel="1" x14ac:dyDescent="0.2">
      <c r="A161" s="147" t="s">
        <v>411</v>
      </c>
      <c r="B161" s="148"/>
      <c r="C161" s="536"/>
      <c r="D161" s="36">
        <v>199296</v>
      </c>
      <c r="E161" s="37"/>
      <c r="F161" s="37"/>
      <c r="G161" s="37"/>
      <c r="H161" s="38"/>
    </row>
    <row r="162" spans="1:8" s="16" customFormat="1" ht="37.5" customHeight="1" outlineLevel="1" x14ac:dyDescent="0.2">
      <c r="A162" s="147" t="s">
        <v>412</v>
      </c>
      <c r="B162" s="148"/>
      <c r="C162" s="536"/>
      <c r="D162" s="36">
        <v>201372</v>
      </c>
      <c r="E162" s="37"/>
      <c r="F162" s="37"/>
      <c r="G162" s="37"/>
      <c r="H162" s="38"/>
    </row>
    <row r="163" spans="1:8" s="16" customFormat="1" ht="37.5" customHeight="1" outlineLevel="1" x14ac:dyDescent="0.2">
      <c r="A163" s="147" t="s">
        <v>413</v>
      </c>
      <c r="B163" s="148"/>
      <c r="C163" s="536"/>
      <c r="D163" s="36">
        <v>203448</v>
      </c>
      <c r="E163" s="37"/>
      <c r="F163" s="37"/>
      <c r="G163" s="37"/>
      <c r="H163" s="38"/>
    </row>
    <row r="164" spans="1:8" s="16" customFormat="1" ht="37.5" customHeight="1" outlineLevel="1" x14ac:dyDescent="0.2">
      <c r="A164" s="147" t="s">
        <v>414</v>
      </c>
      <c r="B164" s="148"/>
      <c r="C164" s="536"/>
      <c r="D164" s="36">
        <v>205524</v>
      </c>
      <c r="E164" s="37"/>
      <c r="F164" s="37"/>
      <c r="G164" s="37"/>
      <c r="H164" s="38"/>
    </row>
    <row r="165" spans="1:8" s="16" customFormat="1" ht="37.5" customHeight="1" outlineLevel="1" thickBot="1" x14ac:dyDescent="0.25">
      <c r="A165" s="147" t="s">
        <v>415</v>
      </c>
      <c r="B165" s="148"/>
      <c r="C165" s="537"/>
      <c r="D165" s="36">
        <v>207600</v>
      </c>
      <c r="E165" s="37"/>
      <c r="F165" s="37"/>
      <c r="G165" s="37"/>
      <c r="H165" s="38"/>
    </row>
    <row r="166" spans="1:8" s="16" customFormat="1" ht="24.95" customHeight="1" thickBot="1" x14ac:dyDescent="0.25">
      <c r="A166" s="81"/>
      <c r="B166" s="460"/>
      <c r="C166" s="130"/>
      <c r="D166" s="345" t="s">
        <v>234</v>
      </c>
      <c r="E166" s="345"/>
      <c r="F166" s="345"/>
      <c r="G166" s="345"/>
      <c r="H166" s="346"/>
    </row>
    <row r="167" spans="1:8" s="16" customFormat="1" ht="24.95" customHeight="1" thickBot="1" x14ac:dyDescent="0.25">
      <c r="A167" s="461"/>
      <c r="B167" s="124"/>
      <c r="C167" s="125"/>
      <c r="D167" s="462" t="s">
        <v>168</v>
      </c>
      <c r="E167" s="463" t="s">
        <v>169</v>
      </c>
      <c r="F167" s="464" t="s">
        <v>170</v>
      </c>
      <c r="G167" s="463" t="s">
        <v>171</v>
      </c>
      <c r="H167" s="465" t="s">
        <v>172</v>
      </c>
    </row>
    <row r="168" spans="1:8" s="16" customFormat="1" ht="48" customHeight="1" x14ac:dyDescent="0.2">
      <c r="A168" s="29" t="s">
        <v>235</v>
      </c>
      <c r="B168" s="30" t="s">
        <v>27</v>
      </c>
      <c r="C16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8" s="31">
        <f>F168*1.2</f>
        <v>11570.4</v>
      </c>
      <c r="E168" s="32">
        <f>F168*1.1</f>
        <v>10606.2</v>
      </c>
      <c r="F168" s="32">
        <v>9642</v>
      </c>
      <c r="G168" s="32">
        <f>F168*0.75</f>
        <v>7231.5</v>
      </c>
      <c r="H168" s="33">
        <f>F168*0.5</f>
        <v>4821</v>
      </c>
    </row>
    <row r="169" spans="1:8" s="16" customFormat="1" ht="132" customHeight="1" x14ac:dyDescent="0.2">
      <c r="A169" s="34"/>
      <c r="B169" s="35"/>
      <c r="C169" s="35"/>
      <c r="D169" s="36"/>
      <c r="E169" s="37"/>
      <c r="F169" s="37"/>
      <c r="G169" s="37"/>
      <c r="H169" s="38"/>
    </row>
    <row r="170" spans="1:8" s="16" customFormat="1" ht="97.5" customHeight="1" x14ac:dyDescent="0.2">
      <c r="A170" s="34"/>
      <c r="B170" s="39" t="s">
        <v>12</v>
      </c>
      <c r="C1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0" s="36"/>
      <c r="E170" s="37"/>
      <c r="F170" s="37"/>
      <c r="G170" s="37"/>
      <c r="H170" s="38"/>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1" s="44"/>
      <c r="E171" s="45"/>
      <c r="F171" s="45"/>
      <c r="G171" s="45"/>
      <c r="H171" s="46"/>
    </row>
    <row r="172" spans="1:8" s="16" customFormat="1" ht="24.95" customHeight="1" thickBot="1" x14ac:dyDescent="0.25">
      <c r="A172" s="47"/>
      <c r="B172" s="48"/>
      <c r="C172" s="49"/>
      <c r="D172" s="345" t="s">
        <v>234</v>
      </c>
      <c r="E172" s="345"/>
      <c r="F172" s="345"/>
      <c r="G172" s="345"/>
      <c r="H172" s="346"/>
    </row>
    <row r="173" spans="1:8" s="16" customFormat="1" ht="48" customHeight="1" x14ac:dyDescent="0.2">
      <c r="A173" s="53" t="s">
        <v>236</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3" s="54">
        <f>F173*1.2</f>
        <v>13294.8</v>
      </c>
      <c r="E173" s="32">
        <f>F173*1.1</f>
        <v>12186.900000000001</v>
      </c>
      <c r="F173" s="32">
        <v>11079</v>
      </c>
      <c r="G173" s="32">
        <f>F173*0.75</f>
        <v>8309.25</v>
      </c>
      <c r="H173" s="33">
        <f>F173*0.5</f>
        <v>5539.5</v>
      </c>
    </row>
    <row r="174" spans="1:8" s="16" customFormat="1" ht="132" customHeight="1" x14ac:dyDescent="0.2">
      <c r="A174" s="55"/>
      <c r="B174" s="35"/>
      <c r="C174" s="35"/>
      <c r="D174" s="56"/>
      <c r="E174" s="37"/>
      <c r="F174" s="37"/>
      <c r="G174" s="37"/>
      <c r="H174" s="38"/>
    </row>
    <row r="175" spans="1:8" s="16" customFormat="1" ht="97.5" customHeight="1" x14ac:dyDescent="0.2">
      <c r="A175" s="55"/>
      <c r="B175" s="39" t="s">
        <v>12</v>
      </c>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6" s="56"/>
      <c r="E176" s="37"/>
      <c r="F176" s="37"/>
      <c r="G176" s="37"/>
      <c r="H176" s="38"/>
    </row>
    <row r="177" spans="1:8" s="16" customFormat="1" ht="92.25" customHeight="1" thickBot="1" x14ac:dyDescent="0.25">
      <c r="A177" s="59"/>
      <c r="B177" s="42" t="s">
        <v>16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7" s="61"/>
      <c r="E177" s="45"/>
      <c r="F177" s="45"/>
      <c r="G177" s="45"/>
      <c r="H177" s="46"/>
    </row>
    <row r="178" spans="1:8" s="16" customFormat="1" ht="24.95" customHeight="1" thickBot="1" x14ac:dyDescent="0.25">
      <c r="A178" s="81"/>
      <c r="B178" s="82"/>
      <c r="C178" s="83"/>
      <c r="D178" s="287"/>
      <c r="E178" s="287"/>
      <c r="F178" s="287"/>
      <c r="G178" s="287"/>
      <c r="H178" s="459"/>
    </row>
    <row r="179" spans="1:8" s="16" customFormat="1" ht="50.1" customHeight="1" x14ac:dyDescent="0.2">
      <c r="A179" s="65" t="s">
        <v>237</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9" s="267">
        <v>219</v>
      </c>
      <c r="E179" s="268"/>
      <c r="F179" s="268"/>
      <c r="G179" s="268"/>
      <c r="H179" s="269"/>
    </row>
    <row r="180" spans="1:8" s="16" customFormat="1" ht="94.5" customHeight="1" x14ac:dyDescent="0.2">
      <c r="A180" s="71"/>
      <c r="B180" s="92"/>
      <c r="C180" s="93"/>
      <c r="D180" s="94"/>
      <c r="E180" s="95"/>
      <c r="F180" s="95"/>
      <c r="G180" s="95"/>
      <c r="H180" s="270"/>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81" s="271"/>
      <c r="E181" s="272"/>
      <c r="F181" s="272"/>
      <c r="G181" s="272"/>
      <c r="H181" s="273"/>
    </row>
    <row r="182" spans="1:8" s="16" customFormat="1" ht="24.95" customHeight="1" thickBot="1" x14ac:dyDescent="0.25">
      <c r="A182" s="81"/>
      <c r="B182" s="129"/>
      <c r="C182" s="130"/>
      <c r="D182" s="345" t="s">
        <v>234</v>
      </c>
      <c r="E182" s="345"/>
      <c r="F182" s="345"/>
      <c r="G182" s="345"/>
      <c r="H182" s="346"/>
    </row>
    <row r="183" spans="1:8" s="16" customFormat="1" ht="50.1" customHeight="1" thickBot="1" x14ac:dyDescent="0.25">
      <c r="A183" s="136" t="s">
        <v>38</v>
      </c>
      <c r="B183" s="137"/>
      <c r="C183" s="137"/>
      <c r="D183" s="466" t="str">
        <f>"от "&amp;MIN(D184:D202)&amp;" до "&amp;MAX(D184:D202)</f>
        <v>от 2076 до 39444</v>
      </c>
      <c r="E183" s="467"/>
      <c r="F183" s="467"/>
      <c r="G183" s="467"/>
      <c r="H183" s="468"/>
    </row>
    <row r="184" spans="1:8" s="16" customFormat="1" ht="37.5" customHeight="1" outlineLevel="1" x14ac:dyDescent="0.2">
      <c r="A184" s="141" t="s">
        <v>238</v>
      </c>
      <c r="B184" s="364"/>
      <c r="C184" s="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84" s="365">
        <v>2076</v>
      </c>
      <c r="E184" s="145"/>
      <c r="F184" s="145"/>
      <c r="G184" s="145"/>
      <c r="H184" s="146"/>
    </row>
    <row r="185" spans="1:8" s="16" customFormat="1" ht="37.5" customHeight="1" outlineLevel="1" x14ac:dyDescent="0.2">
      <c r="A185" s="558" t="s">
        <v>239</v>
      </c>
      <c r="B185" s="568"/>
      <c r="C185" s="350"/>
      <c r="D185" s="365">
        <v>4152</v>
      </c>
      <c r="E185" s="145"/>
      <c r="F185" s="145"/>
      <c r="G185" s="145"/>
      <c r="H185" s="146"/>
    </row>
    <row r="186" spans="1:8" s="16" customFormat="1" ht="37.5" customHeight="1" outlineLevel="1" x14ac:dyDescent="0.2">
      <c r="A186" s="558" t="s">
        <v>240</v>
      </c>
      <c r="B186" s="568"/>
      <c r="C186" s="350"/>
      <c r="D186" s="365">
        <v>6228</v>
      </c>
      <c r="E186" s="145"/>
      <c r="F186" s="145"/>
      <c r="G186" s="145"/>
      <c r="H186" s="146"/>
    </row>
    <row r="187" spans="1:8" s="16" customFormat="1" ht="37.5" customHeight="1" outlineLevel="1" x14ac:dyDescent="0.2">
      <c r="A187" s="558" t="s">
        <v>241</v>
      </c>
      <c r="B187" s="568"/>
      <c r="C187" s="350"/>
      <c r="D187" s="365">
        <v>8304</v>
      </c>
      <c r="E187" s="145"/>
      <c r="F187" s="145"/>
      <c r="G187" s="145"/>
      <c r="H187" s="146"/>
    </row>
    <row r="188" spans="1:8" s="16" customFormat="1" ht="37.5" customHeight="1" outlineLevel="1" x14ac:dyDescent="0.2">
      <c r="A188" s="558" t="s">
        <v>242</v>
      </c>
      <c r="B188" s="568"/>
      <c r="C188" s="350"/>
      <c r="D188" s="365">
        <v>10380</v>
      </c>
      <c r="E188" s="145"/>
      <c r="F188" s="145"/>
      <c r="G188" s="145"/>
      <c r="H188" s="146"/>
    </row>
    <row r="189" spans="1:8" s="16" customFormat="1" ht="37.5" customHeight="1" outlineLevel="1" x14ac:dyDescent="0.2">
      <c r="A189" s="558" t="s">
        <v>243</v>
      </c>
      <c r="B189" s="568"/>
      <c r="C189" s="350"/>
      <c r="D189" s="365">
        <v>12456</v>
      </c>
      <c r="E189" s="145"/>
      <c r="F189" s="145"/>
      <c r="G189" s="145"/>
      <c r="H189" s="146"/>
    </row>
    <row r="190" spans="1:8" s="16" customFormat="1" ht="37.5" customHeight="1" outlineLevel="1" x14ac:dyDescent="0.2">
      <c r="A190" s="558" t="s">
        <v>244</v>
      </c>
      <c r="B190" s="568"/>
      <c r="C190" s="350"/>
      <c r="D190" s="365">
        <v>14532</v>
      </c>
      <c r="E190" s="145"/>
      <c r="F190" s="145"/>
      <c r="G190" s="145"/>
      <c r="H190" s="146"/>
    </row>
    <row r="191" spans="1:8" s="16" customFormat="1" ht="37.5" customHeight="1" outlineLevel="1" x14ac:dyDescent="0.2">
      <c r="A191" s="558" t="s">
        <v>245</v>
      </c>
      <c r="B191" s="568"/>
      <c r="C191" s="350"/>
      <c r="D191" s="365">
        <v>16608</v>
      </c>
      <c r="E191" s="145"/>
      <c r="F191" s="145"/>
      <c r="G191" s="145"/>
      <c r="H191" s="146"/>
    </row>
    <row r="192" spans="1:8" s="16" customFormat="1" ht="37.5" customHeight="1" outlineLevel="1" x14ac:dyDescent="0.2">
      <c r="A192" s="558" t="s">
        <v>246</v>
      </c>
      <c r="B192" s="568"/>
      <c r="C192" s="350"/>
      <c r="D192" s="365">
        <v>18684</v>
      </c>
      <c r="E192" s="145"/>
      <c r="F192" s="145"/>
      <c r="G192" s="145"/>
      <c r="H192" s="146"/>
    </row>
    <row r="193" spans="1:8" s="16" customFormat="1" ht="37.5" customHeight="1" outlineLevel="1" x14ac:dyDescent="0.2">
      <c r="A193" s="558" t="s">
        <v>247</v>
      </c>
      <c r="B193" s="568"/>
      <c r="C193" s="350"/>
      <c r="D193" s="365">
        <v>20760</v>
      </c>
      <c r="E193" s="145"/>
      <c r="F193" s="145"/>
      <c r="G193" s="145"/>
      <c r="H193" s="146"/>
    </row>
    <row r="194" spans="1:8" s="16" customFormat="1" ht="37.5" customHeight="1" outlineLevel="1" x14ac:dyDescent="0.2">
      <c r="A194" s="558" t="s">
        <v>248</v>
      </c>
      <c r="B194" s="568"/>
      <c r="C194" s="350"/>
      <c r="D194" s="365">
        <v>22836</v>
      </c>
      <c r="E194" s="145"/>
      <c r="F194" s="145"/>
      <c r="G194" s="145"/>
      <c r="H194" s="146"/>
    </row>
    <row r="195" spans="1:8" s="16" customFormat="1" ht="37.5" customHeight="1" outlineLevel="1" x14ac:dyDescent="0.2">
      <c r="A195" s="558" t="s">
        <v>249</v>
      </c>
      <c r="B195" s="568"/>
      <c r="C195" s="350"/>
      <c r="D195" s="365">
        <v>24912</v>
      </c>
      <c r="E195" s="145"/>
      <c r="F195" s="145"/>
      <c r="G195" s="145"/>
      <c r="H195" s="146"/>
    </row>
    <row r="196" spans="1:8" s="16" customFormat="1" ht="37.5" customHeight="1" outlineLevel="1" x14ac:dyDescent="0.2">
      <c r="A196" s="558" t="s">
        <v>250</v>
      </c>
      <c r="B196" s="568"/>
      <c r="C196" s="350"/>
      <c r="D196" s="365">
        <v>26988</v>
      </c>
      <c r="E196" s="145"/>
      <c r="F196" s="145"/>
      <c r="G196" s="145"/>
      <c r="H196" s="146"/>
    </row>
    <row r="197" spans="1:8" s="16" customFormat="1" ht="37.5" customHeight="1" outlineLevel="1" x14ac:dyDescent="0.2">
      <c r="A197" s="558" t="s">
        <v>251</v>
      </c>
      <c r="B197" s="568"/>
      <c r="C197" s="350"/>
      <c r="D197" s="365">
        <v>29064</v>
      </c>
      <c r="E197" s="145"/>
      <c r="F197" s="145"/>
      <c r="G197" s="145"/>
      <c r="H197" s="146"/>
    </row>
    <row r="198" spans="1:8" s="16" customFormat="1" ht="37.5" customHeight="1" outlineLevel="1" x14ac:dyDescent="0.2">
      <c r="A198" s="558" t="s">
        <v>252</v>
      </c>
      <c r="B198" s="568"/>
      <c r="C198" s="350"/>
      <c r="D198" s="365">
        <v>31140</v>
      </c>
      <c r="E198" s="145"/>
      <c r="F198" s="145"/>
      <c r="G198" s="145"/>
      <c r="H198" s="146"/>
    </row>
    <row r="199" spans="1:8" s="16" customFormat="1" ht="37.5" customHeight="1" outlineLevel="1" x14ac:dyDescent="0.2">
      <c r="A199" s="558" t="s">
        <v>253</v>
      </c>
      <c r="B199" s="568"/>
      <c r="C199" s="350"/>
      <c r="D199" s="365">
        <v>33216</v>
      </c>
      <c r="E199" s="145"/>
      <c r="F199" s="145"/>
      <c r="G199" s="145"/>
      <c r="H199" s="146"/>
    </row>
    <row r="200" spans="1:8" s="16" customFormat="1" ht="37.5" customHeight="1" outlineLevel="1" x14ac:dyDescent="0.2">
      <c r="A200" s="558" t="s">
        <v>254</v>
      </c>
      <c r="B200" s="568"/>
      <c r="C200" s="350"/>
      <c r="D200" s="365">
        <v>35292</v>
      </c>
      <c r="E200" s="145"/>
      <c r="F200" s="145"/>
      <c r="G200" s="145"/>
      <c r="H200" s="146"/>
    </row>
    <row r="201" spans="1:8" s="16" customFormat="1" ht="37.5" customHeight="1" outlineLevel="1" x14ac:dyDescent="0.2">
      <c r="A201" s="558" t="s">
        <v>255</v>
      </c>
      <c r="B201" s="568"/>
      <c r="C201" s="350"/>
      <c r="D201" s="365">
        <v>37368</v>
      </c>
      <c r="E201" s="145"/>
      <c r="F201" s="145"/>
      <c r="G201" s="145"/>
      <c r="H201" s="146"/>
    </row>
    <row r="202" spans="1:8" s="16" customFormat="1" ht="37.5" customHeight="1" outlineLevel="1" x14ac:dyDescent="0.2">
      <c r="A202" s="558" t="s">
        <v>256</v>
      </c>
      <c r="B202" s="568"/>
      <c r="C202" s="350"/>
      <c r="D202" s="365">
        <v>39444</v>
      </c>
      <c r="E202" s="145"/>
      <c r="F202" s="145"/>
      <c r="G202" s="145"/>
      <c r="H202" s="146"/>
    </row>
    <row r="203" spans="1:8" s="16" customFormat="1" ht="37.5" customHeight="1" outlineLevel="1" x14ac:dyDescent="0.2">
      <c r="A203" s="147" t="s">
        <v>257</v>
      </c>
      <c r="B203" s="366"/>
      <c r="C203" s="350"/>
      <c r="D203" s="365">
        <v>41520</v>
      </c>
      <c r="E203" s="145"/>
      <c r="F203" s="145"/>
      <c r="G203" s="145"/>
      <c r="H203" s="146"/>
    </row>
    <row r="204" spans="1:8" s="16" customFormat="1" ht="37.5" customHeight="1" outlineLevel="1" x14ac:dyDescent="0.2">
      <c r="A204" s="147" t="s">
        <v>258</v>
      </c>
      <c r="B204" s="366"/>
      <c r="C204" s="350"/>
      <c r="D204" s="365">
        <v>43596</v>
      </c>
      <c r="E204" s="145"/>
      <c r="F204" s="145"/>
      <c r="G204" s="145"/>
      <c r="H204" s="146"/>
    </row>
    <row r="205" spans="1:8" s="16" customFormat="1" ht="37.5" customHeight="1" outlineLevel="1" x14ac:dyDescent="0.2">
      <c r="A205" s="147" t="s">
        <v>259</v>
      </c>
      <c r="B205" s="366"/>
      <c r="C205" s="350"/>
      <c r="D205" s="365">
        <v>45672</v>
      </c>
      <c r="E205" s="145"/>
      <c r="F205" s="145"/>
      <c r="G205" s="145"/>
      <c r="H205" s="146"/>
    </row>
    <row r="206" spans="1:8" s="16" customFormat="1" ht="37.5" customHeight="1" outlineLevel="1" x14ac:dyDescent="0.2">
      <c r="A206" s="147" t="s">
        <v>260</v>
      </c>
      <c r="B206" s="366"/>
      <c r="C206" s="350"/>
      <c r="D206" s="365">
        <v>47748</v>
      </c>
      <c r="E206" s="145"/>
      <c r="F206" s="145"/>
      <c r="G206" s="145"/>
      <c r="H206" s="146"/>
    </row>
    <row r="207" spans="1:8" s="16" customFormat="1" ht="37.5" customHeight="1" outlineLevel="1" x14ac:dyDescent="0.2">
      <c r="A207" s="147" t="s">
        <v>261</v>
      </c>
      <c r="B207" s="366"/>
      <c r="C207" s="350"/>
      <c r="D207" s="365">
        <v>49824</v>
      </c>
      <c r="E207" s="145"/>
      <c r="F207" s="145"/>
      <c r="G207" s="145"/>
      <c r="H207" s="146"/>
    </row>
    <row r="208" spans="1:8" s="16" customFormat="1" ht="37.5" customHeight="1" outlineLevel="1" x14ac:dyDescent="0.2">
      <c r="A208" s="147" t="s">
        <v>262</v>
      </c>
      <c r="B208" s="366"/>
      <c r="C208" s="350"/>
      <c r="D208" s="365">
        <v>51900</v>
      </c>
      <c r="E208" s="145"/>
      <c r="F208" s="145"/>
      <c r="G208" s="145"/>
      <c r="H208" s="146"/>
    </row>
    <row r="209" spans="1:8" s="16" customFormat="1" ht="37.5" customHeight="1" outlineLevel="1" x14ac:dyDescent="0.2">
      <c r="A209" s="147" t="s">
        <v>263</v>
      </c>
      <c r="B209" s="366"/>
      <c r="C209" s="350"/>
      <c r="D209" s="365">
        <v>53976</v>
      </c>
      <c r="E209" s="145"/>
      <c r="F209" s="145"/>
      <c r="G209" s="145"/>
      <c r="H209" s="146"/>
    </row>
    <row r="210" spans="1:8" s="16" customFormat="1" ht="37.5" customHeight="1" outlineLevel="1" x14ac:dyDescent="0.2">
      <c r="A210" s="147" t="s">
        <v>264</v>
      </c>
      <c r="B210" s="366"/>
      <c r="C210" s="350"/>
      <c r="D210" s="365">
        <v>56052</v>
      </c>
      <c r="E210" s="145"/>
      <c r="F210" s="145"/>
      <c r="G210" s="145"/>
      <c r="H210" s="146"/>
    </row>
    <row r="211" spans="1:8" s="16" customFormat="1" ht="37.5" customHeight="1" outlineLevel="1" x14ac:dyDescent="0.2">
      <c r="A211" s="147" t="s">
        <v>265</v>
      </c>
      <c r="B211" s="366"/>
      <c r="C211" s="350"/>
      <c r="D211" s="365">
        <v>58128</v>
      </c>
      <c r="E211" s="145"/>
      <c r="F211" s="145"/>
      <c r="G211" s="145"/>
      <c r="H211" s="146"/>
    </row>
    <row r="212" spans="1:8" s="16" customFormat="1" ht="37.5" customHeight="1" outlineLevel="1" x14ac:dyDescent="0.2">
      <c r="A212" s="147" t="s">
        <v>266</v>
      </c>
      <c r="B212" s="366"/>
      <c r="C212" s="350"/>
      <c r="D212" s="365">
        <v>60204</v>
      </c>
      <c r="E212" s="145"/>
      <c r="F212" s="145"/>
      <c r="G212" s="145"/>
      <c r="H212" s="146"/>
    </row>
    <row r="213" spans="1:8" s="16" customFormat="1" ht="37.5" customHeight="1" outlineLevel="1" x14ac:dyDescent="0.2">
      <c r="A213" s="147" t="s">
        <v>267</v>
      </c>
      <c r="B213" s="366"/>
      <c r="C213" s="350"/>
      <c r="D213" s="365">
        <v>62280</v>
      </c>
      <c r="E213" s="145"/>
      <c r="F213" s="145"/>
      <c r="G213" s="145"/>
      <c r="H213" s="146"/>
    </row>
    <row r="214" spans="1:8" s="16" customFormat="1" ht="37.5" customHeight="1" outlineLevel="1" x14ac:dyDescent="0.2">
      <c r="A214" s="147" t="s">
        <v>268</v>
      </c>
      <c r="B214" s="366"/>
      <c r="C214" s="350"/>
      <c r="D214" s="365">
        <v>64356</v>
      </c>
      <c r="E214" s="145"/>
      <c r="F214" s="145"/>
      <c r="G214" s="145"/>
      <c r="H214" s="146"/>
    </row>
    <row r="215" spans="1:8" s="16" customFormat="1" ht="37.5" customHeight="1" outlineLevel="1" x14ac:dyDescent="0.2">
      <c r="A215" s="147" t="s">
        <v>269</v>
      </c>
      <c r="B215" s="366"/>
      <c r="C215" s="350"/>
      <c r="D215" s="365">
        <v>66432</v>
      </c>
      <c r="E215" s="145"/>
      <c r="F215" s="145"/>
      <c r="G215" s="145"/>
      <c r="H215" s="146"/>
    </row>
    <row r="216" spans="1:8" s="16" customFormat="1" ht="37.5" customHeight="1" outlineLevel="1" x14ac:dyDescent="0.2">
      <c r="A216" s="147" t="s">
        <v>270</v>
      </c>
      <c r="B216" s="366"/>
      <c r="C216" s="350"/>
      <c r="D216" s="365">
        <v>68508</v>
      </c>
      <c r="E216" s="145"/>
      <c r="F216" s="145"/>
      <c r="G216" s="145"/>
      <c r="H216" s="146"/>
    </row>
    <row r="217" spans="1:8" s="16" customFormat="1" ht="37.5" customHeight="1" outlineLevel="1" x14ac:dyDescent="0.2">
      <c r="A217" s="147" t="s">
        <v>271</v>
      </c>
      <c r="B217" s="366"/>
      <c r="C217" s="350"/>
      <c r="D217" s="365">
        <v>70584</v>
      </c>
      <c r="E217" s="145"/>
      <c r="F217" s="145"/>
      <c r="G217" s="145"/>
      <c r="H217" s="146"/>
    </row>
    <row r="218" spans="1:8" s="16" customFormat="1" ht="37.5" customHeight="1" outlineLevel="1" x14ac:dyDescent="0.2">
      <c r="A218" s="147" t="s">
        <v>272</v>
      </c>
      <c r="B218" s="366"/>
      <c r="C218" s="350"/>
      <c r="D218" s="365">
        <v>72660</v>
      </c>
      <c r="E218" s="145"/>
      <c r="F218" s="145"/>
      <c r="G218" s="145"/>
      <c r="H218" s="146"/>
    </row>
    <row r="219" spans="1:8" s="16" customFormat="1" ht="37.5" customHeight="1" outlineLevel="1" x14ac:dyDescent="0.2">
      <c r="A219" s="147" t="s">
        <v>273</v>
      </c>
      <c r="B219" s="366"/>
      <c r="C219" s="350"/>
      <c r="D219" s="365">
        <v>74736</v>
      </c>
      <c r="E219" s="145"/>
      <c r="F219" s="145"/>
      <c r="G219" s="145"/>
      <c r="H219" s="146"/>
    </row>
    <row r="220" spans="1:8" s="16" customFormat="1" ht="37.5" customHeight="1" outlineLevel="1" x14ac:dyDescent="0.2">
      <c r="A220" s="147" t="s">
        <v>274</v>
      </c>
      <c r="B220" s="366"/>
      <c r="C220" s="350"/>
      <c r="D220" s="365">
        <v>76812</v>
      </c>
      <c r="E220" s="145"/>
      <c r="F220" s="145"/>
      <c r="G220" s="145"/>
      <c r="H220" s="146"/>
    </row>
    <row r="221" spans="1:8" s="16" customFormat="1" ht="37.5" customHeight="1" outlineLevel="1" x14ac:dyDescent="0.2">
      <c r="A221" s="147" t="s">
        <v>275</v>
      </c>
      <c r="B221" s="366"/>
      <c r="C221" s="350"/>
      <c r="D221" s="365">
        <v>78888</v>
      </c>
      <c r="E221" s="145"/>
      <c r="F221" s="145"/>
      <c r="G221" s="145"/>
      <c r="H221" s="146"/>
    </row>
    <row r="222" spans="1:8" s="16" customFormat="1" ht="37.5" customHeight="1" outlineLevel="1" x14ac:dyDescent="0.2">
      <c r="A222" s="147" t="s">
        <v>276</v>
      </c>
      <c r="B222" s="366"/>
      <c r="C222" s="350"/>
      <c r="D222" s="365">
        <v>80964</v>
      </c>
      <c r="E222" s="145"/>
      <c r="F222" s="145"/>
      <c r="G222" s="145"/>
      <c r="H222" s="146"/>
    </row>
    <row r="223" spans="1:8" s="16" customFormat="1" ht="37.5" customHeight="1" outlineLevel="1" x14ac:dyDescent="0.2">
      <c r="A223" s="147" t="s">
        <v>277</v>
      </c>
      <c r="B223" s="366"/>
      <c r="C223" s="350"/>
      <c r="D223" s="365">
        <v>83040</v>
      </c>
      <c r="E223" s="145"/>
      <c r="F223" s="145"/>
      <c r="G223" s="145"/>
      <c r="H223" s="146"/>
    </row>
    <row r="224" spans="1:8" s="16" customFormat="1" ht="37.5" customHeight="1" outlineLevel="1" x14ac:dyDescent="0.2">
      <c r="A224" s="147" t="s">
        <v>416</v>
      </c>
      <c r="B224" s="366"/>
      <c r="C224" s="350"/>
      <c r="D224" s="365">
        <v>85116</v>
      </c>
      <c r="E224" s="145"/>
      <c r="F224" s="145"/>
      <c r="G224" s="145"/>
      <c r="H224" s="146"/>
    </row>
    <row r="225" spans="1:8" s="16" customFormat="1" ht="37.5" customHeight="1" outlineLevel="1" x14ac:dyDescent="0.2">
      <c r="A225" s="147" t="s">
        <v>417</v>
      </c>
      <c r="B225" s="366"/>
      <c r="C225" s="350"/>
      <c r="D225" s="365">
        <v>87192</v>
      </c>
      <c r="E225" s="145"/>
      <c r="F225" s="145"/>
      <c r="G225" s="145"/>
      <c r="H225" s="146"/>
    </row>
    <row r="226" spans="1:8" s="16" customFormat="1" ht="37.5" customHeight="1" outlineLevel="1" x14ac:dyDescent="0.2">
      <c r="A226" s="147" t="s">
        <v>418</v>
      </c>
      <c r="B226" s="366"/>
      <c r="C226" s="350"/>
      <c r="D226" s="365">
        <v>89268</v>
      </c>
      <c r="E226" s="145"/>
      <c r="F226" s="145"/>
      <c r="G226" s="145"/>
      <c r="H226" s="146"/>
    </row>
    <row r="227" spans="1:8" s="16" customFormat="1" ht="37.5" customHeight="1" outlineLevel="1" x14ac:dyDescent="0.2">
      <c r="A227" s="147" t="s">
        <v>419</v>
      </c>
      <c r="B227" s="366"/>
      <c r="C227" s="350"/>
      <c r="D227" s="365">
        <v>91344</v>
      </c>
      <c r="E227" s="145"/>
      <c r="F227" s="145"/>
      <c r="G227" s="145"/>
      <c r="H227" s="146"/>
    </row>
    <row r="228" spans="1:8" s="16" customFormat="1" ht="37.5" customHeight="1" outlineLevel="1" x14ac:dyDescent="0.2">
      <c r="A228" s="147" t="s">
        <v>420</v>
      </c>
      <c r="B228" s="366"/>
      <c r="C228" s="350"/>
      <c r="D228" s="365">
        <v>93420</v>
      </c>
      <c r="E228" s="145"/>
      <c r="F228" s="145"/>
      <c r="G228" s="145"/>
      <c r="H228" s="146"/>
    </row>
    <row r="229" spans="1:8" s="16" customFormat="1" ht="37.5" customHeight="1" outlineLevel="1" x14ac:dyDescent="0.2">
      <c r="A229" s="147" t="s">
        <v>421</v>
      </c>
      <c r="B229" s="366"/>
      <c r="C229" s="350"/>
      <c r="D229" s="365">
        <v>95496</v>
      </c>
      <c r="E229" s="145"/>
      <c r="F229" s="145"/>
      <c r="G229" s="145"/>
      <c r="H229" s="146"/>
    </row>
    <row r="230" spans="1:8" s="16" customFormat="1" ht="37.5" customHeight="1" outlineLevel="1" x14ac:dyDescent="0.2">
      <c r="A230" s="147" t="s">
        <v>422</v>
      </c>
      <c r="B230" s="366"/>
      <c r="C230" s="350"/>
      <c r="D230" s="365">
        <v>97572</v>
      </c>
      <c r="E230" s="145"/>
      <c r="F230" s="145"/>
      <c r="G230" s="145"/>
      <c r="H230" s="146"/>
    </row>
    <row r="231" spans="1:8" s="16" customFormat="1" ht="37.5" customHeight="1" outlineLevel="1" x14ac:dyDescent="0.2">
      <c r="A231" s="147" t="s">
        <v>423</v>
      </c>
      <c r="B231" s="366"/>
      <c r="C231" s="350"/>
      <c r="D231" s="365">
        <v>99648</v>
      </c>
      <c r="E231" s="145"/>
      <c r="F231" s="145"/>
      <c r="G231" s="145"/>
      <c r="H231" s="146"/>
    </row>
    <row r="232" spans="1:8" s="16" customFormat="1" ht="37.5" customHeight="1" outlineLevel="1" x14ac:dyDescent="0.2">
      <c r="A232" s="147" t="s">
        <v>424</v>
      </c>
      <c r="B232" s="366"/>
      <c r="C232" s="350"/>
      <c r="D232" s="365">
        <v>101724</v>
      </c>
      <c r="E232" s="145"/>
      <c r="F232" s="145"/>
      <c r="G232" s="145"/>
      <c r="H232" s="146"/>
    </row>
    <row r="233" spans="1:8" s="16" customFormat="1" ht="37.5" customHeight="1" outlineLevel="1" x14ac:dyDescent="0.2">
      <c r="A233" s="147" t="s">
        <v>425</v>
      </c>
      <c r="B233" s="366"/>
      <c r="C233" s="350"/>
      <c r="D233" s="365">
        <v>103800</v>
      </c>
      <c r="E233" s="145"/>
      <c r="F233" s="145"/>
      <c r="G233" s="145"/>
      <c r="H233" s="146"/>
    </row>
    <row r="234" spans="1:8" s="16" customFormat="1" ht="37.5" customHeight="1" outlineLevel="1" x14ac:dyDescent="0.2">
      <c r="A234" s="147" t="s">
        <v>426</v>
      </c>
      <c r="B234" s="366"/>
      <c r="C234" s="350"/>
      <c r="D234" s="365">
        <v>105876</v>
      </c>
      <c r="E234" s="145"/>
      <c r="F234" s="145"/>
      <c r="G234" s="145"/>
      <c r="H234" s="146"/>
    </row>
    <row r="235" spans="1:8" s="16" customFormat="1" ht="37.5" customHeight="1" outlineLevel="1" x14ac:dyDescent="0.2">
      <c r="A235" s="147" t="s">
        <v>427</v>
      </c>
      <c r="B235" s="366"/>
      <c r="C235" s="350"/>
      <c r="D235" s="365">
        <v>107952</v>
      </c>
      <c r="E235" s="145"/>
      <c r="F235" s="145"/>
      <c r="G235" s="145"/>
      <c r="H235" s="146"/>
    </row>
    <row r="236" spans="1:8" s="16" customFormat="1" ht="37.5" customHeight="1" outlineLevel="1" x14ac:dyDescent="0.2">
      <c r="A236" s="147" t="s">
        <v>428</v>
      </c>
      <c r="B236" s="366"/>
      <c r="C236" s="350"/>
      <c r="D236" s="365">
        <v>110028</v>
      </c>
      <c r="E236" s="145"/>
      <c r="F236" s="145"/>
      <c r="G236" s="145"/>
      <c r="H236" s="146"/>
    </row>
    <row r="237" spans="1:8" s="16" customFormat="1" ht="37.5" customHeight="1" outlineLevel="1" x14ac:dyDescent="0.2">
      <c r="A237" s="147" t="s">
        <v>429</v>
      </c>
      <c r="B237" s="366"/>
      <c r="C237" s="350"/>
      <c r="D237" s="365">
        <v>112104</v>
      </c>
      <c r="E237" s="145"/>
      <c r="F237" s="145"/>
      <c r="G237" s="145"/>
      <c r="H237" s="146"/>
    </row>
    <row r="238" spans="1:8" s="16" customFormat="1" ht="37.5" customHeight="1" outlineLevel="1" x14ac:dyDescent="0.2">
      <c r="A238" s="147" t="s">
        <v>430</v>
      </c>
      <c r="B238" s="366"/>
      <c r="C238" s="350"/>
      <c r="D238" s="365">
        <v>114180</v>
      </c>
      <c r="E238" s="145"/>
      <c r="F238" s="145"/>
      <c r="G238" s="145"/>
      <c r="H238" s="146"/>
    </row>
    <row r="239" spans="1:8" s="16" customFormat="1" ht="37.5" customHeight="1" outlineLevel="1" x14ac:dyDescent="0.2">
      <c r="A239" s="147" t="s">
        <v>431</v>
      </c>
      <c r="B239" s="366"/>
      <c r="C239" s="350"/>
      <c r="D239" s="365">
        <v>116256</v>
      </c>
      <c r="E239" s="145"/>
      <c r="F239" s="145"/>
      <c r="G239" s="145"/>
      <c r="H239" s="146"/>
    </row>
    <row r="240" spans="1:8" s="16" customFormat="1" ht="37.5" customHeight="1" outlineLevel="1" x14ac:dyDescent="0.2">
      <c r="A240" s="147" t="s">
        <v>432</v>
      </c>
      <c r="B240" s="366"/>
      <c r="C240" s="350"/>
      <c r="D240" s="365">
        <v>118332</v>
      </c>
      <c r="E240" s="145"/>
      <c r="F240" s="145"/>
      <c r="G240" s="145"/>
      <c r="H240" s="146"/>
    </row>
    <row r="241" spans="1:8" s="16" customFormat="1" ht="37.5" customHeight="1" outlineLevel="1" x14ac:dyDescent="0.2">
      <c r="A241" s="147" t="s">
        <v>433</v>
      </c>
      <c r="B241" s="366"/>
      <c r="C241" s="350"/>
      <c r="D241" s="365">
        <v>120408</v>
      </c>
      <c r="E241" s="145"/>
      <c r="F241" s="145"/>
      <c r="G241" s="145"/>
      <c r="H241" s="146"/>
    </row>
    <row r="242" spans="1:8" s="16" customFormat="1" ht="37.5" customHeight="1" outlineLevel="1" x14ac:dyDescent="0.2">
      <c r="A242" s="147" t="s">
        <v>434</v>
      </c>
      <c r="B242" s="366"/>
      <c r="C242" s="350"/>
      <c r="D242" s="365">
        <v>122484</v>
      </c>
      <c r="E242" s="145"/>
      <c r="F242" s="145"/>
      <c r="G242" s="145"/>
      <c r="H242" s="146"/>
    </row>
    <row r="243" spans="1:8" s="16" customFormat="1" ht="37.5" customHeight="1" outlineLevel="1" x14ac:dyDescent="0.2">
      <c r="A243" s="147" t="s">
        <v>435</v>
      </c>
      <c r="B243" s="366"/>
      <c r="C243" s="350"/>
      <c r="D243" s="365">
        <v>124560</v>
      </c>
      <c r="E243" s="145"/>
      <c r="F243" s="145"/>
      <c r="G243" s="145"/>
      <c r="H243" s="146"/>
    </row>
    <row r="244" spans="1:8" s="16" customFormat="1" ht="37.5" customHeight="1" outlineLevel="1" x14ac:dyDescent="0.2">
      <c r="A244" s="147" t="s">
        <v>436</v>
      </c>
      <c r="B244" s="366"/>
      <c r="C244" s="350"/>
      <c r="D244" s="365">
        <v>126636</v>
      </c>
      <c r="E244" s="145"/>
      <c r="F244" s="145"/>
      <c r="G244" s="145"/>
      <c r="H244" s="146"/>
    </row>
    <row r="245" spans="1:8" s="16" customFormat="1" ht="37.5" customHeight="1" outlineLevel="1" x14ac:dyDescent="0.2">
      <c r="A245" s="147" t="s">
        <v>437</v>
      </c>
      <c r="B245" s="366"/>
      <c r="C245" s="350"/>
      <c r="D245" s="365">
        <v>128712</v>
      </c>
      <c r="E245" s="145"/>
      <c r="F245" s="145"/>
      <c r="G245" s="145"/>
      <c r="H245" s="146"/>
    </row>
    <row r="246" spans="1:8" s="16" customFormat="1" ht="37.5" customHeight="1" outlineLevel="1" x14ac:dyDescent="0.2">
      <c r="A246" s="147" t="s">
        <v>438</v>
      </c>
      <c r="B246" s="366"/>
      <c r="C246" s="350"/>
      <c r="D246" s="365">
        <v>130788</v>
      </c>
      <c r="E246" s="145"/>
      <c r="F246" s="145"/>
      <c r="G246" s="145"/>
      <c r="H246" s="146"/>
    </row>
    <row r="247" spans="1:8" s="16" customFormat="1" ht="37.5" customHeight="1" outlineLevel="1" x14ac:dyDescent="0.2">
      <c r="A247" s="147" t="s">
        <v>439</v>
      </c>
      <c r="B247" s="366"/>
      <c r="C247" s="350"/>
      <c r="D247" s="365">
        <v>132864</v>
      </c>
      <c r="E247" s="145"/>
      <c r="F247" s="145"/>
      <c r="G247" s="145"/>
      <c r="H247" s="146"/>
    </row>
    <row r="248" spans="1:8" s="16" customFormat="1" ht="37.5" customHeight="1" outlineLevel="1" x14ac:dyDescent="0.2">
      <c r="A248" s="147" t="s">
        <v>440</v>
      </c>
      <c r="B248" s="366"/>
      <c r="C248" s="350"/>
      <c r="D248" s="365">
        <v>134940</v>
      </c>
      <c r="E248" s="145"/>
      <c r="F248" s="145"/>
      <c r="G248" s="145"/>
      <c r="H248" s="146"/>
    </row>
    <row r="249" spans="1:8" s="16" customFormat="1" ht="37.5" customHeight="1" outlineLevel="1" x14ac:dyDescent="0.2">
      <c r="A249" s="147" t="s">
        <v>441</v>
      </c>
      <c r="B249" s="366"/>
      <c r="C249" s="350"/>
      <c r="D249" s="365">
        <v>137016</v>
      </c>
      <c r="E249" s="145"/>
      <c r="F249" s="145"/>
      <c r="G249" s="145"/>
      <c r="H249" s="146"/>
    </row>
    <row r="250" spans="1:8" s="16" customFormat="1" ht="37.5" customHeight="1" outlineLevel="1" x14ac:dyDescent="0.2">
      <c r="A250" s="147" t="s">
        <v>442</v>
      </c>
      <c r="B250" s="366"/>
      <c r="C250" s="350"/>
      <c r="D250" s="365">
        <v>139092</v>
      </c>
      <c r="E250" s="145"/>
      <c r="F250" s="145"/>
      <c r="G250" s="145"/>
      <c r="H250" s="146"/>
    </row>
    <row r="251" spans="1:8" s="16" customFormat="1" ht="37.5" customHeight="1" outlineLevel="1" x14ac:dyDescent="0.2">
      <c r="A251" s="147" t="s">
        <v>443</v>
      </c>
      <c r="B251" s="366"/>
      <c r="C251" s="350"/>
      <c r="D251" s="365">
        <v>141168</v>
      </c>
      <c r="E251" s="145"/>
      <c r="F251" s="145"/>
      <c r="G251" s="145"/>
      <c r="H251" s="146"/>
    </row>
    <row r="252" spans="1:8" s="16" customFormat="1" ht="37.5" customHeight="1" outlineLevel="1" x14ac:dyDescent="0.2">
      <c r="A252" s="147" t="s">
        <v>444</v>
      </c>
      <c r="B252" s="366"/>
      <c r="C252" s="350"/>
      <c r="D252" s="365">
        <v>143244</v>
      </c>
      <c r="E252" s="145"/>
      <c r="F252" s="145"/>
      <c r="G252" s="145"/>
      <c r="H252" s="146"/>
    </row>
    <row r="253" spans="1:8" s="16" customFormat="1" ht="37.5" customHeight="1" outlineLevel="1" x14ac:dyDescent="0.2">
      <c r="A253" s="147" t="s">
        <v>445</v>
      </c>
      <c r="B253" s="366"/>
      <c r="C253" s="350"/>
      <c r="D253" s="365">
        <v>145320</v>
      </c>
      <c r="E253" s="145"/>
      <c r="F253" s="145"/>
      <c r="G253" s="145"/>
      <c r="H253" s="146"/>
    </row>
    <row r="254" spans="1:8" s="16" customFormat="1" ht="37.5" customHeight="1" outlineLevel="1" x14ac:dyDescent="0.2">
      <c r="A254" s="147" t="s">
        <v>446</v>
      </c>
      <c r="B254" s="366"/>
      <c r="C254" s="350"/>
      <c r="D254" s="365">
        <v>147396</v>
      </c>
      <c r="E254" s="145"/>
      <c r="F254" s="145"/>
      <c r="G254" s="145"/>
      <c r="H254" s="146"/>
    </row>
    <row r="255" spans="1:8" s="16" customFormat="1" ht="37.5" customHeight="1" outlineLevel="1" x14ac:dyDescent="0.2">
      <c r="A255" s="147" t="s">
        <v>447</v>
      </c>
      <c r="B255" s="366"/>
      <c r="C255" s="350"/>
      <c r="D255" s="365">
        <v>149472</v>
      </c>
      <c r="E255" s="145"/>
      <c r="F255" s="145"/>
      <c r="G255" s="145"/>
      <c r="H255" s="146"/>
    </row>
    <row r="256" spans="1:8" s="16" customFormat="1" ht="37.5" customHeight="1" outlineLevel="1" x14ac:dyDescent="0.2">
      <c r="A256" s="147" t="s">
        <v>448</v>
      </c>
      <c r="B256" s="366"/>
      <c r="C256" s="350"/>
      <c r="D256" s="365">
        <v>151548</v>
      </c>
      <c r="E256" s="145"/>
      <c r="F256" s="145"/>
      <c r="G256" s="145"/>
      <c r="H256" s="146"/>
    </row>
    <row r="257" spans="1:8" s="16" customFormat="1" ht="37.5" customHeight="1" outlineLevel="1" x14ac:dyDescent="0.2">
      <c r="A257" s="147" t="s">
        <v>449</v>
      </c>
      <c r="B257" s="366"/>
      <c r="C257" s="350"/>
      <c r="D257" s="365">
        <v>153624</v>
      </c>
      <c r="E257" s="145"/>
      <c r="F257" s="145"/>
      <c r="G257" s="145"/>
      <c r="H257" s="146"/>
    </row>
    <row r="258" spans="1:8" s="16" customFormat="1" ht="37.5" customHeight="1" outlineLevel="1" x14ac:dyDescent="0.2">
      <c r="A258" s="147" t="s">
        <v>450</v>
      </c>
      <c r="B258" s="366"/>
      <c r="C258" s="350"/>
      <c r="D258" s="365">
        <v>155700</v>
      </c>
      <c r="E258" s="145"/>
      <c r="F258" s="145"/>
      <c r="G258" s="145"/>
      <c r="H258" s="146"/>
    </row>
    <row r="259" spans="1:8" s="16" customFormat="1" ht="37.5" customHeight="1" outlineLevel="1" x14ac:dyDescent="0.2">
      <c r="A259" s="147" t="s">
        <v>451</v>
      </c>
      <c r="B259" s="366"/>
      <c r="C259" s="350"/>
      <c r="D259" s="365">
        <v>157776</v>
      </c>
      <c r="E259" s="145"/>
      <c r="F259" s="145"/>
      <c r="G259" s="145"/>
      <c r="H259" s="146"/>
    </row>
    <row r="260" spans="1:8" s="16" customFormat="1" ht="37.5" customHeight="1" outlineLevel="1" x14ac:dyDescent="0.2">
      <c r="A260" s="147" t="s">
        <v>452</v>
      </c>
      <c r="B260" s="366"/>
      <c r="C260" s="350"/>
      <c r="D260" s="365">
        <v>159852</v>
      </c>
      <c r="E260" s="145"/>
      <c r="F260" s="145"/>
      <c r="G260" s="145"/>
      <c r="H260" s="146"/>
    </row>
    <row r="261" spans="1:8" s="16" customFormat="1" ht="37.5" customHeight="1" outlineLevel="1" x14ac:dyDescent="0.2">
      <c r="A261" s="147" t="s">
        <v>453</v>
      </c>
      <c r="B261" s="366"/>
      <c r="C261" s="350"/>
      <c r="D261" s="365">
        <v>161928</v>
      </c>
      <c r="E261" s="145"/>
      <c r="F261" s="145"/>
      <c r="G261" s="145"/>
      <c r="H261" s="146"/>
    </row>
    <row r="262" spans="1:8" s="16" customFormat="1" ht="37.5" customHeight="1" outlineLevel="1" x14ac:dyDescent="0.2">
      <c r="A262" s="147" t="s">
        <v>454</v>
      </c>
      <c r="B262" s="366"/>
      <c r="C262" s="350"/>
      <c r="D262" s="365">
        <v>164004</v>
      </c>
      <c r="E262" s="145"/>
      <c r="F262" s="145"/>
      <c r="G262" s="145"/>
      <c r="H262" s="146"/>
    </row>
    <row r="263" spans="1:8" s="16" customFormat="1" ht="37.5" customHeight="1" outlineLevel="1" x14ac:dyDescent="0.2">
      <c r="A263" s="147" t="s">
        <v>455</v>
      </c>
      <c r="B263" s="366"/>
      <c r="C263" s="350"/>
      <c r="D263" s="365">
        <v>166080</v>
      </c>
      <c r="E263" s="145"/>
      <c r="F263" s="145"/>
      <c r="G263" s="145"/>
      <c r="H263" s="146"/>
    </row>
    <row r="264" spans="1:8" s="16" customFormat="1" ht="37.5" customHeight="1" outlineLevel="1" x14ac:dyDescent="0.2">
      <c r="A264" s="147" t="s">
        <v>456</v>
      </c>
      <c r="B264" s="366"/>
      <c r="C264" s="350"/>
      <c r="D264" s="365">
        <v>168156</v>
      </c>
      <c r="E264" s="145"/>
      <c r="F264" s="145"/>
      <c r="G264" s="145"/>
      <c r="H264" s="146"/>
    </row>
    <row r="265" spans="1:8" s="16" customFormat="1" ht="37.5" customHeight="1" outlineLevel="1" x14ac:dyDescent="0.2">
      <c r="A265" s="147" t="s">
        <v>457</v>
      </c>
      <c r="B265" s="366"/>
      <c r="C265" s="350"/>
      <c r="D265" s="365">
        <v>170232</v>
      </c>
      <c r="E265" s="145"/>
      <c r="F265" s="145"/>
      <c r="G265" s="145"/>
      <c r="H265" s="146"/>
    </row>
    <row r="266" spans="1:8" s="16" customFormat="1" ht="37.5" customHeight="1" outlineLevel="1" x14ac:dyDescent="0.2">
      <c r="A266" s="147" t="s">
        <v>458</v>
      </c>
      <c r="B266" s="366"/>
      <c r="C266" s="350"/>
      <c r="D266" s="365">
        <v>172308</v>
      </c>
      <c r="E266" s="145"/>
      <c r="F266" s="145"/>
      <c r="G266" s="145"/>
      <c r="H266" s="146"/>
    </row>
    <row r="267" spans="1:8" s="16" customFormat="1" ht="37.5" customHeight="1" outlineLevel="1" x14ac:dyDescent="0.2">
      <c r="A267" s="147" t="s">
        <v>459</v>
      </c>
      <c r="B267" s="366"/>
      <c r="C267" s="350"/>
      <c r="D267" s="365">
        <v>174384</v>
      </c>
      <c r="E267" s="145"/>
      <c r="F267" s="145"/>
      <c r="G267" s="145"/>
      <c r="H267" s="146"/>
    </row>
    <row r="268" spans="1:8" s="16" customFormat="1" ht="37.5" customHeight="1" outlineLevel="1" x14ac:dyDescent="0.2">
      <c r="A268" s="147" t="s">
        <v>460</v>
      </c>
      <c r="B268" s="366"/>
      <c r="C268" s="350"/>
      <c r="D268" s="365">
        <v>176460</v>
      </c>
      <c r="E268" s="145"/>
      <c r="F268" s="145"/>
      <c r="G268" s="145"/>
      <c r="H268" s="146"/>
    </row>
    <row r="269" spans="1:8" s="16" customFormat="1" ht="37.5" customHeight="1" outlineLevel="1" x14ac:dyDescent="0.2">
      <c r="A269" s="147" t="s">
        <v>461</v>
      </c>
      <c r="B269" s="366"/>
      <c r="C269" s="350"/>
      <c r="D269" s="365">
        <v>178536</v>
      </c>
      <c r="E269" s="145"/>
      <c r="F269" s="145"/>
      <c r="G269" s="145"/>
      <c r="H269" s="146"/>
    </row>
    <row r="270" spans="1:8" s="16" customFormat="1" ht="37.5" customHeight="1" outlineLevel="1" x14ac:dyDescent="0.2">
      <c r="A270" s="147" t="s">
        <v>462</v>
      </c>
      <c r="B270" s="366"/>
      <c r="C270" s="350"/>
      <c r="D270" s="365">
        <v>180612</v>
      </c>
      <c r="E270" s="145"/>
      <c r="F270" s="145"/>
      <c r="G270" s="145"/>
      <c r="H270" s="146"/>
    </row>
    <row r="271" spans="1:8" s="16" customFormat="1" ht="37.5" customHeight="1" outlineLevel="1" x14ac:dyDescent="0.2">
      <c r="A271" s="147" t="s">
        <v>463</v>
      </c>
      <c r="B271" s="366"/>
      <c r="C271" s="350"/>
      <c r="D271" s="365">
        <v>182688</v>
      </c>
      <c r="E271" s="145"/>
      <c r="F271" s="145"/>
      <c r="G271" s="145"/>
      <c r="H271" s="146"/>
    </row>
    <row r="272" spans="1:8" s="16" customFormat="1" ht="37.5" customHeight="1" outlineLevel="1" x14ac:dyDescent="0.2">
      <c r="A272" s="147" t="s">
        <v>464</v>
      </c>
      <c r="B272" s="366"/>
      <c r="C272" s="350"/>
      <c r="D272" s="365">
        <v>184764</v>
      </c>
      <c r="E272" s="145"/>
      <c r="F272" s="145"/>
      <c r="G272" s="145"/>
      <c r="H272" s="146"/>
    </row>
    <row r="273" spans="1:8" s="16" customFormat="1" ht="37.5" customHeight="1" outlineLevel="1" x14ac:dyDescent="0.2">
      <c r="A273" s="147" t="s">
        <v>465</v>
      </c>
      <c r="B273" s="366"/>
      <c r="C273" s="350"/>
      <c r="D273" s="365">
        <v>186840</v>
      </c>
      <c r="E273" s="145"/>
      <c r="F273" s="145"/>
      <c r="G273" s="145"/>
      <c r="H273" s="146"/>
    </row>
    <row r="274" spans="1:8" s="16" customFormat="1" ht="37.5" customHeight="1" outlineLevel="1" x14ac:dyDescent="0.2">
      <c r="A274" s="147" t="s">
        <v>466</v>
      </c>
      <c r="B274" s="366"/>
      <c r="C274" s="350"/>
      <c r="D274" s="365">
        <v>188916</v>
      </c>
      <c r="E274" s="145"/>
      <c r="F274" s="145"/>
      <c r="G274" s="145"/>
      <c r="H274" s="146"/>
    </row>
    <row r="275" spans="1:8" s="16" customFormat="1" ht="37.5" customHeight="1" outlineLevel="1" x14ac:dyDescent="0.2">
      <c r="A275" s="147" t="s">
        <v>467</v>
      </c>
      <c r="B275" s="366"/>
      <c r="C275" s="350"/>
      <c r="D275" s="365">
        <v>190992</v>
      </c>
      <c r="E275" s="145"/>
      <c r="F275" s="145"/>
      <c r="G275" s="145"/>
      <c r="H275" s="146"/>
    </row>
    <row r="276" spans="1:8" s="16" customFormat="1" ht="37.5" customHeight="1" outlineLevel="1" x14ac:dyDescent="0.2">
      <c r="A276" s="147" t="s">
        <v>468</v>
      </c>
      <c r="B276" s="366"/>
      <c r="C276" s="350"/>
      <c r="D276" s="365">
        <v>193068</v>
      </c>
      <c r="E276" s="145"/>
      <c r="F276" s="145"/>
      <c r="G276" s="145"/>
      <c r="H276" s="146"/>
    </row>
    <row r="277" spans="1:8" s="16" customFormat="1" ht="37.5" customHeight="1" outlineLevel="1" x14ac:dyDescent="0.2">
      <c r="A277" s="147" t="s">
        <v>469</v>
      </c>
      <c r="B277" s="366"/>
      <c r="C277" s="350"/>
      <c r="D277" s="365">
        <v>195144</v>
      </c>
      <c r="E277" s="145"/>
      <c r="F277" s="145"/>
      <c r="G277" s="145"/>
      <c r="H277" s="146"/>
    </row>
    <row r="278" spans="1:8" s="16" customFormat="1" ht="37.5" customHeight="1" outlineLevel="1" x14ac:dyDescent="0.2">
      <c r="A278" s="147" t="s">
        <v>470</v>
      </c>
      <c r="B278" s="366"/>
      <c r="C278" s="350"/>
      <c r="D278" s="365">
        <v>197220</v>
      </c>
      <c r="E278" s="145"/>
      <c r="F278" s="145"/>
      <c r="G278" s="145"/>
      <c r="H278" s="146"/>
    </row>
    <row r="279" spans="1:8" s="16" customFormat="1" ht="37.5" customHeight="1" outlineLevel="1" x14ac:dyDescent="0.2">
      <c r="A279" s="147" t="s">
        <v>471</v>
      </c>
      <c r="B279" s="366"/>
      <c r="C279" s="350"/>
      <c r="D279" s="365">
        <v>199296</v>
      </c>
      <c r="E279" s="145"/>
      <c r="F279" s="145"/>
      <c r="G279" s="145"/>
      <c r="H279" s="146"/>
    </row>
    <row r="280" spans="1:8" s="16" customFormat="1" ht="37.5" customHeight="1" outlineLevel="1" x14ac:dyDescent="0.2">
      <c r="A280" s="147" t="s">
        <v>472</v>
      </c>
      <c r="B280" s="366"/>
      <c r="C280" s="350"/>
      <c r="D280" s="365">
        <v>201372</v>
      </c>
      <c r="E280" s="145"/>
      <c r="F280" s="145"/>
      <c r="G280" s="145"/>
      <c r="H280" s="146"/>
    </row>
    <row r="281" spans="1:8" s="16" customFormat="1" ht="37.5" customHeight="1" outlineLevel="1" x14ac:dyDescent="0.2">
      <c r="A281" s="147" t="s">
        <v>473</v>
      </c>
      <c r="B281" s="366"/>
      <c r="C281" s="350"/>
      <c r="D281" s="365">
        <v>203448</v>
      </c>
      <c r="E281" s="145"/>
      <c r="F281" s="145"/>
      <c r="G281" s="145"/>
      <c r="H281" s="146"/>
    </row>
    <row r="282" spans="1:8" s="16" customFormat="1" ht="37.5" customHeight="1" outlineLevel="1" x14ac:dyDescent="0.2">
      <c r="A282" s="147" t="s">
        <v>474</v>
      </c>
      <c r="B282" s="366"/>
      <c r="C282" s="350"/>
      <c r="D282" s="365">
        <v>205524</v>
      </c>
      <c r="E282" s="145"/>
      <c r="F282" s="145"/>
      <c r="G282" s="145"/>
      <c r="H282" s="146"/>
    </row>
    <row r="283" spans="1:8" s="16" customFormat="1" ht="37.5" customHeight="1" outlineLevel="1" thickBot="1" x14ac:dyDescent="0.25">
      <c r="A283" s="147" t="s">
        <v>475</v>
      </c>
      <c r="B283" s="366"/>
      <c r="C283" s="367"/>
      <c r="D283" s="365">
        <v>207600</v>
      </c>
      <c r="E283" s="145"/>
      <c r="F283" s="145"/>
      <c r="G283" s="145"/>
      <c r="H283" s="146"/>
    </row>
    <row r="284" spans="1:8" s="16" customFormat="1" ht="50.1" customHeight="1" thickBot="1" x14ac:dyDescent="0.25">
      <c r="A284" s="625" t="s">
        <v>59</v>
      </c>
      <c r="B284" s="626"/>
      <c r="C284" s="627"/>
      <c r="D284" s="138" t="str">
        <f>"от "&amp;MIN(D285:D294)&amp;" до "&amp;MAX(D285:D294)</f>
        <v>от 390 до 10290</v>
      </c>
      <c r="E284" s="139"/>
      <c r="F284" s="139"/>
      <c r="G284" s="139"/>
      <c r="H284" s="140"/>
    </row>
    <row r="285" spans="1:8" s="16" customFormat="1" ht="159" customHeight="1" x14ac:dyDescent="0.2">
      <c r="A285" s="517" t="s">
        <v>339</v>
      </c>
      <c r="B285" s="150" t="s">
        <v>194</v>
      </c>
      <c r="C28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85" s="291">
        <v>1434</v>
      </c>
      <c r="E285" s="291"/>
      <c r="F285" s="291"/>
      <c r="G285" s="291"/>
      <c r="H285" s="292"/>
    </row>
    <row r="286" spans="1:8" s="16" customFormat="1" ht="37.5" customHeight="1" x14ac:dyDescent="0.2">
      <c r="A286" s="160" t="s">
        <v>61</v>
      </c>
      <c r="B286" s="161"/>
      <c r="C286" s="156"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86" s="56">
        <v>900</v>
      </c>
      <c r="E286" s="37"/>
      <c r="F286" s="37"/>
      <c r="G286" s="37"/>
      <c r="H286" s="38"/>
    </row>
    <row r="287" spans="1:8" s="16" customFormat="1" ht="37.5" customHeight="1" x14ac:dyDescent="0.2">
      <c r="A287" s="160" t="s">
        <v>62</v>
      </c>
      <c r="B287" s="161"/>
      <c r="C287" s="159"/>
      <c r="D287" s="56">
        <v>10290</v>
      </c>
      <c r="E287" s="37"/>
      <c r="F287" s="37"/>
      <c r="G287" s="37"/>
      <c r="H287" s="38"/>
    </row>
    <row r="288" spans="1:8" s="16" customFormat="1" ht="37.5" customHeight="1" x14ac:dyDescent="0.2">
      <c r="A288" s="160" t="s">
        <v>63</v>
      </c>
      <c r="B288" s="161"/>
      <c r="C288" s="159"/>
      <c r="D288" s="56">
        <v>2190</v>
      </c>
      <c r="E288" s="37"/>
      <c r="F288" s="37"/>
      <c r="G288" s="37"/>
      <c r="H288" s="38"/>
    </row>
    <row r="289" spans="1:8" s="16" customFormat="1" ht="37.5" customHeight="1" x14ac:dyDescent="0.2">
      <c r="A289" s="160" t="s">
        <v>64</v>
      </c>
      <c r="B289" s="161"/>
      <c r="C289" s="159"/>
      <c r="D289" s="56">
        <v>6090</v>
      </c>
      <c r="E289" s="37"/>
      <c r="F289" s="37"/>
      <c r="G289" s="37"/>
      <c r="H289" s="38"/>
    </row>
    <row r="290" spans="1:8" s="16" customFormat="1" ht="37.5" customHeight="1" x14ac:dyDescent="0.2">
      <c r="A290" s="160" t="s">
        <v>65</v>
      </c>
      <c r="B290" s="161"/>
      <c r="C290" s="159"/>
      <c r="D290" s="56">
        <v>390</v>
      </c>
      <c r="E290" s="37"/>
      <c r="F290" s="37"/>
      <c r="G290" s="37"/>
      <c r="H290" s="38"/>
    </row>
    <row r="291" spans="1:8" s="16" customFormat="1" ht="37.5" customHeight="1" x14ac:dyDescent="0.2">
      <c r="A291" s="160" t="s">
        <v>66</v>
      </c>
      <c r="B291" s="161"/>
      <c r="C291" s="159"/>
      <c r="D291" s="56">
        <v>390</v>
      </c>
      <c r="E291" s="37"/>
      <c r="F291" s="37"/>
      <c r="G291" s="37"/>
      <c r="H291" s="38"/>
    </row>
    <row r="292" spans="1:8" s="16" customFormat="1" ht="37.5" customHeight="1" x14ac:dyDescent="0.2">
      <c r="A292" s="160" t="s">
        <v>67</v>
      </c>
      <c r="B292" s="161"/>
      <c r="C292" s="159"/>
      <c r="D292" s="56">
        <v>780</v>
      </c>
      <c r="E292" s="37"/>
      <c r="F292" s="37"/>
      <c r="G292" s="37"/>
      <c r="H292" s="38"/>
    </row>
    <row r="293" spans="1:8" s="16" customFormat="1" ht="37.5" customHeight="1" x14ac:dyDescent="0.2">
      <c r="A293" s="160" t="s">
        <v>68</v>
      </c>
      <c r="B293" s="161"/>
      <c r="C293" s="159"/>
      <c r="D293" s="56">
        <v>1170</v>
      </c>
      <c r="E293" s="37"/>
      <c r="F293" s="37"/>
      <c r="G293" s="37"/>
      <c r="H293" s="38"/>
    </row>
    <row r="294" spans="1:8" s="16" customFormat="1" ht="37.5" customHeight="1" thickBot="1" x14ac:dyDescent="0.25">
      <c r="A294" s="207" t="s">
        <v>69</v>
      </c>
      <c r="B294" s="208"/>
      <c r="C294" s="164"/>
      <c r="D294" s="56">
        <v>6390</v>
      </c>
      <c r="E294" s="37"/>
      <c r="F294" s="37"/>
      <c r="G294" s="37"/>
      <c r="H294" s="38"/>
    </row>
    <row r="295" spans="1:8" s="16" customFormat="1" ht="117.75" customHeight="1" thickBot="1" x14ac:dyDescent="0.25">
      <c r="A295" s="283" t="s">
        <v>71</v>
      </c>
      <c r="B295" s="284"/>
      <c r="C29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95" s="45">
        <v>30</v>
      </c>
      <c r="E295" s="45"/>
      <c r="F295" s="45"/>
      <c r="G295" s="45"/>
      <c r="H295" s="46"/>
    </row>
    <row r="296" spans="1:8" s="28" customFormat="1" ht="50.1" customHeight="1" thickBot="1" x14ac:dyDescent="0.25">
      <c r="A296" s="24" t="s">
        <v>72</v>
      </c>
      <c r="B296" s="25"/>
      <c r="C296" s="26"/>
      <c r="D296" s="173" t="str">
        <f>"от "&amp;MIN(D298,D318:D332)&amp;" до "&amp;MAX(D298,D318:D332)</f>
        <v>от 540 до 69690</v>
      </c>
      <c r="E296" s="173"/>
      <c r="F296" s="173"/>
      <c r="G296" s="173"/>
      <c r="H296" s="174"/>
    </row>
    <row r="297" spans="1:8" s="16" customFormat="1" ht="24.95" customHeight="1" thickBot="1" x14ac:dyDescent="0.25">
      <c r="A297" s="286"/>
      <c r="B297" s="287"/>
      <c r="C297" s="130"/>
      <c r="D297" s="288"/>
      <c r="E297" s="288"/>
      <c r="F297" s="288"/>
      <c r="G297" s="288"/>
      <c r="H297" s="289"/>
    </row>
    <row r="298" spans="1:8" s="16" customFormat="1" ht="61.5" customHeight="1" thickBot="1" x14ac:dyDescent="0.25">
      <c r="A298" s="179" t="s">
        <v>73</v>
      </c>
      <c r="B298" s="180"/>
      <c r="C2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98" s="182">
        <v>13104</v>
      </c>
      <c r="E298" s="182"/>
      <c r="F298" s="182"/>
      <c r="G298" s="182"/>
      <c r="H298" s="183"/>
    </row>
    <row r="299" spans="1:8" s="16" customFormat="1" ht="61.5" customHeight="1" thickBot="1" x14ac:dyDescent="0.25">
      <c r="A299" s="184" t="s">
        <v>74</v>
      </c>
      <c r="B299" s="185"/>
      <c r="C299" s="186"/>
      <c r="D299" s="187" t="s">
        <v>75</v>
      </c>
      <c r="E299" s="188"/>
      <c r="F299" s="188"/>
      <c r="G299" s="188"/>
      <c r="H299" s="189"/>
    </row>
    <row r="300" spans="1:8" s="16" customFormat="1" ht="61.5" customHeight="1" x14ac:dyDescent="0.2">
      <c r="A300" s="190" t="s">
        <v>76</v>
      </c>
      <c r="B300" s="191"/>
      <c r="C300" s="186"/>
      <c r="D300" s="157">
        <f>D298/4</f>
        <v>3276</v>
      </c>
      <c r="E300" s="157"/>
      <c r="F300" s="157"/>
      <c r="G300" s="157"/>
      <c r="H300" s="158"/>
    </row>
    <row r="301" spans="1:8" s="16" customFormat="1" ht="61.5" customHeight="1" x14ac:dyDescent="0.2">
      <c r="A301" s="190" t="s">
        <v>77</v>
      </c>
      <c r="B301" s="191"/>
      <c r="C301" s="186"/>
      <c r="D301" s="157">
        <f>D298/5</f>
        <v>2620.8000000000002</v>
      </c>
      <c r="E301" s="157"/>
      <c r="F301" s="157"/>
      <c r="G301" s="157"/>
      <c r="H301" s="158"/>
    </row>
    <row r="302" spans="1:8" s="16" customFormat="1" ht="61.5" customHeight="1" x14ac:dyDescent="0.2">
      <c r="A302" s="190" t="s">
        <v>78</v>
      </c>
      <c r="B302" s="191"/>
      <c r="C302" s="186"/>
      <c r="D302" s="157">
        <f>D298/6</f>
        <v>2184</v>
      </c>
      <c r="E302" s="157"/>
      <c r="F302" s="157"/>
      <c r="G302" s="157"/>
      <c r="H302" s="158"/>
    </row>
    <row r="303" spans="1:8" s="16" customFormat="1" ht="61.5" customHeight="1" x14ac:dyDescent="0.2">
      <c r="A303" s="190" t="s">
        <v>79</v>
      </c>
      <c r="B303" s="191"/>
      <c r="C303" s="186"/>
      <c r="D303" s="157">
        <f>D298/7</f>
        <v>1872</v>
      </c>
      <c r="E303" s="157"/>
      <c r="F303" s="157"/>
      <c r="G303" s="157"/>
      <c r="H303" s="158"/>
    </row>
    <row r="304" spans="1:8" s="16" customFormat="1" ht="61.5" customHeight="1" x14ac:dyDescent="0.2">
      <c r="A304" s="190" t="s">
        <v>80</v>
      </c>
      <c r="B304" s="191"/>
      <c r="C304" s="186"/>
      <c r="D304" s="157">
        <f>D298/8</f>
        <v>1638</v>
      </c>
      <c r="E304" s="157"/>
      <c r="F304" s="157"/>
      <c r="G304" s="157"/>
      <c r="H304" s="158"/>
    </row>
    <row r="305" spans="1:8" s="16" customFormat="1" ht="61.5" customHeight="1" x14ac:dyDescent="0.2">
      <c r="A305" s="190" t="s">
        <v>81</v>
      </c>
      <c r="B305" s="191"/>
      <c r="C305" s="186"/>
      <c r="D305" s="157">
        <f>D298/9</f>
        <v>1456</v>
      </c>
      <c r="E305" s="157"/>
      <c r="F305" s="157"/>
      <c r="G305" s="157"/>
      <c r="H305" s="158"/>
    </row>
    <row r="306" spans="1:8" s="16" customFormat="1" ht="61.5" customHeight="1" x14ac:dyDescent="0.2">
      <c r="A306" s="190" t="s">
        <v>82</v>
      </c>
      <c r="B306" s="191"/>
      <c r="C306" s="186"/>
      <c r="D306" s="157">
        <f>D298/10</f>
        <v>1310.4000000000001</v>
      </c>
      <c r="E306" s="157"/>
      <c r="F306" s="157"/>
      <c r="G306" s="157"/>
      <c r="H306" s="158"/>
    </row>
    <row r="307" spans="1:8" s="16" customFormat="1" ht="61.5" customHeight="1" thickBot="1" x14ac:dyDescent="0.25">
      <c r="A307" s="179" t="s">
        <v>83</v>
      </c>
      <c r="B307" s="180"/>
      <c r="C307" s="186"/>
      <c r="D307" s="182">
        <v>19656</v>
      </c>
      <c r="E307" s="182"/>
      <c r="F307" s="182"/>
      <c r="G307" s="182"/>
      <c r="H307" s="183"/>
    </row>
    <row r="308" spans="1:8" s="16" customFormat="1" ht="61.5" customHeight="1" thickBot="1" x14ac:dyDescent="0.25">
      <c r="A308" s="184" t="s">
        <v>74</v>
      </c>
      <c r="B308" s="185"/>
      <c r="C308" s="186"/>
      <c r="D308" s="187" t="s">
        <v>75</v>
      </c>
      <c r="E308" s="188"/>
      <c r="F308" s="188"/>
      <c r="G308" s="188"/>
      <c r="H308" s="189"/>
    </row>
    <row r="309" spans="1:8" s="16" customFormat="1" ht="61.5" customHeight="1" x14ac:dyDescent="0.2">
      <c r="A309" s="190" t="s">
        <v>76</v>
      </c>
      <c r="B309" s="191"/>
      <c r="C309" s="186"/>
      <c r="D309" s="157">
        <v>4914</v>
      </c>
      <c r="E309" s="157"/>
      <c r="F309" s="157"/>
      <c r="G309" s="157"/>
      <c r="H309" s="158"/>
    </row>
    <row r="310" spans="1:8" s="16" customFormat="1" ht="61.5" customHeight="1" x14ac:dyDescent="0.2">
      <c r="A310" s="190" t="s">
        <v>77</v>
      </c>
      <c r="B310" s="191"/>
      <c r="C310" s="186"/>
      <c r="D310" s="157">
        <v>3931.2</v>
      </c>
      <c r="E310" s="157"/>
      <c r="F310" s="157"/>
      <c r="G310" s="157"/>
      <c r="H310" s="158"/>
    </row>
    <row r="311" spans="1:8" s="16" customFormat="1" ht="61.5" customHeight="1" x14ac:dyDescent="0.2">
      <c r="A311" s="190" t="s">
        <v>78</v>
      </c>
      <c r="B311" s="191"/>
      <c r="C311" s="186"/>
      <c r="D311" s="157">
        <v>3276</v>
      </c>
      <c r="E311" s="157"/>
      <c r="F311" s="157"/>
      <c r="G311" s="157"/>
      <c r="H311" s="158"/>
    </row>
    <row r="312" spans="1:8" s="16" customFormat="1" ht="61.5" customHeight="1" x14ac:dyDescent="0.2">
      <c r="A312" s="190" t="s">
        <v>79</v>
      </c>
      <c r="B312" s="191"/>
      <c r="C312" s="186"/>
      <c r="D312" s="157">
        <v>2808</v>
      </c>
      <c r="E312" s="157"/>
      <c r="F312" s="157"/>
      <c r="G312" s="157"/>
      <c r="H312" s="158"/>
    </row>
    <row r="313" spans="1:8" s="16" customFormat="1" ht="61.5" customHeight="1" x14ac:dyDescent="0.2">
      <c r="A313" s="190" t="s">
        <v>80</v>
      </c>
      <c r="B313" s="191"/>
      <c r="C313" s="186"/>
      <c r="D313" s="157">
        <v>2457</v>
      </c>
      <c r="E313" s="157"/>
      <c r="F313" s="157"/>
      <c r="G313" s="157"/>
      <c r="H313" s="158"/>
    </row>
    <row r="314" spans="1:8" s="16" customFormat="1" ht="61.5" customHeight="1" x14ac:dyDescent="0.2">
      <c r="A314" s="190" t="s">
        <v>81</v>
      </c>
      <c r="B314" s="191"/>
      <c r="C314" s="186"/>
      <c r="D314" s="157">
        <v>2184</v>
      </c>
      <c r="E314" s="157"/>
      <c r="F314" s="157"/>
      <c r="G314" s="157"/>
      <c r="H314" s="158"/>
    </row>
    <row r="315" spans="1:8" s="16" customFormat="1" ht="61.5" customHeight="1" thickBot="1" x14ac:dyDescent="0.25">
      <c r="A315" s="190" t="s">
        <v>82</v>
      </c>
      <c r="B315" s="191"/>
      <c r="C315" s="194"/>
      <c r="D315" s="157">
        <v>1965.6</v>
      </c>
      <c r="E315" s="157"/>
      <c r="F315" s="157"/>
      <c r="G315" s="157"/>
      <c r="H315" s="158"/>
    </row>
    <row r="316" spans="1:8" s="16" customFormat="1" ht="99.75" customHeight="1" thickBot="1" x14ac:dyDescent="0.25">
      <c r="A316" s="195" t="s">
        <v>84</v>
      </c>
      <c r="B316" s="196"/>
      <c r="C3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6" s="44">
        <v>20004</v>
      </c>
      <c r="E316" s="45"/>
      <c r="F316" s="45"/>
      <c r="G316" s="45"/>
      <c r="H316" s="46"/>
    </row>
    <row r="317" spans="1:8" s="16" customFormat="1" ht="24.95" customHeight="1" thickBot="1" x14ac:dyDescent="0.25">
      <c r="A317" s="286"/>
      <c r="B317" s="287"/>
      <c r="C317" s="125"/>
      <c r="D317" s="288"/>
      <c r="E317" s="288"/>
      <c r="F317" s="288"/>
      <c r="G317" s="288"/>
      <c r="H317" s="289"/>
    </row>
    <row r="318" spans="1:8" s="16" customFormat="1" ht="50.1" customHeight="1" x14ac:dyDescent="0.2">
      <c r="A318" s="160" t="s">
        <v>85</v>
      </c>
      <c r="B318" s="161"/>
      <c r="C318" s="294" t="str">
        <f>"Интернет-площадка 2gis.ru на основе Cправочника организаций "&amp;$C$2&amp;""</f>
        <v>Интернет-площадка 2gis.ru на основе Cправочника организаций "2ГИС.КРАСНОЯРСК"</v>
      </c>
      <c r="D318" s="56">
        <v>25590</v>
      </c>
      <c r="E318" s="37"/>
      <c r="F318" s="37"/>
      <c r="G318" s="37"/>
      <c r="H318" s="38"/>
    </row>
    <row r="319" spans="1:8" s="16" customFormat="1" ht="50.1" customHeight="1" x14ac:dyDescent="0.2">
      <c r="A319" s="160" t="s">
        <v>86</v>
      </c>
      <c r="B319" s="161"/>
      <c r="C319"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9" s="56">
        <v>16290</v>
      </c>
      <c r="E319" s="37"/>
      <c r="F319" s="37"/>
      <c r="G319" s="37"/>
      <c r="H319" s="38"/>
    </row>
    <row r="320" spans="1:8" s="16" customFormat="1" ht="50.1" customHeight="1" x14ac:dyDescent="0.2">
      <c r="A320" s="160" t="s">
        <v>87</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0" s="56">
        <v>10080</v>
      </c>
      <c r="E320" s="37"/>
      <c r="F320" s="37"/>
      <c r="G320" s="37"/>
      <c r="H320" s="38"/>
    </row>
    <row r="321" spans="1:8" s="16" customFormat="1" ht="50.1" customHeight="1" x14ac:dyDescent="0.2">
      <c r="A321" s="160" t="s">
        <v>88</v>
      </c>
      <c r="B321" s="161"/>
      <c r="C321" s="203" t="str">
        <f>"Интернет-площадка 2gis.ru на основе Cправочника организаций "&amp;$C$2&amp;""</f>
        <v>Интернет-площадка 2gis.ru на основе Cправочника организаций "2ГИС.КРАСНОЯРСК"</v>
      </c>
      <c r="D321" s="56">
        <v>13290</v>
      </c>
      <c r="E321" s="37"/>
      <c r="F321" s="37"/>
      <c r="G321" s="37"/>
      <c r="H321" s="38"/>
    </row>
    <row r="322" spans="1:8" s="16" customFormat="1" ht="50.1" customHeight="1" x14ac:dyDescent="0.2">
      <c r="A322" s="160" t="s">
        <v>89</v>
      </c>
      <c r="B322" s="161"/>
      <c r="C322" s="203" t="str">
        <f>"Интернет-площадка 2gis.ru на основе Cправочника организаций "&amp;$C$2&amp;""</f>
        <v>Интернет-площадка 2gis.ru на основе Cправочника организаций "2ГИС.КРАСНОЯРСК"</v>
      </c>
      <c r="D322" s="56">
        <v>15948</v>
      </c>
      <c r="E322" s="37"/>
      <c r="F322" s="37"/>
      <c r="G322" s="37"/>
      <c r="H322" s="38"/>
    </row>
    <row r="323" spans="1:8" s="16" customFormat="1" ht="50.1" customHeight="1" x14ac:dyDescent="0.2">
      <c r="A323" s="160" t="s">
        <v>90</v>
      </c>
      <c r="B323" s="161"/>
      <c r="C323"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3" s="56">
        <v>18090</v>
      </c>
      <c r="E323" s="37"/>
      <c r="F323" s="37"/>
      <c r="G323" s="37"/>
      <c r="H323" s="38"/>
    </row>
    <row r="324" spans="1:8" s="16" customFormat="1" ht="50.1" customHeight="1" x14ac:dyDescent="0.2">
      <c r="A324" s="160" t="s">
        <v>91</v>
      </c>
      <c r="B324" s="161"/>
      <c r="C324"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56">
        <v>23490</v>
      </c>
      <c r="E324" s="37"/>
      <c r="F324" s="37"/>
      <c r="G324" s="37"/>
      <c r="H324" s="38"/>
    </row>
    <row r="325" spans="1:8" s="16" customFormat="1" ht="50.1" customHeight="1" x14ac:dyDescent="0.2">
      <c r="A325" s="160" t="s">
        <v>92</v>
      </c>
      <c r="B325" s="161"/>
      <c r="C325"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5" s="56">
        <v>69690</v>
      </c>
      <c r="E325" s="37"/>
      <c r="F325" s="37"/>
      <c r="G325" s="37"/>
      <c r="H325" s="38"/>
    </row>
    <row r="326" spans="1:8" s="16" customFormat="1" ht="50.1" customHeight="1" x14ac:dyDescent="0.2">
      <c r="A326" s="160" t="s">
        <v>93</v>
      </c>
      <c r="B326" s="161"/>
      <c r="C326" s="203" t="s">
        <v>95</v>
      </c>
      <c r="D326" s="56">
        <v>29592</v>
      </c>
      <c r="E326" s="37"/>
      <c r="F326" s="37"/>
      <c r="G326" s="37"/>
      <c r="H326" s="38"/>
    </row>
    <row r="327" spans="1:8" s="16" customFormat="1" ht="50.1" customHeight="1" x14ac:dyDescent="0.2">
      <c r="A327" s="160" t="s">
        <v>94</v>
      </c>
      <c r="B327" s="161"/>
      <c r="C327" s="203" t="s">
        <v>95</v>
      </c>
      <c r="D327" s="56">
        <v>540</v>
      </c>
      <c r="E327" s="37"/>
      <c r="F327" s="37"/>
      <c r="G327" s="37"/>
      <c r="H327" s="38"/>
    </row>
    <row r="328" spans="1:8" s="16" customFormat="1" ht="64.5" customHeight="1" x14ac:dyDescent="0.2">
      <c r="A328" s="160" t="s">
        <v>96</v>
      </c>
      <c r="B328" s="161"/>
      <c r="C3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8" s="56">
        <v>13890</v>
      </c>
      <c r="E328" s="37"/>
      <c r="F328" s="37"/>
      <c r="G328" s="37"/>
      <c r="H328" s="38"/>
    </row>
    <row r="329" spans="1:8" s="16" customFormat="1" ht="64.5" customHeight="1" x14ac:dyDescent="0.2">
      <c r="A329" s="160" t="s">
        <v>97</v>
      </c>
      <c r="B329" s="161"/>
      <c r="C329" s="203"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9" s="56">
        <v>11112</v>
      </c>
      <c r="E329" s="37"/>
      <c r="F329" s="37"/>
      <c r="G329" s="37"/>
      <c r="H329" s="38"/>
    </row>
    <row r="330" spans="1:8" s="16" customFormat="1" ht="64.5" customHeight="1" x14ac:dyDescent="0.2">
      <c r="A330" s="160" t="s">
        <v>98</v>
      </c>
      <c r="B330" s="161"/>
      <c r="C330"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0" s="56">
        <v>11790</v>
      </c>
      <c r="E330" s="37"/>
      <c r="F330" s="37"/>
      <c r="G330" s="37"/>
      <c r="H330" s="38"/>
    </row>
    <row r="331" spans="1:8" s="16" customFormat="1" ht="64.5" customHeight="1" x14ac:dyDescent="0.2">
      <c r="A331" s="160" t="s">
        <v>99</v>
      </c>
      <c r="B331" s="161"/>
      <c r="C331"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1" s="56">
        <v>5556</v>
      </c>
      <c r="E331" s="37"/>
      <c r="F331" s="37"/>
      <c r="G331" s="37"/>
      <c r="H331" s="38"/>
    </row>
    <row r="332" spans="1:8" s="16" customFormat="1" ht="50.1" customHeight="1" thickBot="1" x14ac:dyDescent="0.25">
      <c r="A332" s="160" t="s">
        <v>102</v>
      </c>
      <c r="B332" s="161"/>
      <c r="C332"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32" s="56">
        <v>47490</v>
      </c>
      <c r="E332" s="37"/>
      <c r="F332" s="37"/>
      <c r="G332" s="37"/>
      <c r="H332" s="38"/>
    </row>
    <row r="333" spans="1:8" s="16" customFormat="1" ht="102" customHeight="1" thickBot="1" x14ac:dyDescent="0.25">
      <c r="A333" s="160" t="s">
        <v>16</v>
      </c>
      <c r="B333" s="161"/>
      <c r="C33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3" s="56">
        <v>1437</v>
      </c>
      <c r="E333" s="37"/>
      <c r="F333" s="37"/>
      <c r="G333" s="37"/>
      <c r="H333" s="38"/>
    </row>
    <row r="334" spans="1:8" s="16" customFormat="1" ht="102" customHeight="1" thickBot="1" x14ac:dyDescent="0.25">
      <c r="A334" s="160" t="s">
        <v>103</v>
      </c>
      <c r="B334" s="161"/>
      <c r="C33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4" s="56">
        <v>100002</v>
      </c>
      <c r="E334" s="37"/>
      <c r="F334" s="37"/>
      <c r="G334" s="37"/>
      <c r="H334" s="38"/>
    </row>
    <row r="335" spans="1:8" s="16" customFormat="1" ht="126" customHeight="1" x14ac:dyDescent="0.2">
      <c r="A335" s="160" t="s">
        <v>104</v>
      </c>
      <c r="B335" s="161"/>
      <c r="C33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5" s="56">
        <v>16050</v>
      </c>
      <c r="E335" s="37"/>
      <c r="F335" s="37"/>
      <c r="G335" s="37"/>
      <c r="H335" s="38"/>
    </row>
    <row r="336" spans="1:8" s="16" customFormat="1" ht="96" customHeight="1" x14ac:dyDescent="0.2">
      <c r="A336" s="154" t="s">
        <v>105</v>
      </c>
      <c r="B336" s="204"/>
      <c r="C3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6" s="56">
        <v>10005</v>
      </c>
      <c r="E336" s="37"/>
      <c r="F336" s="37"/>
      <c r="G336" s="37"/>
      <c r="H336" s="38"/>
    </row>
    <row r="337" spans="1:8" s="16" customFormat="1" ht="96" customHeight="1" thickBot="1" x14ac:dyDescent="0.25">
      <c r="A337" s="154" t="s">
        <v>106</v>
      </c>
      <c r="B337" s="204"/>
      <c r="C33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7" s="56">
        <v>15001</v>
      </c>
      <c r="E337" s="37"/>
      <c r="F337" s="37"/>
      <c r="G337" s="37"/>
      <c r="H337" s="38"/>
    </row>
    <row r="338" spans="1:8" s="16" customFormat="1" ht="78" customHeight="1" thickBot="1" x14ac:dyDescent="0.25">
      <c r="A338" s="160" t="s">
        <v>100</v>
      </c>
      <c r="B338" s="161" t="s">
        <v>100</v>
      </c>
      <c r="C3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8" s="385">
        <v>15000</v>
      </c>
      <c r="E338" s="385"/>
      <c r="F338" s="385"/>
      <c r="G338" s="385"/>
      <c r="H338" s="386"/>
    </row>
    <row r="339" spans="1:8" s="16" customFormat="1" ht="78" customHeight="1" thickBot="1" x14ac:dyDescent="0.25">
      <c r="A339" s="160" t="s">
        <v>101</v>
      </c>
      <c r="B339" s="161" t="s">
        <v>101</v>
      </c>
      <c r="C3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9" s="385">
        <v>12000</v>
      </c>
      <c r="E339" s="385"/>
      <c r="F339" s="385"/>
      <c r="G339" s="385"/>
      <c r="H339" s="386"/>
    </row>
    <row r="340" spans="1:8" s="16" customFormat="1" ht="50.1" customHeight="1" x14ac:dyDescent="0.2">
      <c r="A340" s="160" t="s">
        <v>107</v>
      </c>
      <c r="B340" s="161"/>
      <c r="C340" s="203" t="str">
        <f>"Интернет-площадка 2gis.ru на основе Cправочника организаций "&amp;$C$2&amp;""</f>
        <v>Интернет-площадка 2gis.ru на основе Cправочника организаций "2ГИС.КРАСНОЯРСК"</v>
      </c>
      <c r="D340" s="56">
        <v>35880</v>
      </c>
      <c r="E340" s="37"/>
      <c r="F340" s="37"/>
      <c r="G340" s="37"/>
      <c r="H340" s="38"/>
    </row>
    <row r="341" spans="1:8" s="16" customFormat="1" ht="49.5" customHeight="1" x14ac:dyDescent="0.2">
      <c r="A341" s="160" t="s">
        <v>108</v>
      </c>
      <c r="B341" s="161"/>
      <c r="C341" s="203"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41" s="56">
        <v>22920</v>
      </c>
      <c r="E341" s="37"/>
      <c r="F341" s="37"/>
      <c r="G341" s="37"/>
      <c r="H341" s="38"/>
    </row>
    <row r="342" spans="1:8" s="16" customFormat="1" ht="50.1" customHeight="1" x14ac:dyDescent="0.2">
      <c r="A342" s="160" t="s">
        <v>109</v>
      </c>
      <c r="B342" s="161"/>
      <c r="C342" s="203" t="str">
        <f t="shared" si="1"/>
        <v>электронный справочник на основе Справочника организаций "2ГИС.КРАСНОЯРСК" (версия для ПК)</v>
      </c>
      <c r="D342" s="56">
        <v>14160</v>
      </c>
      <c r="E342" s="37"/>
      <c r="F342" s="37"/>
      <c r="G342" s="37"/>
      <c r="H342" s="38"/>
    </row>
    <row r="343" spans="1:8" s="16" customFormat="1" ht="50.1" customHeight="1" x14ac:dyDescent="0.2">
      <c r="A343" s="160" t="s">
        <v>110</v>
      </c>
      <c r="B343" s="161"/>
      <c r="C343" s="203" t="str">
        <f>"Интернет-площадка 2gis.ru на основе Cправочника организаций "&amp;$C$2&amp;""</f>
        <v>Интернет-площадка 2gis.ru на основе Cправочника организаций "2ГИС.КРАСНОЯРСК"</v>
      </c>
      <c r="D343" s="56">
        <v>18720</v>
      </c>
      <c r="E343" s="37"/>
      <c r="F343" s="37"/>
      <c r="G343" s="37"/>
      <c r="H343" s="38"/>
    </row>
    <row r="344" spans="1:8" s="16" customFormat="1" ht="50.1" customHeight="1" x14ac:dyDescent="0.2">
      <c r="A344" s="160" t="s">
        <v>111</v>
      </c>
      <c r="B344" s="161"/>
      <c r="C344" s="203" t="str">
        <f>"Интернет-площадка 2gis.ru на основе Cправочника организаций "&amp;$C$2&amp;""</f>
        <v>Интернет-площадка 2gis.ru на основе Cправочника организаций "2ГИС.КРАСНОЯРСК"</v>
      </c>
      <c r="D344" s="56">
        <v>22464</v>
      </c>
      <c r="E344" s="37"/>
      <c r="F344" s="37"/>
      <c r="G344" s="37"/>
      <c r="H344" s="38"/>
    </row>
    <row r="345" spans="1:8" s="16" customFormat="1" ht="50.1" customHeight="1" x14ac:dyDescent="0.2">
      <c r="A345" s="160" t="s">
        <v>112</v>
      </c>
      <c r="B345" s="161"/>
      <c r="C345" s="203" t="str">
        <f t="shared" si="1"/>
        <v>электронный справочник на основе Справочника организаций "2ГИС.КРАСНОЯРСК" (версия для ПК)</v>
      </c>
      <c r="D345" s="56">
        <v>25440</v>
      </c>
      <c r="E345" s="37"/>
      <c r="F345" s="37"/>
      <c r="G345" s="37"/>
      <c r="H345" s="38"/>
    </row>
    <row r="346" spans="1:8" s="16" customFormat="1" ht="50.1" customHeight="1" x14ac:dyDescent="0.2">
      <c r="A346" s="160" t="s">
        <v>113</v>
      </c>
      <c r="B346" s="161"/>
      <c r="C346" s="203" t="str">
        <f t="shared" si="1"/>
        <v>электронный справочник на основе Справочника организаций "2ГИС.КРАСНОЯРСК" (версия для ПК)</v>
      </c>
      <c r="D346" s="56">
        <v>33000</v>
      </c>
      <c r="E346" s="37"/>
      <c r="F346" s="37"/>
      <c r="G346" s="37"/>
      <c r="H346" s="38"/>
    </row>
    <row r="347" spans="1:8" s="16" customFormat="1" ht="50.1" customHeight="1" x14ac:dyDescent="0.2">
      <c r="A347" s="160" t="s">
        <v>114</v>
      </c>
      <c r="B347" s="161"/>
      <c r="C347" s="203" t="str">
        <f t="shared" si="1"/>
        <v>электронный справочник на основе Справочника организаций "2ГИС.КРАСНОЯРСК" (версия для ПК)</v>
      </c>
      <c r="D347" s="56">
        <v>97680</v>
      </c>
      <c r="E347" s="37"/>
      <c r="F347" s="37"/>
      <c r="G347" s="37"/>
      <c r="H347" s="38"/>
    </row>
    <row r="348" spans="1:8" s="16" customFormat="1" ht="50.1" customHeight="1" x14ac:dyDescent="0.2">
      <c r="A348" s="160" t="s">
        <v>115</v>
      </c>
      <c r="B348" s="161"/>
      <c r="C348" s="203" t="s">
        <v>95</v>
      </c>
      <c r="D348" s="56">
        <v>840</v>
      </c>
      <c r="E348" s="37"/>
      <c r="F348" s="37"/>
      <c r="G348" s="37"/>
      <c r="H348" s="38"/>
    </row>
    <row r="349" spans="1:8" s="16" customFormat="1" ht="50.1" customHeight="1" thickBot="1" x14ac:dyDescent="0.25">
      <c r="A349" s="160" t="s">
        <v>117</v>
      </c>
      <c r="B349" s="161"/>
      <c r="C349" s="203" t="str">
        <f t="shared" si="1"/>
        <v>электронный справочник на основе Справочника организаций "2ГИС.КРАСНОЯРСК" (версия для ПК)</v>
      </c>
      <c r="D349" s="56">
        <v>66600</v>
      </c>
      <c r="E349" s="37"/>
      <c r="F349" s="37"/>
      <c r="G349" s="37"/>
      <c r="H349" s="38"/>
    </row>
    <row r="350" spans="1:8" s="28" customFormat="1" ht="50.1" customHeight="1" thickBot="1" x14ac:dyDescent="0.25">
      <c r="A350" s="24" t="s">
        <v>118</v>
      </c>
      <c r="B350" s="25"/>
      <c r="C350" s="26"/>
      <c r="D350" s="173"/>
      <c r="E350" s="173"/>
      <c r="F350" s="173"/>
      <c r="G350" s="173"/>
      <c r="H350" s="174"/>
    </row>
    <row r="351" spans="1:8" s="16" customFormat="1" ht="50.1" customHeight="1" x14ac:dyDescent="0.2">
      <c r="A351" s="160" t="s">
        <v>119</v>
      </c>
      <c r="B351" s="161"/>
      <c r="C3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51" s="56">
        <v>10008</v>
      </c>
      <c r="E351" s="37"/>
      <c r="F351" s="37"/>
      <c r="G351" s="37"/>
      <c r="H351" s="38"/>
    </row>
    <row r="352" spans="1:8" s="16" customFormat="1" ht="50.1" customHeight="1" x14ac:dyDescent="0.2">
      <c r="A352" s="160" t="s">
        <v>120</v>
      </c>
      <c r="B352" s="161"/>
      <c r="C352" s="209"/>
      <c r="D352" s="56">
        <v>15000</v>
      </c>
      <c r="E352" s="37"/>
      <c r="F352" s="37"/>
      <c r="G352" s="37"/>
      <c r="H352" s="38"/>
    </row>
    <row r="353" spans="1:8" s="16" customFormat="1" ht="50.1" customHeight="1" x14ac:dyDescent="0.2">
      <c r="A353" s="207" t="s">
        <v>121</v>
      </c>
      <c r="B353" s="208"/>
      <c r="C353" s="209"/>
      <c r="D353" s="293">
        <v>3000</v>
      </c>
      <c r="E353" s="157"/>
      <c r="F353" s="157"/>
      <c r="G353" s="157"/>
      <c r="H353" s="157"/>
    </row>
    <row r="354" spans="1:8" s="16" customFormat="1" ht="50.1" customHeight="1" x14ac:dyDescent="0.2">
      <c r="A354" s="207" t="s">
        <v>122</v>
      </c>
      <c r="B354" s="208"/>
      <c r="C354" s="209"/>
      <c r="D354" s="293">
        <v>300</v>
      </c>
      <c r="E354" s="157"/>
      <c r="F354" s="157"/>
      <c r="G354" s="157"/>
      <c r="H354" s="157"/>
    </row>
    <row r="355" spans="1:8" s="16" customFormat="1" ht="50.1" customHeight="1" thickBot="1" x14ac:dyDescent="0.25">
      <c r="A355" s="207" t="s">
        <v>123</v>
      </c>
      <c r="B355" s="208"/>
      <c r="C355" s="210"/>
      <c r="D355" s="78">
        <v>1050</v>
      </c>
      <c r="E355" s="79"/>
      <c r="F355" s="79"/>
      <c r="G355" s="79"/>
      <c r="H355" s="79"/>
    </row>
    <row r="356" spans="1:8" s="16" customFormat="1" ht="50.1" customHeight="1" thickBot="1" x14ac:dyDescent="0.25">
      <c r="A356" s="24" t="s">
        <v>124</v>
      </c>
      <c r="B356" s="25"/>
      <c r="C356" s="26"/>
      <c r="D356" s="173"/>
      <c r="E356" s="173"/>
      <c r="F356" s="173"/>
      <c r="G356" s="173"/>
      <c r="H356" s="174"/>
    </row>
    <row r="357" spans="1:8" s="16" customFormat="1" ht="72" customHeight="1" x14ac:dyDescent="0.2">
      <c r="A357" s="160" t="s">
        <v>125</v>
      </c>
      <c r="B357" s="161" t="s">
        <v>476</v>
      </c>
      <c r="C357"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7" s="56">
        <v>5490</v>
      </c>
      <c r="E357" s="37"/>
      <c r="F357" s="37"/>
      <c r="G357" s="37"/>
      <c r="H357" s="38"/>
    </row>
    <row r="358" spans="1:8" s="16" customFormat="1" ht="76.5" customHeight="1" x14ac:dyDescent="0.2">
      <c r="A358" s="160" t="s">
        <v>195</v>
      </c>
      <c r="B358" s="161" t="s">
        <v>476</v>
      </c>
      <c r="C3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8" s="56">
        <v>7800</v>
      </c>
      <c r="E358" s="37"/>
      <c r="F358" s="37"/>
      <c r="G358" s="37"/>
      <c r="H358" s="38"/>
    </row>
    <row r="359" spans="1:8" s="16" customFormat="1" ht="126" customHeight="1" x14ac:dyDescent="0.2">
      <c r="A359" s="160" t="s">
        <v>534</v>
      </c>
      <c r="B359" s="161"/>
      <c r="C359" s="203" t="s">
        <v>95</v>
      </c>
      <c r="D359" s="56">
        <v>5490</v>
      </c>
      <c r="E359" s="37"/>
      <c r="F359" s="37"/>
      <c r="G359" s="37"/>
      <c r="H359" s="38"/>
    </row>
    <row r="360" spans="1:8" s="16" customFormat="1" ht="126" customHeight="1" thickBot="1" x14ac:dyDescent="0.25">
      <c r="A360" s="160" t="s">
        <v>129</v>
      </c>
      <c r="B360" s="161"/>
      <c r="C3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0" s="56">
        <v>9042</v>
      </c>
      <c r="E360" s="37"/>
      <c r="F360" s="37"/>
      <c r="G360" s="37"/>
      <c r="H360" s="38"/>
    </row>
    <row r="361" spans="1:8" s="16" customFormat="1" ht="126" customHeight="1" thickBot="1" x14ac:dyDescent="0.25">
      <c r="A361" s="160" t="s">
        <v>477</v>
      </c>
      <c r="B361" s="161"/>
      <c r="C3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1" s="56">
        <v>17280</v>
      </c>
      <c r="E361" s="37"/>
      <c r="F361" s="37"/>
      <c r="G361" s="37"/>
      <c r="H361" s="38"/>
    </row>
    <row r="362" spans="1:8" s="28" customFormat="1" ht="50.1" customHeight="1" thickBot="1" x14ac:dyDescent="0.25">
      <c r="A362" s="286"/>
      <c r="B362" s="287"/>
      <c r="C362" s="125"/>
      <c r="D362" s="288"/>
      <c r="E362" s="288"/>
      <c r="F362" s="288"/>
      <c r="G362" s="288"/>
      <c r="H362" s="289"/>
    </row>
    <row r="363" spans="1:8" s="23" customFormat="1" ht="26.25" x14ac:dyDescent="0.2">
      <c r="A363" s="212"/>
      <c r="B363" s="213"/>
      <c r="C363" s="214"/>
      <c r="D363" s="213"/>
      <c r="E363" s="213"/>
      <c r="F363" s="213"/>
      <c r="G363" s="213"/>
      <c r="H363" s="215"/>
    </row>
    <row r="364" spans="1:8" s="16" customFormat="1" ht="21" x14ac:dyDescent="0.2">
      <c r="A364" s="216"/>
      <c r="B364" s="217" t="s">
        <v>130</v>
      </c>
      <c r="C364" s="218" t="s">
        <v>214</v>
      </c>
      <c r="D364" s="218"/>
      <c r="E364" s="219"/>
      <c r="F364" s="219"/>
      <c r="G364" s="219"/>
      <c r="H364" s="219"/>
    </row>
    <row r="365" spans="1:8" s="16" customFormat="1" ht="21" x14ac:dyDescent="0.2">
      <c r="A365" s="216"/>
      <c r="B365" s="219"/>
      <c r="C365" s="220" t="s">
        <v>215</v>
      </c>
      <c r="D365" s="220"/>
      <c r="E365" s="219"/>
      <c r="F365" s="219"/>
      <c r="G365" s="219"/>
      <c r="H365" s="219"/>
    </row>
    <row r="366" spans="1:8" s="16" customFormat="1" ht="21" x14ac:dyDescent="0.2">
      <c r="A366" s="216"/>
      <c r="B366" s="219"/>
      <c r="C366" s="218" t="s">
        <v>216</v>
      </c>
      <c r="D366" s="220"/>
      <c r="E366" s="219"/>
      <c r="F366" s="219"/>
      <c r="G366" s="219"/>
      <c r="H366" s="219"/>
    </row>
    <row r="367" spans="1:8" s="16" customFormat="1" ht="21" x14ac:dyDescent="0.2">
      <c r="A367" s="212"/>
      <c r="B367" s="213"/>
      <c r="C367" s="220"/>
      <c r="D367" s="220"/>
      <c r="E367" s="219"/>
      <c r="F367" s="219"/>
      <c r="G367" s="219"/>
      <c r="H367" s="213"/>
    </row>
    <row r="368" spans="1:8" s="16" customFormat="1" ht="26.25" x14ac:dyDescent="0.2">
      <c r="A368" s="223" t="str">
        <f>Абакан_юр!A171</f>
        <v>По соглашению сторон в качестве валюты платежа могут выступать украинские гривны, в этом случае курс следующий: 1 руб. = 0,5104 гривен</v>
      </c>
      <c r="B368" s="223"/>
      <c r="C368" s="223"/>
      <c r="D368" s="224"/>
      <c r="E368" s="224"/>
      <c r="F368" s="225"/>
      <c r="G368" s="226"/>
      <c r="H368" s="226"/>
    </row>
    <row r="369" spans="1:8" s="16" customFormat="1" ht="21.75" customHeight="1" x14ac:dyDescent="0.2">
      <c r="A369" s="223" t="str">
        <f>Абакан_юр!A172</f>
        <v>По соглашению сторон в качестве валюты платежа могут выступать дирхамы ОАЭ, в этом случае курс следующий: 1 руб. = 0,0436 дирхам</v>
      </c>
      <c r="B369" s="223"/>
      <c r="C369" s="223"/>
      <c r="D369" s="224"/>
      <c r="E369" s="224"/>
      <c r="F369" s="225"/>
      <c r="G369" s="228"/>
      <c r="H369" s="228"/>
    </row>
    <row r="370" spans="1:8" ht="12.6" customHeight="1" x14ac:dyDescent="0.2">
      <c r="A370" s="223" t="str">
        <f>Абакан_юр!A173</f>
        <v>По соглашению сторон в качестве валюты платежа могут выступать доллары США, в этом случае курс следующий: 1 руб. = 0,0118 доллара</v>
      </c>
      <c r="B370" s="223"/>
      <c r="C370" s="223"/>
      <c r="D370" s="224"/>
      <c r="E370" s="224"/>
      <c r="F370" s="225"/>
      <c r="G370" s="228"/>
      <c r="H370" s="228"/>
    </row>
    <row r="371" spans="1:8" s="219" customFormat="1" ht="24.95" customHeight="1" x14ac:dyDescent="0.2">
      <c r="A371" s="223" t="str">
        <f>Абакан_юр!A174</f>
        <v>По соглашению сторон в качестве валюты платежа могут выступать евро, в этом случае курс следующий: 1 руб. = 0,0108 евро</v>
      </c>
      <c r="B371" s="223"/>
      <c r="C371" s="223"/>
      <c r="D371" s="224"/>
      <c r="E371" s="225"/>
      <c r="F371" s="225"/>
      <c r="G371" s="228"/>
      <c r="H371" s="228"/>
    </row>
    <row r="372" spans="1:8" s="219" customFormat="1" ht="24.95" customHeight="1" x14ac:dyDescent="0.2">
      <c r="A372" s="223" t="str">
        <f>Абакан_юр!A175</f>
        <v>По соглашению сторон в качестве валюты платежа могут выступать чешские кроны, в этом случае курс следующий: 1 руб. = 0,2741 крона</v>
      </c>
      <c r="B372" s="223"/>
      <c r="C372" s="223"/>
      <c r="D372" s="224"/>
      <c r="E372" s="225"/>
      <c r="F372" s="225"/>
      <c r="G372" s="228"/>
      <c r="H372" s="228"/>
    </row>
    <row r="373" spans="1:8" s="219" customFormat="1" ht="24.95" customHeight="1" x14ac:dyDescent="0.2">
      <c r="A373" s="223" t="str">
        <f>Абакан_юр!A176</f>
        <v>По соглашению сторон в качестве валюты платежа могут выступать киргизские сомы, в этом случае курс следующий: 1 руб. = 1,0001 сом</v>
      </c>
      <c r="B373" s="223"/>
      <c r="C373" s="223"/>
      <c r="D373" s="224"/>
      <c r="E373" s="224"/>
      <c r="F373" s="225"/>
      <c r="G373" s="228"/>
      <c r="H373" s="228"/>
    </row>
    <row r="374" spans="1:8" s="213" customFormat="1" ht="26.25" x14ac:dyDescent="0.2">
      <c r="A374" s="223" t="str">
        <f>Абакан_юр!A177</f>
        <v>По соглашению сторон в качестве валюты платежа могут выступать казахстанские тенге, в этом случае курс следующий: 1 руб. = 5,6363 тенге</v>
      </c>
      <c r="B374" s="223"/>
      <c r="C374" s="223"/>
      <c r="D374" s="224"/>
      <c r="E374" s="224"/>
      <c r="F374" s="225"/>
      <c r="G374" s="228"/>
      <c r="H374" s="228"/>
    </row>
    <row r="375" spans="1:8" s="227" customFormat="1" ht="24.95" customHeight="1" x14ac:dyDescent="0.2">
      <c r="A375" s="229"/>
      <c r="B375" s="229"/>
      <c r="C375" s="230"/>
      <c r="D375" s="231"/>
      <c r="E375" s="231"/>
      <c r="F375" s="232"/>
      <c r="G375" s="233"/>
      <c r="H375" s="233"/>
    </row>
    <row r="376" spans="1:8" s="227" customFormat="1" ht="24.95" customHeight="1" x14ac:dyDescent="0.2">
      <c r="A376" s="235" t="s">
        <v>141</v>
      </c>
      <c r="B376" s="235"/>
      <c r="C376" s="235"/>
      <c r="D376" s="235"/>
      <c r="E376" s="235"/>
      <c r="F376" s="235"/>
      <c r="G376" s="235"/>
      <c r="H376" s="235"/>
    </row>
    <row r="377" spans="1:8" s="227" customFormat="1" ht="24.95" customHeight="1" x14ac:dyDescent="0.2">
      <c r="A377" s="235" t="s">
        <v>142</v>
      </c>
      <c r="B377" s="235"/>
      <c r="C377" s="235"/>
      <c r="D377" s="235"/>
      <c r="E377" s="235"/>
      <c r="F377" s="235"/>
      <c r="G377" s="235"/>
      <c r="H377" s="235"/>
    </row>
    <row r="378" spans="1:8" s="227" customFormat="1" ht="23.25" x14ac:dyDescent="0.2">
      <c r="A378" s="223" t="s">
        <v>480</v>
      </c>
      <c r="B378" s="223"/>
      <c r="C378" s="223"/>
      <c r="D378" s="223"/>
      <c r="E378" s="223"/>
      <c r="F378" s="223"/>
      <c r="G378" s="223"/>
      <c r="H378" s="223"/>
    </row>
    <row r="379" spans="1:8" s="227" customFormat="1" ht="24.95" customHeight="1" thickBot="1" x14ac:dyDescent="0.25">
      <c r="A379" s="236" t="s">
        <v>143</v>
      </c>
      <c r="B379" s="236"/>
      <c r="C379" s="236"/>
      <c r="D379" s="236"/>
      <c r="E379" s="236"/>
      <c r="F379" s="237"/>
      <c r="H379" s="238"/>
    </row>
    <row r="380" spans="1:8" s="227" customFormat="1" ht="24.95" customHeight="1" thickBot="1" x14ac:dyDescent="0.25">
      <c r="A380" s="306" t="s">
        <v>144</v>
      </c>
      <c r="B380" s="307"/>
      <c r="C380" s="307"/>
      <c r="D380" s="307"/>
      <c r="E380" s="308"/>
      <c r="F380" s="242"/>
      <c r="G380" s="213"/>
      <c r="H380" s="243"/>
    </row>
    <row r="381" spans="1:8" s="227" customFormat="1" ht="43.5" customHeight="1" thickBot="1" x14ac:dyDescent="0.25">
      <c r="A381" s="421" t="s">
        <v>145</v>
      </c>
      <c r="B381" s="422"/>
      <c r="C381" s="246" t="s">
        <v>146</v>
      </c>
      <c r="D381" s="435" t="s">
        <v>147</v>
      </c>
      <c r="E381" s="436"/>
      <c r="F381" s="248"/>
      <c r="G381" s="248"/>
      <c r="H381" s="248"/>
    </row>
    <row r="382" spans="1:8" s="234" customFormat="1" ht="44.25" customHeight="1" x14ac:dyDescent="0.2">
      <c r="A382" s="249" t="s">
        <v>203</v>
      </c>
      <c r="B382" s="250"/>
      <c r="C382" s="252" t="s">
        <v>204</v>
      </c>
      <c r="D382" s="472">
        <v>2190</v>
      </c>
      <c r="E382" s="253"/>
      <c r="F382" s="248"/>
      <c r="G382" s="248"/>
      <c r="H382" s="248"/>
    </row>
    <row r="383" spans="1:8" ht="24.95" customHeight="1" x14ac:dyDescent="0.2">
      <c r="A383" s="254" t="s">
        <v>205</v>
      </c>
      <c r="B383" s="255"/>
      <c r="C383" s="257"/>
      <c r="D383" s="473">
        <v>1590</v>
      </c>
      <c r="E383" s="258"/>
      <c r="F383" s="248"/>
      <c r="G383" s="248"/>
      <c r="H383" s="248"/>
    </row>
    <row r="384" spans="1:8" ht="24.95" customHeight="1" x14ac:dyDescent="0.2">
      <c r="A384" s="254" t="s">
        <v>206</v>
      </c>
      <c r="B384" s="255"/>
      <c r="C384" s="257"/>
      <c r="D384" s="473">
        <v>1440</v>
      </c>
      <c r="E384" s="258"/>
      <c r="F384" s="248"/>
      <c r="G384" s="248"/>
      <c r="H384" s="248"/>
    </row>
    <row r="385" spans="1:8" s="213" customFormat="1" ht="38.25" customHeight="1" x14ac:dyDescent="0.2">
      <c r="A385" s="254" t="s">
        <v>207</v>
      </c>
      <c r="B385" s="255"/>
      <c r="C385" s="257"/>
      <c r="D385" s="473">
        <v>1290</v>
      </c>
      <c r="E385" s="258"/>
      <c r="F385" s="248"/>
      <c r="G385" s="248"/>
      <c r="H385" s="248"/>
    </row>
    <row r="386" spans="1:8" s="238" customFormat="1" ht="84" x14ac:dyDescent="0.2">
      <c r="A386" s="254" t="s">
        <v>148</v>
      </c>
      <c r="B386" s="255"/>
      <c r="C386" s="256" t="s">
        <v>149</v>
      </c>
      <c r="D386" s="257" t="s">
        <v>150</v>
      </c>
      <c r="E386" s="258"/>
      <c r="F386" s="248"/>
      <c r="G386" s="248"/>
      <c r="H386" s="248"/>
    </row>
    <row r="387" spans="1:8" s="243" customFormat="1" ht="21" x14ac:dyDescent="0.2">
      <c r="A387" s="254" t="s">
        <v>151</v>
      </c>
      <c r="B387" s="255"/>
      <c r="C387" s="256" t="s">
        <v>152</v>
      </c>
      <c r="D387" s="257" t="s">
        <v>153</v>
      </c>
      <c r="E387" s="258"/>
      <c r="F387" s="248"/>
      <c r="G387" s="248"/>
      <c r="H387" s="248"/>
    </row>
    <row r="388" spans="1:8" ht="93" customHeight="1" thickBot="1" x14ac:dyDescent="0.25">
      <c r="A388" s="316" t="s">
        <v>154</v>
      </c>
      <c r="B388" s="317"/>
      <c r="C388" s="318" t="s">
        <v>155</v>
      </c>
      <c r="D388" s="319" t="s">
        <v>153</v>
      </c>
      <c r="E388" s="320"/>
      <c r="F388" s="248"/>
      <c r="G388" s="248"/>
      <c r="H388" s="248"/>
    </row>
    <row r="389" spans="1:8" ht="78" customHeight="1" x14ac:dyDescent="0.2">
      <c r="A389" s="254" t="s">
        <v>157</v>
      </c>
      <c r="B389" s="255"/>
      <c r="C389" s="314" t="s">
        <v>158</v>
      </c>
      <c r="D389" s="255" t="s">
        <v>153</v>
      </c>
      <c r="E389" s="315"/>
      <c r="F389" s="242"/>
      <c r="G389" s="242"/>
      <c r="H389" s="242"/>
    </row>
    <row r="390" spans="1:8" ht="83.25" customHeight="1" thickBot="1" x14ac:dyDescent="0.25">
      <c r="A390" s="437" t="s">
        <v>159</v>
      </c>
      <c r="B390" s="438"/>
      <c r="C390" s="318" t="s">
        <v>160</v>
      </c>
      <c r="D390" s="439" t="s">
        <v>153</v>
      </c>
      <c r="E390" s="440"/>
      <c r="F390" s="232"/>
      <c r="G390" s="233"/>
      <c r="H390" s="233"/>
    </row>
    <row r="391" spans="1:8" ht="50.1" customHeight="1" x14ac:dyDescent="0.2">
      <c r="A391" s="260" t="s">
        <v>161</v>
      </c>
      <c r="B391" s="260"/>
      <c r="C391" s="260"/>
      <c r="D391" s="260"/>
      <c r="E391" s="260"/>
      <c r="F391" s="260"/>
      <c r="G391" s="260"/>
      <c r="H391" s="260"/>
    </row>
    <row r="392" spans="1:8" ht="50.1" customHeight="1" x14ac:dyDescent="0.2">
      <c r="A392" s="260" t="s">
        <v>162</v>
      </c>
      <c r="B392" s="260"/>
      <c r="C392" s="260"/>
      <c r="D392" s="260"/>
      <c r="E392" s="260"/>
      <c r="F392" s="260"/>
      <c r="G392" s="260"/>
      <c r="H392" s="260"/>
    </row>
    <row r="393" spans="1:8" ht="192" customHeight="1" x14ac:dyDescent="0.2">
      <c r="A39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3" s="321"/>
      <c r="C393" s="321"/>
      <c r="D393" s="321"/>
      <c r="E393" s="321"/>
      <c r="F393" s="321"/>
      <c r="G393" s="321"/>
      <c r="H393" s="321"/>
    </row>
    <row r="394" spans="1:8" ht="75" customHeight="1" x14ac:dyDescent="0.2">
      <c r="A394" s="235" t="s">
        <v>164</v>
      </c>
      <c r="B394" s="235"/>
      <c r="C394" s="235"/>
      <c r="D394" s="235"/>
      <c r="E394" s="235"/>
      <c r="F394" s="235"/>
      <c r="G394" s="235"/>
      <c r="H394" s="235"/>
    </row>
    <row r="395" spans="1:8" ht="126" customHeight="1" x14ac:dyDescent="0.2">
      <c r="A395" s="260" t="s">
        <v>165</v>
      </c>
      <c r="B395" s="260"/>
      <c r="C395" s="260"/>
      <c r="D395" s="260"/>
      <c r="E395" s="260"/>
      <c r="F395" s="260"/>
      <c r="G395" s="260"/>
      <c r="H395" s="260"/>
    </row>
    <row r="396" spans="1:8" s="213" customFormat="1" ht="125.25" customHeight="1" x14ac:dyDescent="0.2">
      <c r="A396" s="474" t="s">
        <v>281</v>
      </c>
      <c r="B396" s="474"/>
      <c r="C396" s="474"/>
      <c r="D396" s="474"/>
      <c r="E396" s="474"/>
      <c r="F396" s="474"/>
      <c r="G396" s="474"/>
      <c r="H396" s="474"/>
    </row>
    <row r="397" spans="1:8" ht="25.5" x14ac:dyDescent="0.35">
      <c r="A397" s="475" t="s">
        <v>282</v>
      </c>
      <c r="B397" s="476"/>
      <c r="C397" s="477" t="s">
        <v>283</v>
      </c>
    </row>
    <row r="398" spans="1:8" ht="25.5" x14ac:dyDescent="0.35">
      <c r="A398" s="478" t="s">
        <v>284</v>
      </c>
      <c r="B398" s="479"/>
      <c r="C398" s="480">
        <v>1</v>
      </c>
    </row>
    <row r="399" spans="1:8" ht="25.5" x14ac:dyDescent="0.35">
      <c r="A399" s="478">
        <v>2</v>
      </c>
      <c r="B399" s="479"/>
      <c r="C399" s="480">
        <v>1.1000000000000001</v>
      </c>
    </row>
    <row r="400" spans="1:8" ht="25.5" x14ac:dyDescent="0.35">
      <c r="A400" s="478">
        <v>3</v>
      </c>
      <c r="B400" s="479"/>
      <c r="C400" s="480">
        <v>1.2</v>
      </c>
    </row>
    <row r="401" spans="1:8" ht="25.5" x14ac:dyDescent="0.35">
      <c r="A401" s="478" t="s">
        <v>285</v>
      </c>
      <c r="B401" s="479"/>
      <c r="C401" s="480">
        <v>1.25</v>
      </c>
    </row>
    <row r="402" spans="1:8" ht="25.5" x14ac:dyDescent="0.35">
      <c r="A402" s="478" t="s">
        <v>286</v>
      </c>
      <c r="B402" s="479"/>
      <c r="C402" s="480">
        <v>1.3</v>
      </c>
    </row>
    <row r="403" spans="1:8" ht="25.5" x14ac:dyDescent="0.35">
      <c r="A403" s="478" t="s">
        <v>287</v>
      </c>
      <c r="B403" s="479"/>
      <c r="C403" s="480">
        <v>1.35</v>
      </c>
    </row>
    <row r="404" spans="1:8" ht="25.5" x14ac:dyDescent="0.35">
      <c r="A404" s="478" t="s">
        <v>288</v>
      </c>
      <c r="B404" s="479"/>
      <c r="C404" s="480">
        <v>1.4</v>
      </c>
    </row>
    <row r="405" spans="1:8" ht="25.5" x14ac:dyDescent="0.35">
      <c r="A405" s="478" t="s">
        <v>289</v>
      </c>
      <c r="B405" s="479"/>
      <c r="C405" s="480">
        <v>1.45</v>
      </c>
    </row>
    <row r="406" spans="1:8" ht="25.5" x14ac:dyDescent="0.35">
      <c r="A406" s="478" t="s">
        <v>290</v>
      </c>
      <c r="B406" s="479"/>
      <c r="C406" s="480">
        <v>1.5</v>
      </c>
    </row>
    <row r="407" spans="1:8" ht="25.5" x14ac:dyDescent="0.35">
      <c r="A407" s="478" t="s">
        <v>291</v>
      </c>
      <c r="B407" s="479"/>
      <c r="C407" s="480">
        <v>2</v>
      </c>
    </row>
    <row r="408" spans="1:8" ht="23.25" x14ac:dyDescent="0.2">
      <c r="A408" s="260" t="s">
        <v>292</v>
      </c>
      <c r="B408" s="260"/>
      <c r="C408" s="260"/>
      <c r="D408" s="260"/>
      <c r="E408" s="260"/>
      <c r="F408" s="260"/>
      <c r="G408" s="260"/>
      <c r="H408" s="260"/>
    </row>
    <row r="411" spans="1:8" s="262" customFormat="1" ht="114.75" customHeight="1" x14ac:dyDescent="0.2">
      <c r="A411" s="235" t="s">
        <v>481</v>
      </c>
      <c r="B411" s="235"/>
      <c r="C411" s="235"/>
      <c r="D411" s="235"/>
      <c r="E411" s="235"/>
      <c r="F411" s="235"/>
      <c r="G411" s="235"/>
      <c r="H411" s="235"/>
    </row>
    <row r="415" spans="1:8" ht="23.25" customHeight="1" x14ac:dyDescent="0.2"/>
    <row r="416" spans="1:8" ht="23.25" customHeight="1" x14ac:dyDescent="0.2"/>
    <row r="417" spans="1:8" s="262" customFormat="1" ht="114.75" customHeight="1" x14ac:dyDescent="0.2">
      <c r="A417" s="212"/>
      <c r="B417" s="213"/>
      <c r="C417" s="214"/>
      <c r="D417" s="213"/>
      <c r="E417" s="213"/>
      <c r="F417" s="213"/>
      <c r="G417" s="213"/>
      <c r="H417" s="215"/>
    </row>
  </sheetData>
  <sheetProtection selectLockedCells="1" selectUnlockedCells="1"/>
  <mergeCells count="727">
    <mergeCell ref="A405:B405"/>
    <mergeCell ref="A406:B406"/>
    <mergeCell ref="A407:B407"/>
    <mergeCell ref="A408:H408"/>
    <mergeCell ref="A411:E411"/>
    <mergeCell ref="F411:H411"/>
    <mergeCell ref="A399:B399"/>
    <mergeCell ref="A400:B400"/>
    <mergeCell ref="A401:B401"/>
    <mergeCell ref="A402:B402"/>
    <mergeCell ref="A403:B403"/>
    <mergeCell ref="A404:B404"/>
    <mergeCell ref="A393:H393"/>
    <mergeCell ref="A394:H394"/>
    <mergeCell ref="A395:H395"/>
    <mergeCell ref="A396:H396"/>
    <mergeCell ref="A397:B397"/>
    <mergeCell ref="A398:B398"/>
    <mergeCell ref="A389:B389"/>
    <mergeCell ref="D389:E389"/>
    <mergeCell ref="A390:B390"/>
    <mergeCell ref="D390:E390"/>
    <mergeCell ref="A391:H391"/>
    <mergeCell ref="A392:H392"/>
    <mergeCell ref="A386:B386"/>
    <mergeCell ref="D386:E386"/>
    <mergeCell ref="A387:B387"/>
    <mergeCell ref="D387:E387"/>
    <mergeCell ref="A388:B388"/>
    <mergeCell ref="D388:E388"/>
    <mergeCell ref="A382:B382"/>
    <mergeCell ref="C382:C385"/>
    <mergeCell ref="D382:E382"/>
    <mergeCell ref="A383:B383"/>
    <mergeCell ref="D383:E383"/>
    <mergeCell ref="A384:B384"/>
    <mergeCell ref="D384:E384"/>
    <mergeCell ref="A385:B385"/>
    <mergeCell ref="D385:E385"/>
    <mergeCell ref="A376:H376"/>
    <mergeCell ref="A377:H377"/>
    <mergeCell ref="A378:H378"/>
    <mergeCell ref="A379:E379"/>
    <mergeCell ref="A380:E380"/>
    <mergeCell ref="A381:B381"/>
    <mergeCell ref="D381:E381"/>
    <mergeCell ref="A369:C369"/>
    <mergeCell ref="A370:C370"/>
    <mergeCell ref="A371:C371"/>
    <mergeCell ref="A372:C372"/>
    <mergeCell ref="A373:C373"/>
    <mergeCell ref="A374:C374"/>
    <mergeCell ref="C364:D364"/>
    <mergeCell ref="C365:D365"/>
    <mergeCell ref="C366:D366"/>
    <mergeCell ref="C367:D367"/>
    <mergeCell ref="A368:C368"/>
    <mergeCell ref="G368:H368"/>
    <mergeCell ref="A360:B360"/>
    <mergeCell ref="D360:H360"/>
    <mergeCell ref="A361:B361"/>
    <mergeCell ref="D361:H361"/>
    <mergeCell ref="A362:B362"/>
    <mergeCell ref="D362:H362"/>
    <mergeCell ref="A357:B357"/>
    <mergeCell ref="D357:H357"/>
    <mergeCell ref="A358:B358"/>
    <mergeCell ref="D358:H358"/>
    <mergeCell ref="A359:B359"/>
    <mergeCell ref="D359:H359"/>
    <mergeCell ref="D353:H353"/>
    <mergeCell ref="A354:B354"/>
    <mergeCell ref="D354:H354"/>
    <mergeCell ref="A355:B355"/>
    <mergeCell ref="D355:H355"/>
    <mergeCell ref="A356:B356"/>
    <mergeCell ref="D356:H356"/>
    <mergeCell ref="A349:B349"/>
    <mergeCell ref="D349:H349"/>
    <mergeCell ref="A350:B350"/>
    <mergeCell ref="D350:H350"/>
    <mergeCell ref="A351:B351"/>
    <mergeCell ref="C351:C355"/>
    <mergeCell ref="D351:H351"/>
    <mergeCell ref="A352:B352"/>
    <mergeCell ref="D352:H352"/>
    <mergeCell ref="A353:B353"/>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D300:H300"/>
    <mergeCell ref="A301:B301"/>
    <mergeCell ref="D301:H301"/>
    <mergeCell ref="A302:B302"/>
    <mergeCell ref="D302:H302"/>
    <mergeCell ref="A303:B303"/>
    <mergeCell ref="D303:H303"/>
    <mergeCell ref="A296:B296"/>
    <mergeCell ref="D296:H296"/>
    <mergeCell ref="A297:B297"/>
    <mergeCell ref="D297:H297"/>
    <mergeCell ref="A298:B298"/>
    <mergeCell ref="C298:C315"/>
    <mergeCell ref="D298:H298"/>
    <mergeCell ref="A299:B299"/>
    <mergeCell ref="D299:H299"/>
    <mergeCell ref="A300:B300"/>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D284:H284"/>
    <mergeCell ref="D285:H285"/>
    <mergeCell ref="A286:B286"/>
    <mergeCell ref="C286:C294"/>
    <mergeCell ref="D286:H286"/>
    <mergeCell ref="A287:B287"/>
    <mergeCell ref="D287:H287"/>
    <mergeCell ref="A288:B288"/>
    <mergeCell ref="D288:H288"/>
    <mergeCell ref="A289:B289"/>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83:C183"/>
    <mergeCell ref="D183:H183"/>
    <mergeCell ref="A184:B184"/>
    <mergeCell ref="C184:C283"/>
    <mergeCell ref="D184:H184"/>
    <mergeCell ref="A185:B185"/>
    <mergeCell ref="D185:H185"/>
    <mergeCell ref="A186:B186"/>
    <mergeCell ref="D186:H186"/>
    <mergeCell ref="A187:B187"/>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8:A171"/>
    <mergeCell ref="B168:B169"/>
    <mergeCell ref="C168:C169"/>
    <mergeCell ref="D168:D171"/>
    <mergeCell ref="E168:E171"/>
    <mergeCell ref="F168:F171"/>
    <mergeCell ref="G168: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zoomScale="40" zoomScaleNormal="40" zoomScaleSheetLayoutView="40" workbookViewId="0">
      <pane ySplit="4" topLeftCell="A180"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11268</v>
      </c>
      <c r="E7" s="32">
        <f>F7*1.1</f>
        <v>10329</v>
      </c>
      <c r="F7" s="32">
        <v>9390</v>
      </c>
      <c r="G7" s="32">
        <f>F7*0.75</f>
        <v>7042.5</v>
      </c>
      <c r="H7" s="33">
        <f>F7*0.5</f>
        <v>4695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13176</v>
      </c>
      <c r="E12" s="32">
        <f>F12*1.1</f>
        <v>12078.000000000002</v>
      </c>
      <c r="F12" s="32">
        <v>10980</v>
      </c>
      <c r="G12" s="32">
        <f>F12*0.75</f>
        <v>8235</v>
      </c>
      <c r="H12" s="33">
        <f>F12*0.5</f>
        <v>5490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267">
        <v>360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15782.4</v>
      </c>
      <c r="E27" s="32">
        <f>F27*1.1</f>
        <v>14467.2</v>
      </c>
      <c r="F27" s="32">
        <v>13152</v>
      </c>
      <c r="G27" s="32">
        <f>F27*0.75</f>
        <v>9864</v>
      </c>
      <c r="H27" s="33">
        <f>F27*0.5</f>
        <v>6576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18446.399999999998</v>
      </c>
      <c r="E32" s="32">
        <f>F32*1.1</f>
        <v>16909.2</v>
      </c>
      <c r="F32" s="32">
        <v>15372</v>
      </c>
      <c r="G32" s="32">
        <f>F32*0.75</f>
        <v>11529</v>
      </c>
      <c r="H32" s="33">
        <f>F32*0.5</f>
        <v>7686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275">
        <f>F48*1.2</f>
        <v>5868</v>
      </c>
      <c r="E48" s="275">
        <f>F48*1.1</f>
        <v>5379</v>
      </c>
      <c r="F48" s="275">
        <v>4890</v>
      </c>
      <c r="G48" s="275">
        <f>F48*0.75</f>
        <v>3667.5</v>
      </c>
      <c r="H48" s="275">
        <f>F48*0.5</f>
        <v>2445</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270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1">
        <f>F55*1.2</f>
        <v>12268.8</v>
      </c>
      <c r="E55" s="32">
        <f>F55*1.1</f>
        <v>11246.400000000001</v>
      </c>
      <c r="F55" s="32">
        <v>10224</v>
      </c>
      <c r="G55" s="32">
        <f>F55*0.75</f>
        <v>7668</v>
      </c>
      <c r="H55" s="33">
        <f>F55*0.5</f>
        <v>5112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54">
        <f>F61*1.2</f>
        <v>14299.199999999999</v>
      </c>
      <c r="E61" s="32">
        <f>F61*1.1</f>
        <v>13107.6</v>
      </c>
      <c r="F61" s="32">
        <v>11916</v>
      </c>
      <c r="G61" s="32">
        <f>F61*0.75</f>
        <v>8937</v>
      </c>
      <c r="H61" s="33">
        <f>F61*0.5</f>
        <v>5958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267">
        <v>360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1980 до 39600</v>
      </c>
      <c r="E71" s="139"/>
      <c r="F71" s="139"/>
      <c r="G71" s="139"/>
      <c r="H71" s="140"/>
    </row>
    <row r="72" spans="1:8" ht="37.5" customHeight="1" outlineLevel="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365">
        <v>1980</v>
      </c>
      <c r="E72" s="145"/>
      <c r="F72" s="145"/>
      <c r="G72" s="145"/>
      <c r="H72" s="146"/>
    </row>
    <row r="73" spans="1:8" ht="37.5" customHeight="1" outlineLevel="1" x14ac:dyDescent="0.2">
      <c r="A73" s="147" t="s">
        <v>40</v>
      </c>
      <c r="B73" s="366"/>
      <c r="C73" s="350"/>
      <c r="D73" s="56">
        <v>3960</v>
      </c>
      <c r="E73" s="37"/>
      <c r="F73" s="37"/>
      <c r="G73" s="37"/>
      <c r="H73" s="38"/>
    </row>
    <row r="74" spans="1:8" ht="37.5" customHeight="1" outlineLevel="1" x14ac:dyDescent="0.2">
      <c r="A74" s="147" t="s">
        <v>41</v>
      </c>
      <c r="B74" s="366"/>
      <c r="C74" s="350"/>
      <c r="D74" s="56">
        <v>5940</v>
      </c>
      <c r="E74" s="37"/>
      <c r="F74" s="37"/>
      <c r="G74" s="37"/>
      <c r="H74" s="38"/>
    </row>
    <row r="75" spans="1:8" ht="37.5" customHeight="1" outlineLevel="1" x14ac:dyDescent="0.2">
      <c r="A75" s="147" t="s">
        <v>42</v>
      </c>
      <c r="B75" s="366"/>
      <c r="C75" s="350"/>
      <c r="D75" s="56">
        <v>7920</v>
      </c>
      <c r="E75" s="37"/>
      <c r="F75" s="37"/>
      <c r="G75" s="37"/>
      <c r="H75" s="38"/>
    </row>
    <row r="76" spans="1:8" ht="37.5" customHeight="1" outlineLevel="1" x14ac:dyDescent="0.2">
      <c r="A76" s="147" t="s">
        <v>43</v>
      </c>
      <c r="B76" s="366"/>
      <c r="C76" s="350"/>
      <c r="D76" s="56">
        <v>9900</v>
      </c>
      <c r="E76" s="37"/>
      <c r="F76" s="37"/>
      <c r="G76" s="37"/>
      <c r="H76" s="38"/>
    </row>
    <row r="77" spans="1:8" ht="37.5" customHeight="1" outlineLevel="1" x14ac:dyDescent="0.2">
      <c r="A77" s="147" t="s">
        <v>44</v>
      </c>
      <c r="B77" s="366"/>
      <c r="C77" s="350"/>
      <c r="D77" s="56">
        <v>11880</v>
      </c>
      <c r="E77" s="37"/>
      <c r="F77" s="37"/>
      <c r="G77" s="37"/>
      <c r="H77" s="38"/>
    </row>
    <row r="78" spans="1:8" ht="37.5" customHeight="1" outlineLevel="1" x14ac:dyDescent="0.2">
      <c r="A78" s="147" t="s">
        <v>45</v>
      </c>
      <c r="B78" s="366"/>
      <c r="C78" s="350"/>
      <c r="D78" s="56">
        <v>13860</v>
      </c>
      <c r="E78" s="37"/>
      <c r="F78" s="37"/>
      <c r="G78" s="37"/>
      <c r="H78" s="38"/>
    </row>
    <row r="79" spans="1:8" ht="37.5" customHeight="1" outlineLevel="1" x14ac:dyDescent="0.2">
      <c r="A79" s="147" t="s">
        <v>46</v>
      </c>
      <c r="B79" s="366"/>
      <c r="C79" s="350"/>
      <c r="D79" s="56">
        <v>15840</v>
      </c>
      <c r="E79" s="37"/>
      <c r="F79" s="37"/>
      <c r="G79" s="37"/>
      <c r="H79" s="38"/>
    </row>
    <row r="80" spans="1:8" ht="37.5" customHeight="1" outlineLevel="1" x14ac:dyDescent="0.2">
      <c r="A80" s="147" t="s">
        <v>47</v>
      </c>
      <c r="B80" s="366"/>
      <c r="C80" s="350"/>
      <c r="D80" s="56">
        <v>17820</v>
      </c>
      <c r="E80" s="37"/>
      <c r="F80" s="37"/>
      <c r="G80" s="37"/>
      <c r="H80" s="38"/>
    </row>
    <row r="81" spans="1:8" ht="37.5" customHeight="1" outlineLevel="1" x14ac:dyDescent="0.2">
      <c r="A81" s="147" t="s">
        <v>48</v>
      </c>
      <c r="B81" s="366"/>
      <c r="C81" s="350"/>
      <c r="D81" s="56">
        <v>19800</v>
      </c>
      <c r="E81" s="37"/>
      <c r="F81" s="37"/>
      <c r="G81" s="37"/>
      <c r="H81" s="38"/>
    </row>
    <row r="82" spans="1:8" ht="37.5" customHeight="1" outlineLevel="1" x14ac:dyDescent="0.2">
      <c r="A82" s="147" t="s">
        <v>49</v>
      </c>
      <c r="B82" s="366"/>
      <c r="C82" s="350"/>
      <c r="D82" s="56">
        <v>21780</v>
      </c>
      <c r="E82" s="37"/>
      <c r="F82" s="37"/>
      <c r="G82" s="37"/>
      <c r="H82" s="38"/>
    </row>
    <row r="83" spans="1:8" ht="37.5" customHeight="1" outlineLevel="1" x14ac:dyDescent="0.2">
      <c r="A83" s="147" t="s">
        <v>50</v>
      </c>
      <c r="B83" s="366"/>
      <c r="C83" s="350"/>
      <c r="D83" s="56">
        <v>23760</v>
      </c>
      <c r="E83" s="37"/>
      <c r="F83" s="37"/>
      <c r="G83" s="37"/>
      <c r="H83" s="38"/>
    </row>
    <row r="84" spans="1:8" ht="37.5" customHeight="1" outlineLevel="1" x14ac:dyDescent="0.2">
      <c r="A84" s="147" t="s">
        <v>51</v>
      </c>
      <c r="B84" s="366"/>
      <c r="C84" s="350"/>
      <c r="D84" s="56">
        <v>25740</v>
      </c>
      <c r="E84" s="37"/>
      <c r="F84" s="37"/>
      <c r="G84" s="37"/>
      <c r="H84" s="38"/>
    </row>
    <row r="85" spans="1:8" ht="37.5" customHeight="1" outlineLevel="1" x14ac:dyDescent="0.2">
      <c r="A85" s="147" t="s">
        <v>52</v>
      </c>
      <c r="B85" s="366"/>
      <c r="C85" s="350"/>
      <c r="D85" s="56">
        <v>27720</v>
      </c>
      <c r="E85" s="37"/>
      <c r="F85" s="37"/>
      <c r="G85" s="37"/>
      <c r="H85" s="38"/>
    </row>
    <row r="86" spans="1:8" ht="37.5" customHeight="1" outlineLevel="1" x14ac:dyDescent="0.2">
      <c r="A86" s="147" t="s">
        <v>53</v>
      </c>
      <c r="B86" s="366"/>
      <c r="C86" s="350"/>
      <c r="D86" s="56">
        <v>29700</v>
      </c>
      <c r="E86" s="37"/>
      <c r="F86" s="37"/>
      <c r="G86" s="37"/>
      <c r="H86" s="38"/>
    </row>
    <row r="87" spans="1:8" ht="37.5" customHeight="1" outlineLevel="1" x14ac:dyDescent="0.2">
      <c r="A87" s="147" t="s">
        <v>54</v>
      </c>
      <c r="B87" s="366"/>
      <c r="C87" s="350"/>
      <c r="D87" s="56">
        <v>31680</v>
      </c>
      <c r="E87" s="37"/>
      <c r="F87" s="37"/>
      <c r="G87" s="37"/>
      <c r="H87" s="38"/>
    </row>
    <row r="88" spans="1:8" ht="37.5" customHeight="1" outlineLevel="1" x14ac:dyDescent="0.2">
      <c r="A88" s="147" t="s">
        <v>55</v>
      </c>
      <c r="B88" s="366"/>
      <c r="C88" s="350"/>
      <c r="D88" s="56">
        <v>33660</v>
      </c>
      <c r="E88" s="37"/>
      <c r="F88" s="37"/>
      <c r="G88" s="37"/>
      <c r="H88" s="38"/>
    </row>
    <row r="89" spans="1:8" ht="37.5" customHeight="1" outlineLevel="1" x14ac:dyDescent="0.2">
      <c r="A89" s="147" t="s">
        <v>56</v>
      </c>
      <c r="B89" s="366"/>
      <c r="C89" s="350"/>
      <c r="D89" s="56">
        <v>35640</v>
      </c>
      <c r="E89" s="37"/>
      <c r="F89" s="37"/>
      <c r="G89" s="37"/>
      <c r="H89" s="38"/>
    </row>
    <row r="90" spans="1:8" ht="37.5" customHeight="1" outlineLevel="1" x14ac:dyDescent="0.2">
      <c r="A90" s="147" t="s">
        <v>57</v>
      </c>
      <c r="B90" s="366"/>
      <c r="C90" s="350"/>
      <c r="D90" s="56">
        <v>37620</v>
      </c>
      <c r="E90" s="37"/>
      <c r="F90" s="37"/>
      <c r="G90" s="37"/>
      <c r="H90" s="38"/>
    </row>
    <row r="91" spans="1:8" ht="37.5" customHeight="1" outlineLevel="1" x14ac:dyDescent="0.2">
      <c r="A91" s="147" t="s">
        <v>58</v>
      </c>
      <c r="B91" s="366"/>
      <c r="C91" s="350"/>
      <c r="D91" s="56">
        <v>39600</v>
      </c>
      <c r="E91" s="37"/>
      <c r="F91" s="37"/>
      <c r="G91" s="37"/>
      <c r="H91" s="38"/>
    </row>
    <row r="92" spans="1:8" ht="37.5" customHeight="1" outlineLevel="1" x14ac:dyDescent="0.2">
      <c r="A92" s="147" t="s">
        <v>178</v>
      </c>
      <c r="B92" s="148"/>
      <c r="C92" s="350"/>
      <c r="D92" s="56">
        <v>41580</v>
      </c>
      <c r="E92" s="37"/>
      <c r="F92" s="37"/>
      <c r="G92" s="37"/>
      <c r="H92" s="38"/>
    </row>
    <row r="93" spans="1:8" ht="37.5" customHeight="1" outlineLevel="1" x14ac:dyDescent="0.2">
      <c r="A93" s="147" t="s">
        <v>179</v>
      </c>
      <c r="B93" s="148"/>
      <c r="C93" s="350"/>
      <c r="D93" s="56">
        <v>43560</v>
      </c>
      <c r="E93" s="37"/>
      <c r="F93" s="37"/>
      <c r="G93" s="37"/>
      <c r="H93" s="38"/>
    </row>
    <row r="94" spans="1:8" ht="37.5" customHeight="1" outlineLevel="1" x14ac:dyDescent="0.2">
      <c r="A94" s="147" t="s">
        <v>180</v>
      </c>
      <c r="B94" s="148"/>
      <c r="C94" s="350"/>
      <c r="D94" s="56">
        <v>45540</v>
      </c>
      <c r="E94" s="37"/>
      <c r="F94" s="37"/>
      <c r="G94" s="37"/>
      <c r="H94" s="38"/>
    </row>
    <row r="95" spans="1:8" ht="37.5" customHeight="1" outlineLevel="1" x14ac:dyDescent="0.2">
      <c r="A95" s="147" t="s">
        <v>181</v>
      </c>
      <c r="B95" s="148"/>
      <c r="C95" s="350"/>
      <c r="D95" s="56">
        <v>47520</v>
      </c>
      <c r="E95" s="37"/>
      <c r="F95" s="37"/>
      <c r="G95" s="37"/>
      <c r="H95" s="38"/>
    </row>
    <row r="96" spans="1:8" ht="37.5" customHeight="1" outlineLevel="1" x14ac:dyDescent="0.2">
      <c r="A96" s="147" t="s">
        <v>182</v>
      </c>
      <c r="B96" s="148"/>
      <c r="C96" s="350"/>
      <c r="D96" s="56">
        <v>49500</v>
      </c>
      <c r="E96" s="37"/>
      <c r="F96" s="37"/>
      <c r="G96" s="37"/>
      <c r="H96" s="38"/>
    </row>
    <row r="97" spans="1:8" ht="37.5" customHeight="1" outlineLevel="1" x14ac:dyDescent="0.2">
      <c r="A97" s="147" t="s">
        <v>183</v>
      </c>
      <c r="B97" s="148"/>
      <c r="C97" s="350"/>
      <c r="D97" s="56">
        <v>51480</v>
      </c>
      <c r="E97" s="37"/>
      <c r="F97" s="37"/>
      <c r="G97" s="37"/>
      <c r="H97" s="38"/>
    </row>
    <row r="98" spans="1:8" ht="37.5" customHeight="1" outlineLevel="1" x14ac:dyDescent="0.2">
      <c r="A98" s="147" t="s">
        <v>184</v>
      </c>
      <c r="B98" s="148"/>
      <c r="C98" s="350"/>
      <c r="D98" s="56">
        <v>53460</v>
      </c>
      <c r="E98" s="37"/>
      <c r="F98" s="37"/>
      <c r="G98" s="37"/>
      <c r="H98" s="38"/>
    </row>
    <row r="99" spans="1:8" ht="37.5" customHeight="1" outlineLevel="1" x14ac:dyDescent="0.2">
      <c r="A99" s="147" t="s">
        <v>185</v>
      </c>
      <c r="B99" s="148"/>
      <c r="C99" s="350"/>
      <c r="D99" s="56">
        <v>55440</v>
      </c>
      <c r="E99" s="37"/>
      <c r="F99" s="37"/>
      <c r="G99" s="37"/>
      <c r="H99" s="38"/>
    </row>
    <row r="100" spans="1:8" ht="37.5" customHeight="1" outlineLevel="1" x14ac:dyDescent="0.2">
      <c r="A100" s="147" t="s">
        <v>186</v>
      </c>
      <c r="B100" s="148"/>
      <c r="C100" s="350"/>
      <c r="D100" s="56">
        <v>57420</v>
      </c>
      <c r="E100" s="37"/>
      <c r="F100" s="37"/>
      <c r="G100" s="37"/>
      <c r="H100" s="38"/>
    </row>
    <row r="101" spans="1:8" ht="37.5" customHeight="1" outlineLevel="1" x14ac:dyDescent="0.2">
      <c r="A101" s="147" t="s">
        <v>187</v>
      </c>
      <c r="B101" s="148"/>
      <c r="C101" s="350"/>
      <c r="D101" s="56">
        <v>59400</v>
      </c>
      <c r="E101" s="37"/>
      <c r="F101" s="37"/>
      <c r="G101" s="37"/>
      <c r="H101" s="38"/>
    </row>
    <row r="102" spans="1:8" ht="37.5" customHeight="1" outlineLevel="1" x14ac:dyDescent="0.2">
      <c r="A102" s="147" t="s">
        <v>188</v>
      </c>
      <c r="B102" s="148"/>
      <c r="C102" s="350"/>
      <c r="D102" s="56">
        <v>61380</v>
      </c>
      <c r="E102" s="37"/>
      <c r="F102" s="37"/>
      <c r="G102" s="37"/>
      <c r="H102" s="38"/>
    </row>
    <row r="103" spans="1:8" ht="37.5" customHeight="1" outlineLevel="1" x14ac:dyDescent="0.2">
      <c r="A103" s="147" t="s">
        <v>189</v>
      </c>
      <c r="B103" s="148"/>
      <c r="C103" s="350"/>
      <c r="D103" s="56">
        <v>63360</v>
      </c>
      <c r="E103" s="37"/>
      <c r="F103" s="37"/>
      <c r="G103" s="37"/>
      <c r="H103" s="38"/>
    </row>
    <row r="104" spans="1:8" ht="37.5" customHeight="1" outlineLevel="1" x14ac:dyDescent="0.2">
      <c r="A104" s="147" t="s">
        <v>190</v>
      </c>
      <c r="B104" s="148"/>
      <c r="C104" s="350"/>
      <c r="D104" s="56">
        <v>65340</v>
      </c>
      <c r="E104" s="37"/>
      <c r="F104" s="37"/>
      <c r="G104" s="37"/>
      <c r="H104" s="38"/>
    </row>
    <row r="105" spans="1:8" ht="37.5" customHeight="1" outlineLevel="1" x14ac:dyDescent="0.2">
      <c r="A105" s="147" t="s">
        <v>191</v>
      </c>
      <c r="B105" s="148"/>
      <c r="C105" s="350"/>
      <c r="D105" s="56">
        <v>67320</v>
      </c>
      <c r="E105" s="37"/>
      <c r="F105" s="37"/>
      <c r="G105" s="37"/>
      <c r="H105" s="38"/>
    </row>
    <row r="106" spans="1:8" ht="37.5" customHeight="1" outlineLevel="1" x14ac:dyDescent="0.2">
      <c r="A106" s="147" t="s">
        <v>192</v>
      </c>
      <c r="B106" s="148"/>
      <c r="C106" s="350"/>
      <c r="D106" s="56">
        <v>69300</v>
      </c>
      <c r="E106" s="37"/>
      <c r="F106" s="37"/>
      <c r="G106" s="37"/>
      <c r="H106" s="38"/>
    </row>
    <row r="107" spans="1:8" ht="37.5" customHeight="1" outlineLevel="1" x14ac:dyDescent="0.2">
      <c r="A107" s="147" t="s">
        <v>229</v>
      </c>
      <c r="B107" s="148"/>
      <c r="C107" s="350"/>
      <c r="D107" s="56">
        <v>71280</v>
      </c>
      <c r="E107" s="37"/>
      <c r="F107" s="37"/>
      <c r="G107" s="37"/>
      <c r="H107" s="38"/>
    </row>
    <row r="108" spans="1:8" ht="37.5" customHeight="1" outlineLevel="1" x14ac:dyDescent="0.2">
      <c r="A108" s="147" t="s">
        <v>230</v>
      </c>
      <c r="B108" s="148"/>
      <c r="C108" s="350"/>
      <c r="D108" s="56">
        <v>73260</v>
      </c>
      <c r="E108" s="37"/>
      <c r="F108" s="37"/>
      <c r="G108" s="37"/>
      <c r="H108" s="38"/>
    </row>
    <row r="109" spans="1:8" ht="37.5" customHeight="1" outlineLevel="1" x14ac:dyDescent="0.2">
      <c r="A109" s="147" t="s">
        <v>231</v>
      </c>
      <c r="B109" s="148"/>
      <c r="C109" s="350"/>
      <c r="D109" s="56">
        <v>75240</v>
      </c>
      <c r="E109" s="37"/>
      <c r="F109" s="37"/>
      <c r="G109" s="37"/>
      <c r="H109" s="38"/>
    </row>
    <row r="110" spans="1:8" ht="37.5" customHeight="1" outlineLevel="1" x14ac:dyDescent="0.2">
      <c r="A110" s="147" t="s">
        <v>232</v>
      </c>
      <c r="B110" s="148"/>
      <c r="C110" s="350"/>
      <c r="D110" s="56">
        <v>77220</v>
      </c>
      <c r="E110" s="37"/>
      <c r="F110" s="37"/>
      <c r="G110" s="37"/>
      <c r="H110" s="38"/>
    </row>
    <row r="111" spans="1:8" ht="37.5" customHeight="1" outlineLevel="1" thickBot="1" x14ac:dyDescent="0.25">
      <c r="A111" s="147" t="s">
        <v>233</v>
      </c>
      <c r="B111" s="148"/>
      <c r="C111" s="367"/>
      <c r="D111" s="56">
        <v>79200</v>
      </c>
      <c r="E111" s="37"/>
      <c r="F111" s="37"/>
      <c r="G111" s="37"/>
      <c r="H111" s="38"/>
    </row>
    <row r="112" spans="1:8" ht="50.1" customHeight="1" thickBot="1" x14ac:dyDescent="0.25">
      <c r="A112" s="136" t="s">
        <v>59</v>
      </c>
      <c r="B112" s="137"/>
      <c r="C112" s="137"/>
      <c r="D112" s="138" t="str">
        <f>"от "&amp;MIN(D113:D122)&amp;" до "&amp;MAX(D113:D122)</f>
        <v>от 69 до 5580</v>
      </c>
      <c r="E112" s="139"/>
      <c r="F112" s="139"/>
      <c r="G112" s="139"/>
      <c r="H112" s="140"/>
    </row>
    <row r="113" spans="1:8" ht="151.5" x14ac:dyDescent="0.2">
      <c r="A113" s="149" t="s">
        <v>60</v>
      </c>
      <c r="B113" s="150" t="s">
        <v>13</v>
      </c>
      <c r="C113" s="296"/>
      <c r="D113" s="144">
        <v>1290</v>
      </c>
      <c r="E113" s="145"/>
      <c r="F113" s="145"/>
      <c r="G113" s="145"/>
      <c r="H113" s="146"/>
    </row>
    <row r="114" spans="1:8" ht="37.5" customHeight="1" x14ac:dyDescent="0.2">
      <c r="A114" s="207" t="s">
        <v>61</v>
      </c>
      <c r="B114" s="208"/>
      <c r="C114" s="159"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6">
        <v>69</v>
      </c>
      <c r="E114" s="37"/>
      <c r="F114" s="37"/>
      <c r="G114" s="37"/>
      <c r="H114" s="38"/>
    </row>
    <row r="115" spans="1:8" ht="37.5" customHeight="1" x14ac:dyDescent="0.2">
      <c r="A115" s="449" t="s">
        <v>62</v>
      </c>
      <c r="B115" s="196"/>
      <c r="C115" s="159"/>
      <c r="D115" s="36">
        <v>5580</v>
      </c>
      <c r="E115" s="37"/>
      <c r="F115" s="37"/>
      <c r="G115" s="37"/>
      <c r="H115" s="38"/>
    </row>
    <row r="116" spans="1:8" ht="37.5" customHeight="1" x14ac:dyDescent="0.2">
      <c r="A116" s="546" t="s">
        <v>63</v>
      </c>
      <c r="B116" s="547"/>
      <c r="C116" s="159"/>
      <c r="D116" s="36">
        <v>1530</v>
      </c>
      <c r="E116" s="37"/>
      <c r="F116" s="37"/>
      <c r="G116" s="37"/>
      <c r="H116" s="38"/>
    </row>
    <row r="117" spans="1:8" ht="37.5" customHeight="1" x14ac:dyDescent="0.2">
      <c r="A117" s="160" t="s">
        <v>64</v>
      </c>
      <c r="B117" s="161"/>
      <c r="C117" s="159"/>
      <c r="D117" s="36">
        <v>4890</v>
      </c>
      <c r="E117" s="37"/>
      <c r="F117" s="37"/>
      <c r="G117" s="37"/>
      <c r="H117" s="38"/>
    </row>
    <row r="118" spans="1:8" ht="37.5" customHeight="1" x14ac:dyDescent="0.2">
      <c r="A118" s="160" t="s">
        <v>65</v>
      </c>
      <c r="B118" s="161"/>
      <c r="C118" s="159"/>
      <c r="D118" s="36">
        <v>285</v>
      </c>
      <c r="E118" s="37"/>
      <c r="F118" s="37"/>
      <c r="G118" s="37"/>
      <c r="H118" s="38"/>
    </row>
    <row r="119" spans="1:8" ht="37.5" customHeight="1" x14ac:dyDescent="0.2">
      <c r="A119" s="160" t="s">
        <v>66</v>
      </c>
      <c r="B119" s="161"/>
      <c r="C119" s="159"/>
      <c r="D119" s="36">
        <v>285</v>
      </c>
      <c r="E119" s="37"/>
      <c r="F119" s="37"/>
      <c r="G119" s="37"/>
      <c r="H119" s="38"/>
    </row>
    <row r="120" spans="1:8" ht="37.5" customHeight="1" x14ac:dyDescent="0.2">
      <c r="A120" s="160" t="s">
        <v>67</v>
      </c>
      <c r="B120" s="161"/>
      <c r="C120" s="159"/>
      <c r="D120" s="36">
        <v>570</v>
      </c>
      <c r="E120" s="37"/>
      <c r="F120" s="37"/>
      <c r="G120" s="37"/>
      <c r="H120" s="38"/>
    </row>
    <row r="121" spans="1:8" ht="37.5" customHeight="1" x14ac:dyDescent="0.2">
      <c r="A121" s="160" t="s">
        <v>68</v>
      </c>
      <c r="B121" s="161"/>
      <c r="C121" s="159"/>
      <c r="D121" s="36">
        <v>840</v>
      </c>
      <c r="E121" s="37"/>
      <c r="F121" s="37"/>
      <c r="G121" s="37"/>
      <c r="H121" s="38"/>
    </row>
    <row r="122" spans="1:8" ht="37.5" customHeight="1" thickBot="1" x14ac:dyDescent="0.25">
      <c r="A122" s="302" t="s">
        <v>69</v>
      </c>
      <c r="B122" s="303"/>
      <c r="C122" s="164"/>
      <c r="D122" s="121">
        <v>5550</v>
      </c>
      <c r="E122" s="122"/>
      <c r="F122" s="122"/>
      <c r="G122" s="122"/>
      <c r="H122" s="123"/>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45">
        <v>36</v>
      </c>
      <c r="E123" s="45"/>
      <c r="F123" s="45"/>
      <c r="G123" s="45"/>
      <c r="H123" s="46"/>
    </row>
    <row r="124" spans="1:8" ht="50.1" customHeight="1" thickBot="1" x14ac:dyDescent="0.25">
      <c r="A124" s="24" t="s">
        <v>72</v>
      </c>
      <c r="B124" s="25"/>
      <c r="C124" s="26"/>
      <c r="D124" s="173" t="e">
        <f>"от "&amp;MIN(D126,D146:H147,#REF!,D148:H162)&amp;" до "&amp;MAX(D126,D146:H147,#REF!,D148:H162)</f>
        <v>#REF!</v>
      </c>
      <c r="E124" s="173"/>
      <c r="F124" s="173"/>
      <c r="G124" s="173"/>
      <c r="H124" s="174"/>
    </row>
    <row r="125" spans="1:8" ht="21.75" thickBot="1" x14ac:dyDescent="0.25">
      <c r="A125" s="175"/>
      <c r="B125" s="176"/>
      <c r="C125" s="130"/>
      <c r="D125" s="177"/>
      <c r="E125" s="177"/>
      <c r="F125" s="177"/>
      <c r="G125" s="177"/>
      <c r="H125" s="178"/>
    </row>
    <row r="126" spans="1:8" ht="54"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182">
        <v>5700</v>
      </c>
      <c r="E126" s="182"/>
      <c r="F126" s="182"/>
      <c r="G126" s="182"/>
      <c r="H126" s="183"/>
    </row>
    <row r="127" spans="1:8" ht="54" customHeight="1" thickBot="1" x14ac:dyDescent="0.25">
      <c r="A127" s="184" t="s">
        <v>74</v>
      </c>
      <c r="B127" s="185"/>
      <c r="C127" s="186"/>
      <c r="D127" s="187" t="s">
        <v>75</v>
      </c>
      <c r="E127" s="188"/>
      <c r="F127" s="188"/>
      <c r="G127" s="188"/>
      <c r="H127" s="189"/>
    </row>
    <row r="128" spans="1:8" ht="54" customHeight="1" x14ac:dyDescent="0.2">
      <c r="A128" s="190" t="s">
        <v>76</v>
      </c>
      <c r="B128" s="191"/>
      <c r="C128" s="186"/>
      <c r="D128" s="157">
        <f>D126/4</f>
        <v>1425</v>
      </c>
      <c r="E128" s="157"/>
      <c r="F128" s="157"/>
      <c r="G128" s="157"/>
      <c r="H128" s="158"/>
    </row>
    <row r="129" spans="1:8" ht="54" customHeight="1" x14ac:dyDescent="0.2">
      <c r="A129" s="190" t="s">
        <v>77</v>
      </c>
      <c r="B129" s="191"/>
      <c r="C129" s="186"/>
      <c r="D129" s="157">
        <f>D126/5</f>
        <v>1140</v>
      </c>
      <c r="E129" s="157"/>
      <c r="F129" s="157"/>
      <c r="G129" s="157"/>
      <c r="H129" s="158"/>
    </row>
    <row r="130" spans="1:8" ht="54" customHeight="1" x14ac:dyDescent="0.2">
      <c r="A130" s="190" t="s">
        <v>78</v>
      </c>
      <c r="B130" s="191"/>
      <c r="C130" s="186"/>
      <c r="D130" s="157">
        <f>D126/6</f>
        <v>950</v>
      </c>
      <c r="E130" s="157"/>
      <c r="F130" s="157"/>
      <c r="G130" s="157"/>
      <c r="H130" s="158"/>
    </row>
    <row r="131" spans="1:8" ht="54" customHeight="1" x14ac:dyDescent="0.2">
      <c r="A131" s="190" t="s">
        <v>79</v>
      </c>
      <c r="B131" s="191"/>
      <c r="C131" s="186"/>
      <c r="D131" s="157">
        <f>D126/7</f>
        <v>814.28571428571433</v>
      </c>
      <c r="E131" s="157"/>
      <c r="F131" s="157"/>
      <c r="G131" s="157"/>
      <c r="H131" s="158"/>
    </row>
    <row r="132" spans="1:8" ht="54" customHeight="1" x14ac:dyDescent="0.2">
      <c r="A132" s="190" t="s">
        <v>80</v>
      </c>
      <c r="B132" s="191"/>
      <c r="C132" s="186"/>
      <c r="D132" s="157">
        <f>D126/8</f>
        <v>712.5</v>
      </c>
      <c r="E132" s="157"/>
      <c r="F132" s="157"/>
      <c r="G132" s="157"/>
      <c r="H132" s="158"/>
    </row>
    <row r="133" spans="1:8" ht="54" customHeight="1" x14ac:dyDescent="0.2">
      <c r="A133" s="190" t="s">
        <v>81</v>
      </c>
      <c r="B133" s="191"/>
      <c r="C133" s="186"/>
      <c r="D133" s="157">
        <f>D126/9</f>
        <v>633.33333333333337</v>
      </c>
      <c r="E133" s="157"/>
      <c r="F133" s="157"/>
      <c r="G133" s="157"/>
      <c r="H133" s="158"/>
    </row>
    <row r="134" spans="1:8" ht="54" customHeight="1" x14ac:dyDescent="0.2">
      <c r="A134" s="190" t="s">
        <v>82</v>
      </c>
      <c r="B134" s="191"/>
      <c r="C134" s="186"/>
      <c r="D134" s="157">
        <f>D126/10</f>
        <v>570</v>
      </c>
      <c r="E134" s="157"/>
      <c r="F134" s="157"/>
      <c r="G134" s="157"/>
      <c r="H134" s="158"/>
    </row>
    <row r="135" spans="1:8" ht="54" customHeight="1" thickBot="1" x14ac:dyDescent="0.25">
      <c r="A135" s="179" t="s">
        <v>83</v>
      </c>
      <c r="B135" s="180"/>
      <c r="C135" s="186"/>
      <c r="D135" s="182">
        <v>7608</v>
      </c>
      <c r="E135" s="182"/>
      <c r="F135" s="182"/>
      <c r="G135" s="182"/>
      <c r="H135" s="183"/>
    </row>
    <row r="136" spans="1:8" ht="54" customHeight="1" thickBot="1" x14ac:dyDescent="0.25">
      <c r="A136" s="184" t="s">
        <v>74</v>
      </c>
      <c r="B136" s="185"/>
      <c r="C136" s="186"/>
      <c r="D136" s="187" t="s">
        <v>75</v>
      </c>
      <c r="E136" s="188"/>
      <c r="F136" s="188"/>
      <c r="G136" s="188"/>
      <c r="H136" s="189"/>
    </row>
    <row r="137" spans="1:8" ht="54" customHeight="1" x14ac:dyDescent="0.2">
      <c r="A137" s="190" t="s">
        <v>76</v>
      </c>
      <c r="B137" s="191"/>
      <c r="C137" s="186"/>
      <c r="D137" s="157">
        <v>1902</v>
      </c>
      <c r="E137" s="157"/>
      <c r="F137" s="157"/>
      <c r="G137" s="157"/>
      <c r="H137" s="158"/>
    </row>
    <row r="138" spans="1:8" ht="54" customHeight="1" x14ac:dyDescent="0.2">
      <c r="A138" s="190" t="s">
        <v>77</v>
      </c>
      <c r="B138" s="191"/>
      <c r="C138" s="186"/>
      <c r="D138" s="157">
        <v>1521.6</v>
      </c>
      <c r="E138" s="157"/>
      <c r="F138" s="157"/>
      <c r="G138" s="157"/>
      <c r="H138" s="158"/>
    </row>
    <row r="139" spans="1:8" ht="54" customHeight="1" x14ac:dyDescent="0.2">
      <c r="A139" s="190" t="s">
        <v>78</v>
      </c>
      <c r="B139" s="191"/>
      <c r="C139" s="186"/>
      <c r="D139" s="157">
        <v>1268</v>
      </c>
      <c r="E139" s="157"/>
      <c r="F139" s="157"/>
      <c r="G139" s="157"/>
      <c r="H139" s="158"/>
    </row>
    <row r="140" spans="1:8" ht="54" customHeight="1" x14ac:dyDescent="0.2">
      <c r="A140" s="190" t="s">
        <v>79</v>
      </c>
      <c r="B140" s="191"/>
      <c r="C140" s="186"/>
      <c r="D140" s="157">
        <v>1086.8571428571427</v>
      </c>
      <c r="E140" s="157"/>
      <c r="F140" s="157"/>
      <c r="G140" s="157"/>
      <c r="H140" s="158"/>
    </row>
    <row r="141" spans="1:8" ht="54" customHeight="1" x14ac:dyDescent="0.2">
      <c r="A141" s="190" t="s">
        <v>80</v>
      </c>
      <c r="B141" s="191"/>
      <c r="C141" s="186"/>
      <c r="D141" s="157">
        <v>951</v>
      </c>
      <c r="E141" s="157"/>
      <c r="F141" s="157"/>
      <c r="G141" s="157"/>
      <c r="H141" s="158"/>
    </row>
    <row r="142" spans="1:8" ht="54" customHeight="1" x14ac:dyDescent="0.2">
      <c r="A142" s="190" t="s">
        <v>81</v>
      </c>
      <c r="B142" s="191"/>
      <c r="C142" s="186"/>
      <c r="D142" s="157">
        <v>845.33333333333337</v>
      </c>
      <c r="E142" s="157"/>
      <c r="F142" s="157"/>
      <c r="G142" s="157"/>
      <c r="H142" s="158"/>
    </row>
    <row r="143" spans="1:8" ht="54" customHeight="1" thickBot="1" x14ac:dyDescent="0.25">
      <c r="A143" s="190" t="s">
        <v>82</v>
      </c>
      <c r="B143" s="191"/>
      <c r="C143" s="194"/>
      <c r="D143" s="157">
        <v>760.8</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44">
        <v>13200</v>
      </c>
      <c r="E144" s="45"/>
      <c r="F144" s="45"/>
      <c r="G144" s="45"/>
      <c r="H144" s="46"/>
    </row>
    <row r="145" spans="1:8" ht="21.75" thickBot="1" x14ac:dyDescent="0.25">
      <c r="A145" s="197"/>
      <c r="B145" s="198"/>
      <c r="C145" s="125"/>
      <c r="D145" s="199"/>
      <c r="E145" s="199"/>
      <c r="F145" s="199"/>
      <c r="G145" s="199"/>
      <c r="H145" s="200"/>
    </row>
    <row r="146" spans="1:8" ht="50.1" customHeight="1" x14ac:dyDescent="0.2">
      <c r="A146" s="565" t="s">
        <v>85</v>
      </c>
      <c r="B146" s="566"/>
      <c r="C146" s="294" t="str">
        <f>"Интернет-площадка 2gis.ru на основе Cправочника организаций "&amp;$C$2&amp;""</f>
        <v>Интернет-площадка 2gis.ru на основе Cправочника организаций "2ГИС.КУРГАН"</v>
      </c>
      <c r="D146" s="290">
        <v>6750</v>
      </c>
      <c r="E146" s="291"/>
      <c r="F146" s="291"/>
      <c r="G146" s="291"/>
      <c r="H146" s="292"/>
    </row>
    <row r="147" spans="1:8" ht="50.1" customHeight="1" x14ac:dyDescent="0.2">
      <c r="A147" s="154" t="s">
        <v>86</v>
      </c>
      <c r="B147" s="204"/>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293">
        <v>4800</v>
      </c>
      <c r="E147" s="157"/>
      <c r="F147" s="157"/>
      <c r="G147" s="157"/>
      <c r="H147" s="158"/>
    </row>
    <row r="148" spans="1:8" ht="50.1" customHeight="1" x14ac:dyDescent="0.2">
      <c r="A148" s="154" t="s">
        <v>87</v>
      </c>
      <c r="B148" s="204"/>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293">
        <v>11100</v>
      </c>
      <c r="E148" s="157"/>
      <c r="F148" s="157"/>
      <c r="G148" s="157"/>
      <c r="H148" s="158"/>
    </row>
    <row r="149" spans="1:8"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"2ГИС.КУРГАН"</v>
      </c>
      <c r="D149" s="293">
        <v>7200</v>
      </c>
      <c r="E149" s="157"/>
      <c r="F149" s="157"/>
      <c r="G149" s="157"/>
      <c r="H149" s="158"/>
    </row>
    <row r="150" spans="1:8" ht="50.1" customHeight="1" x14ac:dyDescent="0.2">
      <c r="A150" s="154" t="s">
        <v>89</v>
      </c>
      <c r="B150" s="204"/>
      <c r="C150" s="203" t="str">
        <f>"Интернет-площадка 2gis.ru на основе Cправочника организаций "&amp;$C$2&amp;""</f>
        <v>Интернет-площадка 2gis.ru на основе Cправочника организаций "2ГИС.КУРГАН"</v>
      </c>
      <c r="D150" s="293">
        <v>8640</v>
      </c>
      <c r="E150" s="157"/>
      <c r="F150" s="157"/>
      <c r="G150" s="157"/>
      <c r="H150" s="158"/>
    </row>
    <row r="151" spans="1:8" ht="50.1" customHeight="1" x14ac:dyDescent="0.2">
      <c r="A151" s="154" t="s">
        <v>90</v>
      </c>
      <c r="B151" s="204"/>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293">
        <v>6300</v>
      </c>
      <c r="E151" s="157"/>
      <c r="F151" s="157"/>
      <c r="G151" s="157"/>
      <c r="H151" s="158"/>
    </row>
    <row r="152" spans="1:8" ht="50.1" customHeight="1" x14ac:dyDescent="0.2">
      <c r="A152" s="154" t="s">
        <v>91</v>
      </c>
      <c r="B152" s="204"/>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293">
        <v>6900</v>
      </c>
      <c r="E152" s="157"/>
      <c r="F152" s="157"/>
      <c r="G152" s="157"/>
      <c r="H152" s="158"/>
    </row>
    <row r="153" spans="1:8" ht="50.1" customHeight="1" x14ac:dyDescent="0.2">
      <c r="A153" s="154" t="s">
        <v>92</v>
      </c>
      <c r="B153" s="204"/>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293">
        <v>14400</v>
      </c>
      <c r="E153" s="157"/>
      <c r="F153" s="157"/>
      <c r="G153" s="157"/>
      <c r="H153" s="158"/>
    </row>
    <row r="154" spans="1:8" ht="50.1" customHeight="1" x14ac:dyDescent="0.2">
      <c r="A154" s="160" t="s">
        <v>93</v>
      </c>
      <c r="B154" s="161"/>
      <c r="C154" s="203" t="e">
        <f>#REF!</f>
        <v>#REF!</v>
      </c>
      <c r="D154" s="293">
        <v>21000</v>
      </c>
      <c r="E154" s="157"/>
      <c r="F154" s="157"/>
      <c r="G154" s="157"/>
      <c r="H154" s="158"/>
    </row>
    <row r="155" spans="1:8" ht="50.1" customHeight="1" x14ac:dyDescent="0.2">
      <c r="A155" s="154" t="s">
        <v>94</v>
      </c>
      <c r="B155" s="204"/>
      <c r="C155" s="203" t="s">
        <v>95</v>
      </c>
      <c r="D155" s="293">
        <v>690</v>
      </c>
      <c r="E155" s="157"/>
      <c r="F155" s="157"/>
      <c r="G155" s="157"/>
      <c r="H155" s="158"/>
    </row>
    <row r="156" spans="1:8" ht="72"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293">
        <v>2880</v>
      </c>
      <c r="E156" s="157"/>
      <c r="F156" s="157"/>
      <c r="G156" s="157"/>
      <c r="H156" s="158"/>
    </row>
    <row r="157" spans="1:8" ht="72"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293">
        <v>1920</v>
      </c>
      <c r="E157" s="157"/>
      <c r="F157" s="157"/>
      <c r="G157" s="157"/>
      <c r="H157" s="158"/>
    </row>
    <row r="158" spans="1:8" ht="72" customHeight="1" x14ac:dyDescent="0.2">
      <c r="A158" s="160" t="s">
        <v>98</v>
      </c>
      <c r="B158" s="161"/>
      <c r="C158"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293">
        <v>2400</v>
      </c>
      <c r="E158" s="157"/>
      <c r="F158" s="157"/>
      <c r="G158" s="157"/>
      <c r="H158" s="158"/>
    </row>
    <row r="159" spans="1:8" ht="72" customHeight="1" x14ac:dyDescent="0.2">
      <c r="A159" s="160" t="s">
        <v>99</v>
      </c>
      <c r="B159" s="161"/>
      <c r="C159"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293">
        <v>990</v>
      </c>
      <c r="E159" s="157"/>
      <c r="F159" s="157"/>
      <c r="G159" s="157"/>
      <c r="H159" s="158"/>
    </row>
    <row r="160" spans="1:8" ht="72"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293">
        <v>12600</v>
      </c>
      <c r="E160" s="157"/>
      <c r="F160" s="157"/>
      <c r="G160" s="157"/>
      <c r="H160" s="158"/>
    </row>
    <row r="161" spans="1:8" ht="72"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293">
        <v>5550</v>
      </c>
      <c r="E161" s="157"/>
      <c r="F161" s="157"/>
      <c r="G161" s="157"/>
      <c r="H161" s="158"/>
    </row>
    <row r="162" spans="1:8" ht="50.1" customHeight="1" thickBot="1" x14ac:dyDescent="0.25">
      <c r="A162" s="154" t="s">
        <v>102</v>
      </c>
      <c r="B162" s="204"/>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293">
        <v>4800</v>
      </c>
      <c r="E162" s="157"/>
      <c r="F162" s="157"/>
      <c r="G162" s="157"/>
      <c r="H162" s="15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293">
        <v>1590</v>
      </c>
      <c r="E163" s="157"/>
      <c r="F163" s="157"/>
      <c r="G163" s="157"/>
      <c r="H163" s="15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4" s="293">
        <v>50010</v>
      </c>
      <c r="E164" s="157"/>
      <c r="F164" s="157"/>
      <c r="G164" s="157"/>
      <c r="H164" s="158"/>
    </row>
    <row r="165" spans="1:8" s="16" customFormat="1" ht="126" customHeight="1" x14ac:dyDescent="0.2">
      <c r="A165" s="160" t="s">
        <v>104</v>
      </c>
      <c r="B165" s="161"/>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5" s="293">
        <v>6000</v>
      </c>
      <c r="E165" s="157"/>
      <c r="F165" s="157"/>
      <c r="G165" s="157"/>
      <c r="H165" s="15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293">
        <v>6690</v>
      </c>
      <c r="E166" s="157"/>
      <c r="F166" s="157"/>
      <c r="G166" s="157"/>
      <c r="H166" s="15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7" s="293">
        <v>6690</v>
      </c>
      <c r="E167" s="157"/>
      <c r="F167" s="157"/>
      <c r="G167" s="157"/>
      <c r="H167" s="158"/>
    </row>
    <row r="168" spans="1:8" ht="50.1" customHeight="1" x14ac:dyDescent="0.2">
      <c r="A168" s="154" t="s">
        <v>107</v>
      </c>
      <c r="B168" s="204"/>
      <c r="C168" s="203" t="str">
        <f>"Интернет-площадка 2gis.ru на основе Cправочника организаций "&amp;$C$2&amp;""</f>
        <v>Интернет-площадка 2gis.ru на основе Cправочника организаций "2ГИС.КУРГАН"</v>
      </c>
      <c r="D168" s="293">
        <v>9480</v>
      </c>
      <c r="E168" s="157"/>
      <c r="F168" s="157"/>
      <c r="G168" s="157"/>
      <c r="H168" s="158"/>
    </row>
    <row r="169" spans="1:8" ht="50.1" customHeight="1" x14ac:dyDescent="0.2">
      <c r="A169" s="154" t="s">
        <v>108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293">
        <v>6720</v>
      </c>
      <c r="E169" s="157"/>
      <c r="F169" s="157"/>
      <c r="G169" s="157"/>
      <c r="H169" s="158"/>
    </row>
    <row r="170" spans="1:8" ht="50.1" customHeight="1" x14ac:dyDescent="0.2">
      <c r="A170" s="154" t="s">
        <v>109</v>
      </c>
      <c r="B170" s="204"/>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293">
        <v>15600</v>
      </c>
      <c r="E170" s="157"/>
      <c r="F170" s="157"/>
      <c r="G170" s="157"/>
      <c r="H170" s="158"/>
    </row>
    <row r="171" spans="1:8"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"2ГИС.КУРГАН"</v>
      </c>
      <c r="D171" s="293">
        <v>10080</v>
      </c>
      <c r="E171" s="157"/>
      <c r="F171" s="157"/>
      <c r="G171" s="157"/>
      <c r="H171" s="158"/>
    </row>
    <row r="172" spans="1:8"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"2ГИС.КУРГАН"</v>
      </c>
      <c r="D172" s="293">
        <v>12096</v>
      </c>
      <c r="E172" s="157"/>
      <c r="F172" s="157"/>
      <c r="G172" s="157"/>
      <c r="H172" s="158"/>
    </row>
    <row r="173" spans="1:8" ht="50.1" customHeight="1" x14ac:dyDescent="0.2">
      <c r="A173" s="154" t="s">
        <v>112</v>
      </c>
      <c r="B173" s="204"/>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293">
        <v>8880</v>
      </c>
      <c r="E173" s="157"/>
      <c r="F173" s="157"/>
      <c r="G173" s="157"/>
      <c r="H173" s="158"/>
    </row>
    <row r="174" spans="1:8" ht="50.1" customHeight="1" x14ac:dyDescent="0.2">
      <c r="A174" s="154" t="s">
        <v>113</v>
      </c>
      <c r="B174" s="204"/>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293">
        <v>9720</v>
      </c>
      <c r="E174" s="157"/>
      <c r="F174" s="157"/>
      <c r="G174" s="157"/>
      <c r="H174" s="158"/>
    </row>
    <row r="175" spans="1:8" ht="50.1" customHeight="1" x14ac:dyDescent="0.2">
      <c r="A175" s="154" t="s">
        <v>114</v>
      </c>
      <c r="B175" s="204"/>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293">
        <v>20160</v>
      </c>
      <c r="E175" s="157"/>
      <c r="F175" s="157"/>
      <c r="G175" s="157"/>
      <c r="H175" s="158"/>
    </row>
    <row r="176" spans="1:8" ht="50.1" customHeight="1" x14ac:dyDescent="0.2">
      <c r="A176" s="154" t="s">
        <v>115</v>
      </c>
      <c r="B176" s="204"/>
      <c r="C176" s="203" t="s">
        <v>95</v>
      </c>
      <c r="D176" s="293">
        <v>1080</v>
      </c>
      <c r="E176" s="157"/>
      <c r="F176" s="157"/>
      <c r="G176" s="157"/>
      <c r="H176" s="158"/>
    </row>
    <row r="177" spans="1:8" ht="75" customHeight="1" x14ac:dyDescent="0.2">
      <c r="A177" s="154" t="s">
        <v>116</v>
      </c>
      <c r="B177" s="204"/>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293">
        <v>17640</v>
      </c>
      <c r="E177" s="157"/>
      <c r="F177" s="157"/>
      <c r="G177" s="157"/>
      <c r="H177" s="158"/>
    </row>
    <row r="178" spans="1:8" ht="50.1" customHeight="1" thickBot="1" x14ac:dyDescent="0.25">
      <c r="A178" s="162" t="s">
        <v>117</v>
      </c>
      <c r="B178" s="628"/>
      <c r="C17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304">
        <v>6720</v>
      </c>
      <c r="E178" s="165"/>
      <c r="F178" s="165"/>
      <c r="G178" s="165"/>
      <c r="H178" s="16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290">
        <v>3990</v>
      </c>
      <c r="E180" s="291"/>
      <c r="F180" s="291"/>
      <c r="G180" s="291"/>
      <c r="H180" s="292"/>
    </row>
    <row r="181" spans="1:8" s="16" customFormat="1" ht="50.1" customHeight="1" x14ac:dyDescent="0.2">
      <c r="A181" s="160" t="s">
        <v>120</v>
      </c>
      <c r="B181" s="161"/>
      <c r="C181" s="209"/>
      <c r="D181" s="293">
        <v>5400</v>
      </c>
      <c r="E181" s="157"/>
      <c r="F181" s="157"/>
      <c r="G181" s="157"/>
      <c r="H181" s="158"/>
    </row>
    <row r="182" spans="1:8" s="16" customFormat="1" ht="50.1" customHeight="1" x14ac:dyDescent="0.2">
      <c r="A182" s="207" t="s">
        <v>121</v>
      </c>
      <c r="B182" s="208"/>
      <c r="C182" s="209"/>
      <c r="D182" s="293">
        <v>3990</v>
      </c>
      <c r="E182" s="157"/>
      <c r="F182" s="157"/>
      <c r="G182" s="157"/>
      <c r="H182" s="158"/>
    </row>
    <row r="183" spans="1:8" s="16" customFormat="1" ht="50.1" customHeight="1" x14ac:dyDescent="0.2">
      <c r="A183" s="207" t="s">
        <v>122</v>
      </c>
      <c r="B183" s="208"/>
      <c r="C183" s="209"/>
      <c r="D183" s="293">
        <v>390</v>
      </c>
      <c r="E183" s="157"/>
      <c r="F183" s="157"/>
      <c r="G183" s="157"/>
      <c r="H183" s="158"/>
    </row>
    <row r="184" spans="1:8" s="16" customFormat="1" ht="50.1" customHeight="1" thickBot="1" x14ac:dyDescent="0.25">
      <c r="A184" s="207" t="s">
        <v>123</v>
      </c>
      <c r="B184" s="208"/>
      <c r="C184" s="210"/>
      <c r="D184" s="78">
        <v>1410</v>
      </c>
      <c r="E184" s="79"/>
      <c r="F184" s="79"/>
      <c r="G184" s="79"/>
      <c r="H184" s="80"/>
    </row>
    <row r="185" spans="1:8" s="16" customFormat="1" ht="50.1" customHeight="1" thickBot="1" x14ac:dyDescent="0.25">
      <c r="A185" s="24" t="s">
        <v>124</v>
      </c>
      <c r="B185" s="25"/>
      <c r="C185" s="26"/>
      <c r="D185" s="173"/>
      <c r="E185" s="173"/>
      <c r="F185" s="173"/>
      <c r="G185" s="173"/>
      <c r="H185" s="174"/>
    </row>
    <row r="186" spans="1:8" ht="50.1" customHeight="1" x14ac:dyDescent="0.2">
      <c r="A186" s="154" t="s">
        <v>125</v>
      </c>
      <c r="B186" s="204"/>
      <c r="C186" s="203" t="str">
        <f>"Интернет-площадка 2gis.ru на основе Cправочника организаций "&amp;$C$2&amp;""</f>
        <v>Интернет-площадка 2gis.ru на основе Cправочника организаций "2ГИС.КУРГАН"</v>
      </c>
      <c r="D186" s="293">
        <v>6690</v>
      </c>
      <c r="E186" s="157"/>
      <c r="F186" s="157"/>
      <c r="G186" s="157"/>
      <c r="H186" s="158"/>
    </row>
    <row r="187" spans="1:8" ht="50.1" customHeight="1" x14ac:dyDescent="0.2">
      <c r="A187" s="154" t="s">
        <v>195</v>
      </c>
      <c r="B187" s="204"/>
      <c r="C187" s="203" t="str">
        <f>"Интернет-площадка 2gis.ru на основе Cправочника организаций "&amp;$C$2&amp;""</f>
        <v>Интернет-площадка 2gis.ru на основе Cправочника организаций "2ГИС.КУРГАН"</v>
      </c>
      <c r="D187" s="293">
        <v>9480</v>
      </c>
      <c r="E187" s="157"/>
      <c r="F187" s="157"/>
      <c r="G187" s="157"/>
      <c r="H187" s="158"/>
    </row>
    <row r="188" spans="1:8" s="16" customFormat="1" ht="126" customHeight="1" thickBot="1" x14ac:dyDescent="0.25">
      <c r="A188" s="160" t="s">
        <v>129</v>
      </c>
      <c r="B188" s="161"/>
      <c r="C188" s="455" t="str">
        <f>C187</f>
        <v>Интернет-площадка 2gis.ru на основе Cправочника организаций "2ГИС.КУРГАН"</v>
      </c>
      <c r="D188" s="304">
        <v>9990</v>
      </c>
      <c r="E188" s="165"/>
      <c r="F188" s="165"/>
      <c r="G188" s="165"/>
      <c r="H188" s="166"/>
    </row>
    <row r="189" spans="1:8" ht="50.1" customHeight="1" thickBot="1" x14ac:dyDescent="0.25">
      <c r="A189" s="24" t="s">
        <v>196</v>
      </c>
      <c r="B189" s="25"/>
      <c r="C189" s="26"/>
      <c r="D189" s="173"/>
      <c r="E189" s="173"/>
      <c r="F189" s="173"/>
      <c r="G189" s="173"/>
      <c r="H189" s="174"/>
    </row>
    <row r="190" spans="1:8" s="23" customFormat="1" ht="30" customHeight="1" thickBot="1" x14ac:dyDescent="0.25">
      <c r="A190" s="297"/>
      <c r="B190" s="298"/>
      <c r="C190" s="456"/>
      <c r="D190" s="298"/>
      <c r="E190" s="298"/>
      <c r="F190" s="298"/>
      <c r="G190" s="298"/>
      <c r="H190" s="299"/>
    </row>
    <row r="191" spans="1:8" s="16" customFormat="1" ht="185.25" customHeight="1" x14ac:dyDescent="0.2">
      <c r="A191" s="160" t="s">
        <v>197</v>
      </c>
      <c r="B191" s="161"/>
      <c r="C19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1" s="31">
        <v>10500</v>
      </c>
      <c r="E191" s="32"/>
      <c r="F191" s="32"/>
      <c r="G191" s="32"/>
      <c r="H191" s="33"/>
    </row>
    <row r="192" spans="1:8" s="16" customFormat="1" ht="83.25" customHeight="1" thickBot="1" x14ac:dyDescent="0.25">
      <c r="A192" s="160" t="s">
        <v>198</v>
      </c>
      <c r="B192" s="161"/>
      <c r="C192" s="209"/>
      <c r="D192" s="36">
        <v>10500</v>
      </c>
      <c r="E192" s="37"/>
      <c r="F192" s="37"/>
      <c r="G192" s="37"/>
      <c r="H192" s="38"/>
    </row>
    <row r="193" spans="1:8" ht="21.75" thickBot="1" x14ac:dyDescent="0.25">
      <c r="A193" s="286"/>
      <c r="B193" s="287"/>
      <c r="C193" s="125"/>
      <c r="D193" s="288"/>
      <c r="E193" s="288"/>
      <c r="F193" s="288"/>
      <c r="G193" s="288"/>
      <c r="H193" s="289"/>
    </row>
    <row r="195" spans="1:8" ht="21" x14ac:dyDescent="0.2">
      <c r="A195" s="216"/>
      <c r="B195" s="217" t="s">
        <v>130</v>
      </c>
      <c r="C195" s="218" t="s">
        <v>536</v>
      </c>
      <c r="D195" s="218"/>
      <c r="E195" s="219"/>
      <c r="F195" s="219"/>
      <c r="G195" s="219"/>
      <c r="H195" s="219"/>
    </row>
    <row r="196" spans="1:8" ht="21" x14ac:dyDescent="0.2">
      <c r="A196" s="216"/>
      <c r="B196" s="219"/>
      <c r="C196" s="220" t="s">
        <v>537</v>
      </c>
      <c r="D196" s="220"/>
      <c r="E196" s="219"/>
      <c r="F196" s="219"/>
      <c r="G196" s="219"/>
      <c r="H196" s="219"/>
    </row>
    <row r="197" spans="1:8" ht="21" x14ac:dyDescent="0.2">
      <c r="A197" s="216"/>
      <c r="B197" s="219"/>
      <c r="C197" s="220" t="s">
        <v>538</v>
      </c>
      <c r="D197" s="220"/>
      <c r="E197" s="219"/>
      <c r="F197" s="219"/>
      <c r="G197" s="219"/>
      <c r="H197" s="219"/>
    </row>
    <row r="198" spans="1:8" ht="21" x14ac:dyDescent="0.2">
      <c r="C198" s="220"/>
      <c r="D198" s="220"/>
      <c r="E198" s="219"/>
      <c r="F198" s="219"/>
      <c r="G198" s="219"/>
      <c r="H198" s="213"/>
    </row>
    <row r="199" spans="1:8" ht="26.25" customHeight="1" x14ac:dyDescent="0.2">
      <c r="A199" s="223" t="str">
        <f>Абакан_юр!A171</f>
        <v>По соглашению сторон в качестве валюты платежа могут выступать украинские гривны, в этом случае курс следующий: 1 руб. = 0,5104 гривен</v>
      </c>
      <c r="B199" s="223"/>
      <c r="C199" s="223"/>
      <c r="D199" s="224"/>
      <c r="E199" s="224"/>
      <c r="F199" s="225"/>
      <c r="G199" s="226"/>
      <c r="H199" s="226"/>
    </row>
    <row r="200" spans="1:8" ht="26.25" customHeight="1" x14ac:dyDescent="0.2">
      <c r="A200" s="223" t="str">
        <f>Абакан_юр!A172</f>
        <v>По соглашению сторон в качестве валюты платежа могут выступать дирхамы ОАЭ, в этом случае курс следующий: 1 руб. = 0,0436 дирхам</v>
      </c>
      <c r="B200" s="223"/>
      <c r="C200" s="223"/>
      <c r="D200" s="224"/>
      <c r="E200" s="224"/>
      <c r="F200" s="225"/>
      <c r="G200" s="228"/>
      <c r="H200" s="228"/>
    </row>
    <row r="201" spans="1:8" ht="26.25" customHeight="1" x14ac:dyDescent="0.2">
      <c r="A201" s="223" t="str">
        <f>Абакан_юр!A173</f>
        <v>По соглашению сторон в качестве валюты платежа могут выступать доллары США, в этом случае курс следующий: 1 руб. = 0,0118 доллара</v>
      </c>
      <c r="B201" s="223"/>
      <c r="C201" s="223"/>
      <c r="D201" s="224"/>
      <c r="E201" s="224"/>
      <c r="F201" s="225"/>
      <c r="G201" s="228"/>
      <c r="H201" s="228"/>
    </row>
    <row r="202" spans="1:8" ht="26.25" customHeight="1" x14ac:dyDescent="0.2">
      <c r="A202" s="223" t="str">
        <f>Абакан_юр!A174</f>
        <v>По соглашению сторон в качестве валюты платежа могут выступать евро, в этом случае курс следующий: 1 руб. = 0,0108 евро</v>
      </c>
      <c r="B202" s="223"/>
      <c r="C202" s="223"/>
      <c r="D202" s="224"/>
      <c r="E202" s="225"/>
      <c r="F202" s="225"/>
      <c r="G202" s="228"/>
      <c r="H202" s="228"/>
    </row>
    <row r="203" spans="1:8" ht="26.25" customHeight="1" x14ac:dyDescent="0.2">
      <c r="A203" s="223" t="str">
        <f>Абакан_юр!A175</f>
        <v>По соглашению сторон в качестве валюты платежа могут выступать чешские кроны, в этом случае курс следующий: 1 руб. = 0,2741 крона</v>
      </c>
      <c r="B203" s="223"/>
      <c r="C203" s="223"/>
      <c r="D203" s="224"/>
      <c r="E203" s="225"/>
      <c r="F203" s="225"/>
      <c r="G203" s="228"/>
      <c r="H203" s="228"/>
    </row>
    <row r="204" spans="1:8" ht="26.25" customHeight="1" x14ac:dyDescent="0.2">
      <c r="A204" s="223" t="str">
        <f>Абакан_юр!A176</f>
        <v>По соглашению сторон в качестве валюты платежа могут выступать киргизские сомы, в этом случае курс следующий: 1 руб. = 1,0001 сом</v>
      </c>
      <c r="B204" s="223"/>
      <c r="C204" s="223"/>
      <c r="D204" s="224"/>
      <c r="E204" s="224"/>
      <c r="F204" s="225"/>
      <c r="G204" s="228"/>
      <c r="H204" s="228"/>
    </row>
    <row r="205" spans="1:8" ht="26.25" customHeight="1" x14ac:dyDescent="0.2">
      <c r="A205"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5" s="223"/>
      <c r="C205" s="223"/>
      <c r="D205" s="224"/>
      <c r="E205" s="224"/>
      <c r="F205" s="225"/>
      <c r="G205" s="228"/>
      <c r="H205" s="228"/>
    </row>
    <row r="206" spans="1:8" ht="26.25" x14ac:dyDescent="0.2">
      <c r="A206" s="229"/>
      <c r="B206" s="229"/>
      <c r="C206" s="230"/>
      <c r="D206" s="231"/>
      <c r="E206" s="231"/>
      <c r="F206" s="232"/>
      <c r="G206" s="233"/>
      <c r="H206" s="233"/>
    </row>
    <row r="207" spans="1:8" ht="21" x14ac:dyDescent="0.2">
      <c r="A207" s="235" t="s">
        <v>141</v>
      </c>
      <c r="B207" s="235"/>
      <c r="C207" s="235"/>
      <c r="D207" s="235"/>
      <c r="E207" s="235"/>
      <c r="F207" s="235"/>
      <c r="G207" s="235"/>
      <c r="H207" s="235"/>
    </row>
    <row r="208" spans="1:8" ht="21" x14ac:dyDescent="0.2">
      <c r="A208" s="235" t="s">
        <v>142</v>
      </c>
      <c r="B208" s="235"/>
      <c r="C208" s="235"/>
      <c r="D208" s="235"/>
      <c r="E208" s="235"/>
      <c r="F208" s="235"/>
      <c r="G208" s="235"/>
      <c r="H208" s="235"/>
    </row>
    <row r="209" spans="1:8" ht="26.25" x14ac:dyDescent="0.2">
      <c r="A209" s="229"/>
      <c r="B209" s="229"/>
      <c r="C209" s="230"/>
      <c r="D209" s="231"/>
      <c r="E209" s="231"/>
      <c r="F209" s="232"/>
      <c r="G209" s="233"/>
      <c r="H209" s="233"/>
    </row>
    <row r="210" spans="1:8" ht="50.1" customHeight="1" thickBot="1" x14ac:dyDescent="0.25">
      <c r="A210" s="236" t="s">
        <v>143</v>
      </c>
      <c r="B210" s="236"/>
      <c r="C210" s="236"/>
      <c r="D210" s="236"/>
      <c r="E210" s="236"/>
      <c r="F210" s="237"/>
      <c r="G210" s="227"/>
      <c r="H210" s="238"/>
    </row>
    <row r="211" spans="1:8" ht="50.1" customHeight="1" thickBot="1" x14ac:dyDescent="0.25">
      <c r="A211" s="239" t="s">
        <v>144</v>
      </c>
      <c r="B211" s="240"/>
      <c r="C211" s="240"/>
      <c r="D211" s="240"/>
      <c r="E211" s="241"/>
      <c r="F211" s="242"/>
      <c r="H211" s="243"/>
    </row>
    <row r="212" spans="1:8" ht="112.5" customHeight="1" thickBot="1" x14ac:dyDescent="0.25">
      <c r="A212" s="421" t="s">
        <v>145</v>
      </c>
      <c r="B212" s="422"/>
      <c r="C212" s="246" t="s">
        <v>146</v>
      </c>
      <c r="D212" s="435" t="s">
        <v>147</v>
      </c>
      <c r="E212" s="436"/>
      <c r="F212" s="248"/>
      <c r="G212" s="248"/>
      <c r="H212" s="248"/>
    </row>
    <row r="213" spans="1:8" ht="97.5" customHeight="1" x14ac:dyDescent="0.2">
      <c r="A213" s="249" t="s">
        <v>148</v>
      </c>
      <c r="B213" s="250"/>
      <c r="C213" s="251" t="s">
        <v>149</v>
      </c>
      <c r="D213" s="252" t="s">
        <v>150</v>
      </c>
      <c r="E213" s="253"/>
      <c r="F213" s="248"/>
      <c r="G213" s="248"/>
      <c r="H213" s="248"/>
    </row>
    <row r="214" spans="1:8" ht="72" customHeight="1" x14ac:dyDescent="0.2">
      <c r="A214" s="254" t="s">
        <v>151</v>
      </c>
      <c r="B214" s="255"/>
      <c r="C214" s="256" t="s">
        <v>152</v>
      </c>
      <c r="D214" s="257" t="s">
        <v>153</v>
      </c>
      <c r="E214" s="258"/>
      <c r="F214" s="248"/>
      <c r="G214" s="248"/>
      <c r="H214" s="248"/>
    </row>
    <row r="215" spans="1:8" ht="135.75" customHeight="1" thickBot="1" x14ac:dyDescent="0.25">
      <c r="A215" s="316" t="s">
        <v>154</v>
      </c>
      <c r="B215" s="317"/>
      <c r="C215" s="318" t="s">
        <v>155</v>
      </c>
      <c r="D215" s="319" t="s">
        <v>153</v>
      </c>
      <c r="E215" s="320"/>
      <c r="F215" s="248"/>
      <c r="G215" s="248"/>
      <c r="H215" s="248"/>
    </row>
    <row r="216" spans="1:8" s="213" customFormat="1" ht="125.25" customHeight="1" x14ac:dyDescent="0.2">
      <c r="A216" s="254" t="s">
        <v>157</v>
      </c>
      <c r="B216" s="255"/>
      <c r="C216" s="314" t="s">
        <v>158</v>
      </c>
      <c r="D216" s="255" t="s">
        <v>153</v>
      </c>
      <c r="E216" s="315"/>
      <c r="F216" s="242"/>
      <c r="G216" s="242"/>
      <c r="H216" s="242"/>
    </row>
    <row r="217" spans="1:8" s="234" customFormat="1" ht="222.75" customHeight="1" thickBot="1" x14ac:dyDescent="0.25">
      <c r="A217" s="437" t="s">
        <v>159</v>
      </c>
      <c r="B217" s="438"/>
      <c r="C217" s="318" t="s">
        <v>160</v>
      </c>
      <c r="D217" s="439" t="s">
        <v>153</v>
      </c>
      <c r="E217" s="440"/>
      <c r="F217" s="232"/>
      <c r="G217" s="233"/>
      <c r="H217" s="233"/>
    </row>
    <row r="218" spans="1:8" ht="23.25" x14ac:dyDescent="0.2">
      <c r="A218" s="260" t="s">
        <v>161</v>
      </c>
      <c r="B218" s="260"/>
      <c r="C218" s="260"/>
      <c r="D218" s="260"/>
      <c r="E218" s="260"/>
      <c r="F218" s="260"/>
      <c r="G218" s="260"/>
      <c r="H218" s="260"/>
    </row>
    <row r="219" spans="1:8" ht="23.25" x14ac:dyDescent="0.2">
      <c r="A219" s="260" t="s">
        <v>162</v>
      </c>
      <c r="B219" s="260"/>
      <c r="C219" s="260"/>
      <c r="D219" s="260"/>
      <c r="E219" s="260"/>
      <c r="F219" s="260"/>
      <c r="G219" s="260"/>
      <c r="H219" s="260"/>
    </row>
    <row r="220" spans="1:8" ht="186" customHeight="1" x14ac:dyDescent="0.2">
      <c r="A220"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21"/>
      <c r="C220" s="321"/>
      <c r="D220" s="321"/>
      <c r="E220" s="321"/>
      <c r="F220" s="321"/>
      <c r="G220" s="321"/>
      <c r="H220" s="321"/>
    </row>
    <row r="221" spans="1:8" ht="79.5" customHeight="1" x14ac:dyDescent="0.2">
      <c r="A221" s="235" t="s">
        <v>164</v>
      </c>
      <c r="B221" s="235"/>
      <c r="C221" s="235"/>
      <c r="D221" s="235"/>
      <c r="E221" s="235"/>
      <c r="F221" s="235"/>
      <c r="G221" s="235"/>
      <c r="H221" s="235"/>
    </row>
    <row r="222" spans="1:8" ht="23.25" x14ac:dyDescent="0.2">
      <c r="A222" s="260" t="s">
        <v>165</v>
      </c>
      <c r="B222" s="260"/>
      <c r="C222" s="260"/>
      <c r="D222" s="260"/>
      <c r="E222" s="260"/>
      <c r="F222" s="260"/>
      <c r="G222" s="260"/>
      <c r="H222" s="260"/>
    </row>
    <row r="223" spans="1:8" s="262" customFormat="1" ht="114.75" customHeight="1" x14ac:dyDescent="0.2">
      <c r="A223" s="235" t="s">
        <v>166</v>
      </c>
      <c r="B223" s="235"/>
      <c r="C223" s="235"/>
      <c r="D223" s="235"/>
      <c r="E223" s="235"/>
      <c r="F223" s="235"/>
      <c r="G223" s="235"/>
      <c r="H223" s="235"/>
    </row>
  </sheetData>
  <sheetProtection selectLockedCells="1" selectUnlockedCells="1"/>
  <mergeCells count="372">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 ref="A212:B212"/>
    <mergeCell ref="D212:E212"/>
    <mergeCell ref="A213:B213"/>
    <mergeCell ref="D213:E213"/>
    <mergeCell ref="A214:B214"/>
    <mergeCell ref="D214:E214"/>
    <mergeCell ref="A204:C204"/>
    <mergeCell ref="A205:C205"/>
    <mergeCell ref="A207:H207"/>
    <mergeCell ref="A208:H208"/>
    <mergeCell ref="A210:E210"/>
    <mergeCell ref="A211:E211"/>
    <mergeCell ref="A199:C199"/>
    <mergeCell ref="G199:H199"/>
    <mergeCell ref="A200:C200"/>
    <mergeCell ref="A201:C201"/>
    <mergeCell ref="A202:C202"/>
    <mergeCell ref="A203:C203"/>
    <mergeCell ref="A193:B193"/>
    <mergeCell ref="D193:H193"/>
    <mergeCell ref="C195:D195"/>
    <mergeCell ref="C196:D196"/>
    <mergeCell ref="C197:D197"/>
    <mergeCell ref="C198:D198"/>
    <mergeCell ref="A189:B189"/>
    <mergeCell ref="D189:H189"/>
    <mergeCell ref="A190:C190"/>
    <mergeCell ref="D190:H190"/>
    <mergeCell ref="A191:B191"/>
    <mergeCell ref="C191:C192"/>
    <mergeCell ref="D191:H191"/>
    <mergeCell ref="A192:B192"/>
    <mergeCell ref="D192:H19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7"/>
  <sheetViews>
    <sheetView view="pageBreakPreview" zoomScale="50" zoomScaleNormal="60" zoomScaleSheetLayoutView="50" workbookViewId="0">
      <pane ySplit="4" topLeftCell="A154" activePane="bottomLeft" state="frozen"/>
      <selection activeCell="X176" sqref="X176"/>
      <selection pane="bottomLeft" activeCell="X176" sqref="X176"/>
    </sheetView>
  </sheetViews>
  <sheetFormatPr defaultColWidth="9.140625" defaultRowHeight="12.75" outlineLevelRow="1" x14ac:dyDescent="0.2"/>
  <cols>
    <col min="1" max="1" width="49"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24" s="4" customFormat="1" ht="50.1" customHeight="1" x14ac:dyDescent="0.2">
      <c r="A1" s="1"/>
      <c r="B1" s="2"/>
      <c r="C1" s="3" t="s">
        <v>0</v>
      </c>
      <c r="D1" s="2"/>
      <c r="E1" s="2"/>
      <c r="F1" s="2"/>
      <c r="G1" s="2"/>
      <c r="H1" s="2"/>
      <c r="X1" s="43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августа 2024 г.</v>
      </c>
      <c r="B2" s="6" t="s">
        <v>2</v>
      </c>
      <c r="C2" s="7" t="s">
        <v>213</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431"/>
      <c r="B6" s="432"/>
      <c r="C6" s="433"/>
      <c r="D6" s="332" t="s">
        <v>168</v>
      </c>
      <c r="E6" s="264" t="s">
        <v>169</v>
      </c>
      <c r="F6" s="332" t="s">
        <v>170</v>
      </c>
      <c r="G6" s="264" t="s">
        <v>171</v>
      </c>
      <c r="H6" s="333" t="s">
        <v>172</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267">
        <v>48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s="16" customFormat="1" ht="24.95" customHeight="1" thickBot="1" x14ac:dyDescent="0.25">
      <c r="A47" s="47"/>
      <c r="B47" s="48"/>
      <c r="C47" s="49"/>
      <c r="D47" s="50"/>
      <c r="E47" s="51"/>
      <c r="F47" s="51"/>
      <c r="G47" s="51"/>
      <c r="H47" s="52"/>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1">
        <f>F48*1.2</f>
        <v>5688</v>
      </c>
      <c r="E48" s="32">
        <f>F48*1.1</f>
        <v>5214</v>
      </c>
      <c r="F48" s="32">
        <v>4740</v>
      </c>
      <c r="G48" s="32">
        <f>F48*0.75</f>
        <v>3555</v>
      </c>
      <c r="H48" s="33">
        <f>F48*0.5</f>
        <v>2370</v>
      </c>
    </row>
    <row r="49" spans="1:8" s="16" customFormat="1" ht="132" customHeight="1" x14ac:dyDescent="0.2">
      <c r="A49" s="34"/>
      <c r="B49" s="35"/>
      <c r="C49" s="35"/>
      <c r="D49" s="36"/>
      <c r="E49" s="37"/>
      <c r="F49" s="37"/>
      <c r="G49" s="37"/>
      <c r="H49" s="38"/>
    </row>
    <row r="50" spans="1:8" s="16" customFormat="1" ht="131.1"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6"/>
      <c r="E50" s="37"/>
      <c r="F50" s="37"/>
      <c r="G50" s="37"/>
      <c r="H50" s="38"/>
    </row>
    <row r="51" spans="1:8"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54">
        <f>F54*1.2</f>
        <v>6040.8</v>
      </c>
      <c r="E54" s="32">
        <f>F54*1.1</f>
        <v>5537.4000000000005</v>
      </c>
      <c r="F54" s="32">
        <v>5034</v>
      </c>
      <c r="G54" s="32">
        <f>F54*0.75</f>
        <v>3775.5</v>
      </c>
      <c r="H54" s="33">
        <f>F54*0.5</f>
        <v>2517</v>
      </c>
    </row>
    <row r="55" spans="1:8" s="16" customFormat="1" ht="132" customHeight="1" x14ac:dyDescent="0.2">
      <c r="A55" s="55"/>
      <c r="B55" s="35"/>
      <c r="C55" s="35"/>
      <c r="D55" s="56"/>
      <c r="E55" s="37"/>
      <c r="F55" s="37"/>
      <c r="G55" s="37"/>
      <c r="H55" s="38"/>
    </row>
    <row r="56" spans="1:8" s="16" customFormat="1" ht="126"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357"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89">
        <v>48</v>
      </c>
      <c r="E60" s="90"/>
      <c r="F60" s="90"/>
      <c r="G60" s="90"/>
      <c r="H60" s="91"/>
    </row>
    <row r="61" spans="1:8" s="16" customFormat="1" ht="94.5" customHeight="1" x14ac:dyDescent="0.2">
      <c r="A61" s="71"/>
      <c r="B61" s="358"/>
      <c r="C61" s="133"/>
      <c r="D61" s="94"/>
      <c r="E61" s="95"/>
      <c r="F61" s="95"/>
      <c r="G61" s="95"/>
      <c r="H61" s="96"/>
    </row>
    <row r="62" spans="1:8" s="16" customFormat="1" ht="163.5" customHeight="1" thickBot="1" x14ac:dyDescent="0.25">
      <c r="A62" s="77"/>
      <c r="B62" s="434" t="s">
        <v>13</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99"/>
      <c r="E62" s="100"/>
      <c r="F62" s="100"/>
      <c r="G62" s="100"/>
      <c r="H62" s="101"/>
    </row>
    <row r="63" spans="1:8" ht="21.75" thickBot="1" x14ac:dyDescent="0.25">
      <c r="A63" s="81"/>
      <c r="B63" s="124"/>
      <c r="C63" s="125"/>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231 до 3954</v>
      </c>
      <c r="E85" s="139"/>
      <c r="F85" s="139"/>
      <c r="G85" s="139"/>
      <c r="H85" s="140"/>
    </row>
    <row r="86" spans="1:8" ht="151.5" x14ac:dyDescent="0.2">
      <c r="A86" s="149" t="s">
        <v>60</v>
      </c>
      <c r="B86" s="150" t="s">
        <v>13</v>
      </c>
      <c r="C86" s="296"/>
      <c r="D86" s="152">
        <v>231</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286"/>
      <c r="B98" s="287"/>
      <c r="C98" s="130"/>
      <c r="D98" s="288"/>
      <c r="E98" s="288"/>
      <c r="F98" s="288"/>
      <c r="G98" s="288"/>
      <c r="H98" s="289"/>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182">
        <v>1470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367.5</v>
      </c>
      <c r="E101" s="157"/>
      <c r="F101" s="157"/>
      <c r="G101" s="157"/>
      <c r="H101" s="158"/>
    </row>
    <row r="102" spans="1:8" ht="57" customHeight="1" x14ac:dyDescent="0.2">
      <c r="A102" s="190" t="s">
        <v>77</v>
      </c>
      <c r="B102" s="191"/>
      <c r="C102" s="186"/>
      <c r="D102" s="157">
        <f>D99/5</f>
        <v>294</v>
      </c>
      <c r="E102" s="157"/>
      <c r="F102" s="157"/>
      <c r="G102" s="157"/>
      <c r="H102" s="158"/>
    </row>
    <row r="103" spans="1:8" ht="57" customHeight="1" x14ac:dyDescent="0.2">
      <c r="A103" s="190" t="s">
        <v>78</v>
      </c>
      <c r="B103" s="191"/>
      <c r="C103" s="186"/>
      <c r="D103" s="157">
        <f>D99/6</f>
        <v>245</v>
      </c>
      <c r="E103" s="157"/>
      <c r="F103" s="157"/>
      <c r="G103" s="157"/>
      <c r="H103" s="158"/>
    </row>
    <row r="104" spans="1:8" ht="57" customHeight="1" x14ac:dyDescent="0.2">
      <c r="A104" s="190" t="s">
        <v>79</v>
      </c>
      <c r="B104" s="191"/>
      <c r="C104" s="186"/>
      <c r="D104" s="157">
        <f>D99/7</f>
        <v>210</v>
      </c>
      <c r="E104" s="157"/>
      <c r="F104" s="157"/>
      <c r="G104" s="157"/>
      <c r="H104" s="158"/>
    </row>
    <row r="105" spans="1:8" ht="57" customHeight="1" x14ac:dyDescent="0.2">
      <c r="A105" s="190" t="s">
        <v>80</v>
      </c>
      <c r="B105" s="191"/>
      <c r="C105" s="186"/>
      <c r="D105" s="157">
        <f>D99/8</f>
        <v>183.75</v>
      </c>
      <c r="E105" s="157"/>
      <c r="F105" s="157"/>
      <c r="G105" s="157"/>
      <c r="H105" s="158"/>
    </row>
    <row r="106" spans="1:8" ht="57" customHeight="1" x14ac:dyDescent="0.2">
      <c r="A106" s="190" t="s">
        <v>81</v>
      </c>
      <c r="B106" s="191"/>
      <c r="C106" s="186"/>
      <c r="D106" s="157">
        <f>D99/9</f>
        <v>163.33333333333334</v>
      </c>
      <c r="E106" s="157"/>
      <c r="F106" s="157"/>
      <c r="G106" s="157"/>
      <c r="H106" s="158"/>
    </row>
    <row r="107" spans="1:8" ht="57" customHeight="1" x14ac:dyDescent="0.2">
      <c r="A107" s="190" t="s">
        <v>82</v>
      </c>
      <c r="B107" s="191"/>
      <c r="C107" s="186"/>
      <c r="D107" s="157">
        <f>D99/10</f>
        <v>147</v>
      </c>
      <c r="E107" s="157"/>
      <c r="F107" s="157"/>
      <c r="G107" s="157"/>
      <c r="H107" s="158"/>
    </row>
    <row r="108" spans="1:8" ht="57" customHeight="1" thickBot="1" x14ac:dyDescent="0.25">
      <c r="A108" s="179" t="s">
        <v>83</v>
      </c>
      <c r="B108" s="180"/>
      <c r="C108" s="186"/>
      <c r="D108" s="182">
        <v>2496</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624</v>
      </c>
      <c r="E110" s="157"/>
      <c r="F110" s="157"/>
      <c r="G110" s="157"/>
      <c r="H110" s="158"/>
    </row>
    <row r="111" spans="1:8" ht="57" customHeight="1" x14ac:dyDescent="0.2">
      <c r="A111" s="190" t="s">
        <v>77</v>
      </c>
      <c r="B111" s="191"/>
      <c r="C111" s="186"/>
      <c r="D111" s="157">
        <v>499.2</v>
      </c>
      <c r="E111" s="157"/>
      <c r="F111" s="157"/>
      <c r="G111" s="157"/>
      <c r="H111" s="158"/>
    </row>
    <row r="112" spans="1:8" ht="57" customHeight="1" x14ac:dyDescent="0.2">
      <c r="A112" s="190" t="s">
        <v>78</v>
      </c>
      <c r="B112" s="191"/>
      <c r="C112" s="186"/>
      <c r="D112" s="157">
        <v>416</v>
      </c>
      <c r="E112" s="157"/>
      <c r="F112" s="157"/>
      <c r="G112" s="157"/>
      <c r="H112" s="158"/>
    </row>
    <row r="113" spans="1:8" ht="57" customHeight="1" x14ac:dyDescent="0.2">
      <c r="A113" s="190" t="s">
        <v>79</v>
      </c>
      <c r="B113" s="191"/>
      <c r="C113" s="186"/>
      <c r="D113" s="157">
        <v>356.57142857142861</v>
      </c>
      <c r="E113" s="157"/>
      <c r="F113" s="157"/>
      <c r="G113" s="157"/>
      <c r="H113" s="158"/>
    </row>
    <row r="114" spans="1:8" ht="57" customHeight="1" x14ac:dyDescent="0.2">
      <c r="A114" s="190" t="s">
        <v>80</v>
      </c>
      <c r="B114" s="191"/>
      <c r="C114" s="186"/>
      <c r="D114" s="157">
        <v>312</v>
      </c>
      <c r="E114" s="157"/>
      <c r="F114" s="157"/>
      <c r="G114" s="157"/>
      <c r="H114" s="158"/>
    </row>
    <row r="115" spans="1:8" ht="57" customHeight="1" x14ac:dyDescent="0.2">
      <c r="A115" s="190" t="s">
        <v>81</v>
      </c>
      <c r="B115" s="191"/>
      <c r="C115" s="186"/>
      <c r="D115" s="157">
        <v>277.33333333333331</v>
      </c>
      <c r="E115" s="157"/>
      <c r="F115" s="157"/>
      <c r="G115" s="157"/>
      <c r="H115" s="158"/>
    </row>
    <row r="116" spans="1:8" ht="57" customHeight="1" thickBot="1" x14ac:dyDescent="0.25">
      <c r="A116" s="190" t="s">
        <v>82</v>
      </c>
      <c r="B116" s="191"/>
      <c r="C116" s="194"/>
      <c r="D116" s="157">
        <v>249.6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304">
        <v>5004</v>
      </c>
      <c r="E117" s="165"/>
      <c r="F117" s="165"/>
      <c r="G117" s="165"/>
      <c r="H117" s="16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"2ГИС.АРМАВИР"</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"2ГИС.АРМАВИР"</v>
      </c>
      <c r="D122" s="36">
        <v>4380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"2ГИС.АРМАВИР"</v>
      </c>
      <c r="D123" s="36">
        <v>5256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6">
        <v>2244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6">
        <v>5040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6">
        <v>1860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6">
        <v>1488</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6">
        <v>1872</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6">
        <v>744</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3" s="36">
        <v>8220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4" s="36">
        <v>4500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6">
        <v>1242</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6">
        <v>230.99999999999994</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38" s="36">
        <v>5502</v>
      </c>
      <c r="E138" s="37"/>
      <c r="F138" s="37"/>
      <c r="G138" s="37"/>
      <c r="H138" s="38"/>
    </row>
    <row r="139" spans="1:8" ht="50.1" customHeight="1" x14ac:dyDescent="0.2">
      <c r="A139" s="160" t="s">
        <v>107</v>
      </c>
      <c r="B139" s="161"/>
      <c r="C139" s="202" t="str">
        <f>"Интернет-площадка 2gis.ru на основе Cправочника организаций "&amp;$C$2&amp;""</f>
        <v>Интернет-площадка 2gis.ru на основе Cправочника организаций "2ГИС.АРМАВИР"</v>
      </c>
      <c r="D139" s="36">
        <v>6360</v>
      </c>
      <c r="E139" s="37"/>
      <c r="F139" s="37"/>
      <c r="G139" s="37"/>
      <c r="H139" s="38"/>
    </row>
    <row r="140" spans="1:8" ht="50.1" customHeight="1" x14ac:dyDescent="0.2">
      <c r="A140" s="160" t="s">
        <v>108</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6">
        <v>3000</v>
      </c>
      <c r="E140" s="37"/>
      <c r="F140" s="37"/>
      <c r="G140" s="37"/>
      <c r="H140" s="38"/>
    </row>
    <row r="141" spans="1:8" ht="50.1" customHeight="1" x14ac:dyDescent="0.2">
      <c r="A141" s="160" t="s">
        <v>109</v>
      </c>
      <c r="B141" s="161"/>
      <c r="C141" s="202" t="str">
        <f t="shared" si="1"/>
        <v>Электронный справочник на основе Справочника организаций "2ГИС.АРМАВИР" (версия для ПК)</v>
      </c>
      <c r="D141" s="36">
        <v>2760</v>
      </c>
      <c r="E141" s="37"/>
      <c r="F141" s="37"/>
      <c r="G141" s="37"/>
      <c r="H141" s="38"/>
    </row>
    <row r="142" spans="1:8" ht="50.1" customHeight="1" x14ac:dyDescent="0.2">
      <c r="A142" s="160" t="s">
        <v>110</v>
      </c>
      <c r="B142" s="161"/>
      <c r="C142" s="202" t="str">
        <f>"Интернет-площадка 2gis.ru на основе Cправочника организаций "&amp;$C$2&amp;""</f>
        <v>Интернет-площадка 2gis.ru на основе Cправочника организаций "2ГИС.АРМАВИР"</v>
      </c>
      <c r="D142" s="36">
        <v>6240</v>
      </c>
      <c r="E142" s="37"/>
      <c r="F142" s="37"/>
      <c r="G142" s="37"/>
      <c r="H142" s="38"/>
    </row>
    <row r="143" spans="1:8" ht="50.1" customHeight="1" x14ac:dyDescent="0.2">
      <c r="A143" s="160" t="s">
        <v>111</v>
      </c>
      <c r="B143" s="161"/>
      <c r="C143" s="202" t="str">
        <f>"Интернет-площадка 2gis.ru на основе Cправочника организаций "&amp;$C$2&amp;""</f>
        <v>Интернет-площадка 2gis.ru на основе Cправочника организаций "2ГИС.АРМАВИР"</v>
      </c>
      <c r="D143" s="36">
        <v>7488</v>
      </c>
      <c r="E143" s="37"/>
      <c r="F143" s="37"/>
      <c r="G143" s="37"/>
      <c r="H143" s="38"/>
    </row>
    <row r="144" spans="1:8" ht="50.1" customHeight="1" x14ac:dyDescent="0.2">
      <c r="A144" s="160" t="s">
        <v>112</v>
      </c>
      <c r="B144" s="161"/>
      <c r="C144" s="202" t="str">
        <f t="shared" si="1"/>
        <v>Электронный справочник на основе Справочника организаций "2ГИС.АРМАВИР" (версия для ПК)</v>
      </c>
      <c r="D144" s="36">
        <v>1680</v>
      </c>
      <c r="E144" s="37"/>
      <c r="F144" s="37"/>
      <c r="G144" s="37"/>
      <c r="H144" s="38"/>
    </row>
    <row r="145" spans="1:8" ht="50.1" customHeight="1" x14ac:dyDescent="0.2">
      <c r="A145" s="160" t="s">
        <v>113</v>
      </c>
      <c r="B145" s="161"/>
      <c r="C145" s="202" t="str">
        <f t="shared" si="1"/>
        <v>Электронный справочник на основе Справочника организаций "2ГИС.АРМАВИР" (версия для ПК)</v>
      </c>
      <c r="D145" s="36">
        <v>3240</v>
      </c>
      <c r="E145" s="37"/>
      <c r="F145" s="37"/>
      <c r="G145" s="37"/>
      <c r="H145" s="38"/>
    </row>
    <row r="146" spans="1:8" ht="50.1" customHeight="1" x14ac:dyDescent="0.2">
      <c r="A146" s="160" t="s">
        <v>114</v>
      </c>
      <c r="B146" s="161"/>
      <c r="C146" s="202" t="str">
        <f t="shared" si="1"/>
        <v>Электронный справочник на основе Справочника организаций "2ГИС.АРМАВИР" (версия для ПК)</v>
      </c>
      <c r="D146" s="36">
        <v>3240</v>
      </c>
      <c r="E146" s="37"/>
      <c r="F146" s="37"/>
      <c r="G146" s="37"/>
      <c r="H146" s="38"/>
    </row>
    <row r="147" spans="1:8" ht="50.1" customHeight="1" x14ac:dyDescent="0.2">
      <c r="A147" s="160" t="s">
        <v>115</v>
      </c>
      <c r="B147" s="161"/>
      <c r="C147" s="202" t="s">
        <v>95</v>
      </c>
      <c r="D147" s="36">
        <v>720</v>
      </c>
      <c r="E147" s="37"/>
      <c r="F147" s="37"/>
      <c r="G147" s="37"/>
      <c r="H147" s="38"/>
    </row>
    <row r="148" spans="1:8" ht="72" customHeight="1" x14ac:dyDescent="0.2">
      <c r="A148" s="160" t="s">
        <v>116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6">
        <v>11520</v>
      </c>
      <c r="E148" s="37"/>
      <c r="F148" s="37"/>
      <c r="G148" s="37"/>
      <c r="H148" s="38"/>
    </row>
    <row r="149" spans="1:8" ht="50.1" customHeight="1" thickBot="1" x14ac:dyDescent="0.25">
      <c r="A149" s="160" t="s">
        <v>117</v>
      </c>
      <c r="B149" s="161"/>
      <c r="C149" s="202" t="str">
        <f t="shared" si="1"/>
        <v>Электронный справочник на основе Справочника организаций "2ГИС.АРМАВИР" (версия для ПК)</v>
      </c>
      <c r="D149" s="44">
        <v>1800</v>
      </c>
      <c r="E149" s="45"/>
      <c r="F149" s="45"/>
      <c r="G149" s="45"/>
      <c r="H149" s="46"/>
    </row>
    <row r="150" spans="1:8" s="28" customFormat="1" ht="50.1" customHeight="1" thickBot="1" x14ac:dyDescent="0.25">
      <c r="A150" s="24" t="s">
        <v>118</v>
      </c>
      <c r="B150" s="25"/>
      <c r="C150" s="26"/>
      <c r="D150" s="173"/>
      <c r="E150" s="173"/>
      <c r="F150" s="173"/>
      <c r="G150" s="173"/>
      <c r="H150" s="174"/>
    </row>
    <row r="151" spans="1:8" s="16" customFormat="1" ht="50.1" customHeight="1" x14ac:dyDescent="0.2">
      <c r="A151" s="160" t="s">
        <v>119</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6">
        <v>1500</v>
      </c>
      <c r="E151" s="37"/>
      <c r="F151" s="37"/>
      <c r="G151" s="37"/>
      <c r="H151" s="38"/>
    </row>
    <row r="152" spans="1:8" s="16" customFormat="1" ht="50.1" customHeight="1" x14ac:dyDescent="0.2">
      <c r="A152" s="160" t="s">
        <v>120</v>
      </c>
      <c r="B152" s="161"/>
      <c r="C152" s="209"/>
      <c r="D152" s="36">
        <v>1500</v>
      </c>
      <c r="E152" s="37"/>
      <c r="F152" s="37"/>
      <c r="G152" s="37"/>
      <c r="H152" s="38"/>
    </row>
    <row r="153" spans="1:8" s="16" customFormat="1" ht="50.1" customHeight="1" x14ac:dyDescent="0.2">
      <c r="A153" s="207" t="s">
        <v>121</v>
      </c>
      <c r="B153" s="208"/>
      <c r="C153" s="209"/>
      <c r="D153" s="293">
        <v>1500</v>
      </c>
      <c r="E153" s="157"/>
      <c r="F153" s="157"/>
      <c r="G153" s="157"/>
      <c r="H153" s="157"/>
    </row>
    <row r="154" spans="1:8" s="16" customFormat="1" ht="50.1" customHeight="1" x14ac:dyDescent="0.2">
      <c r="A154" s="207" t="s">
        <v>122</v>
      </c>
      <c r="B154" s="208"/>
      <c r="C154" s="209"/>
      <c r="D154" s="293">
        <v>150</v>
      </c>
      <c r="E154" s="157"/>
      <c r="F154" s="157"/>
      <c r="G154" s="157"/>
      <c r="H154" s="157"/>
    </row>
    <row r="155" spans="1:8" s="16" customFormat="1" ht="50.1" customHeight="1" thickBot="1" x14ac:dyDescent="0.25">
      <c r="A155" s="207" t="s">
        <v>123</v>
      </c>
      <c r="B155" s="208"/>
      <c r="C155" s="210"/>
      <c r="D155" s="78">
        <v>510</v>
      </c>
      <c r="E155" s="79"/>
      <c r="F155" s="79"/>
      <c r="G155" s="79"/>
      <c r="H155" s="79"/>
    </row>
    <row r="156" spans="1:8" s="16" customFormat="1" ht="50.1" customHeight="1" thickBot="1" x14ac:dyDescent="0.25">
      <c r="A156" s="24" t="s">
        <v>124</v>
      </c>
      <c r="B156" s="25"/>
      <c r="C156" s="26"/>
      <c r="D156" s="173"/>
      <c r="E156" s="173"/>
      <c r="F156" s="173"/>
      <c r="G156" s="173"/>
      <c r="H156" s="174"/>
    </row>
    <row r="157" spans="1:8" ht="50.1" customHeight="1" x14ac:dyDescent="0.2">
      <c r="A157" s="160" t="s">
        <v>125</v>
      </c>
      <c r="B157" s="161"/>
      <c r="C157" s="202" t="str">
        <f>"Интернет-площадка 2gis.ru на основе Cправочника организаций "&amp;$C$2&amp;""</f>
        <v>Интернет-площадка 2gis.ru на основе Cправочника организаций "2ГИС.АРМАВИР"</v>
      </c>
      <c r="D157" s="36">
        <v>2835</v>
      </c>
      <c r="E157" s="37"/>
      <c r="F157" s="37"/>
      <c r="G157" s="37"/>
      <c r="H157" s="38"/>
    </row>
    <row r="158" spans="1:8" ht="50.1" customHeight="1" x14ac:dyDescent="0.2">
      <c r="A158" s="160" t="s">
        <v>126</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8" s="36">
        <v>1008</v>
      </c>
      <c r="E158" s="37"/>
      <c r="F158" s="37"/>
      <c r="G158" s="37"/>
      <c r="H158" s="38"/>
    </row>
    <row r="159" spans="1:8" ht="50.1" customHeight="1" x14ac:dyDescent="0.2">
      <c r="A159" s="160" t="s">
        <v>195</v>
      </c>
      <c r="B159" s="161"/>
      <c r="C159" s="202" t="str">
        <f>"Интернет-площадка 2gis.ru на основе Cправочника организаций "&amp;$C$2&amp;""</f>
        <v>Интернет-площадка 2gis.ru на основе Cправочника организаций "2ГИС.АРМАВИР"</v>
      </c>
      <c r="D159" s="36">
        <v>4080</v>
      </c>
      <c r="E159" s="37"/>
      <c r="F159" s="37"/>
      <c r="G159" s="37"/>
      <c r="H159" s="38"/>
    </row>
    <row r="160" spans="1:8" ht="50.1" customHeight="1" x14ac:dyDescent="0.2">
      <c r="A160" s="160" t="s">
        <v>128</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0" s="36">
        <v>1440</v>
      </c>
      <c r="E160" s="37"/>
      <c r="F160" s="37"/>
      <c r="G160" s="37"/>
      <c r="H160" s="38"/>
    </row>
    <row r="161" spans="1:9" ht="75.75" customHeight="1" thickBot="1" x14ac:dyDescent="0.25">
      <c r="A161" s="160" t="s">
        <v>129</v>
      </c>
      <c r="B161" s="161"/>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1" s="36">
        <v>2694</v>
      </c>
      <c r="E161" s="37"/>
      <c r="F161" s="37"/>
      <c r="G161" s="37"/>
      <c r="H161" s="38"/>
    </row>
    <row r="162" spans="1:9" ht="50.1" customHeight="1" thickBot="1" x14ac:dyDescent="0.25">
      <c r="A162" s="286"/>
      <c r="B162" s="287"/>
      <c r="C162" s="130"/>
      <c r="D162" s="288"/>
      <c r="E162" s="288"/>
      <c r="F162" s="288"/>
      <c r="G162" s="288"/>
      <c r="H162" s="289"/>
    </row>
    <row r="163" spans="1:9" ht="12.6" customHeight="1" x14ac:dyDescent="0.2">
      <c r="E163" s="227"/>
      <c r="F163" s="227"/>
      <c r="G163" s="227"/>
      <c r="H163" s="227"/>
      <c r="I163" s="227"/>
    </row>
    <row r="164" spans="1:9" s="219" customFormat="1" ht="24.95" customHeight="1" x14ac:dyDescent="0.2">
      <c r="A164" s="216"/>
      <c r="B164" s="217" t="s">
        <v>130</v>
      </c>
      <c r="C164" s="218" t="s">
        <v>214</v>
      </c>
      <c r="D164" s="218"/>
      <c r="E164" s="227"/>
      <c r="F164" s="227"/>
      <c r="G164" s="227"/>
      <c r="H164" s="227"/>
      <c r="I164" s="227"/>
    </row>
    <row r="165" spans="1:9" s="219" customFormat="1" ht="24.95" customHeight="1" x14ac:dyDescent="0.2">
      <c r="A165" s="216"/>
      <c r="C165" s="419" t="s">
        <v>215</v>
      </c>
      <c r="D165" s="220"/>
      <c r="E165" s="227"/>
      <c r="F165" s="227"/>
      <c r="G165" s="227"/>
      <c r="H165" s="227"/>
      <c r="I165" s="227"/>
    </row>
    <row r="166" spans="1:9" s="219" customFormat="1" ht="24.95" customHeight="1" x14ac:dyDescent="0.2">
      <c r="A166" s="216"/>
      <c r="C166" s="419" t="s">
        <v>216</v>
      </c>
      <c r="D166" s="220"/>
      <c r="E166" s="227"/>
      <c r="F166" s="227"/>
      <c r="G166" s="227"/>
      <c r="H166" s="227"/>
      <c r="I166" s="227"/>
    </row>
    <row r="167" spans="1:9" ht="12.6" customHeight="1" x14ac:dyDescent="0.2">
      <c r="E167" s="227"/>
      <c r="F167" s="227"/>
      <c r="G167" s="227"/>
      <c r="H167" s="227"/>
      <c r="I167" s="227"/>
    </row>
    <row r="168" spans="1:9" s="16" customFormat="1" ht="26.25" x14ac:dyDescent="0.2">
      <c r="A168" s="223" t="str">
        <f>Абакан_юр!A171</f>
        <v>По соглашению сторон в качестве валюты платежа могут выступать украинские гривны, в этом случае курс следующий: 1 руб. = 0,5104 гривен</v>
      </c>
      <c r="B168" s="223"/>
      <c r="C168" s="223"/>
      <c r="D168" s="224"/>
      <c r="E168" s="224"/>
      <c r="F168" s="225"/>
      <c r="G168" s="226"/>
      <c r="H168" s="226"/>
    </row>
    <row r="169" spans="1:9" ht="26.25" x14ac:dyDescent="0.2">
      <c r="A169" s="223" t="str">
        <f>Абакан_юр!A172</f>
        <v>По соглашению сторон в качестве валюты платежа могут выступать дирхамы ОАЭ, в этом случае курс следующий: 1 руб. = 0,0436 дирхам</v>
      </c>
      <c r="B169" s="223"/>
      <c r="C169" s="223"/>
      <c r="D169" s="224"/>
      <c r="E169" s="224"/>
      <c r="F169" s="225"/>
      <c r="G169" s="228"/>
      <c r="H169" s="228"/>
    </row>
    <row r="170" spans="1:9" ht="26.25" x14ac:dyDescent="0.2">
      <c r="A170" s="223" t="str">
        <f>Абакан_юр!A173</f>
        <v>По соглашению сторон в качестве валюты платежа могут выступать доллары США, в этом случае курс следующий: 1 руб. = 0,0118 доллара</v>
      </c>
      <c r="B170" s="223"/>
      <c r="C170" s="223"/>
      <c r="D170" s="224"/>
      <c r="E170" s="224"/>
      <c r="F170" s="225"/>
      <c r="G170" s="228"/>
      <c r="H170" s="228"/>
    </row>
    <row r="171" spans="1:9" ht="26.25" x14ac:dyDescent="0.2">
      <c r="A171" s="223" t="str">
        <f>Абакан_юр!A174</f>
        <v>По соглашению сторон в качестве валюты платежа могут выступать евро, в этом случае курс следующий: 1 руб. = 0,0108 евро</v>
      </c>
      <c r="B171" s="223"/>
      <c r="C171" s="223"/>
      <c r="D171" s="224"/>
      <c r="E171" s="225"/>
      <c r="F171" s="225"/>
      <c r="G171" s="228"/>
      <c r="H171" s="228"/>
    </row>
    <row r="172" spans="1:9" ht="26.25" x14ac:dyDescent="0.2">
      <c r="A172" s="223" t="str">
        <f>Абакан_юр!A175</f>
        <v>По соглашению сторон в качестве валюты платежа могут выступать чешские кроны, в этом случае курс следующий: 1 руб. = 0,2741 крона</v>
      </c>
      <c r="B172" s="223"/>
      <c r="C172" s="223"/>
      <c r="D172" s="224"/>
      <c r="E172" s="225"/>
      <c r="F172" s="225"/>
      <c r="G172" s="228"/>
      <c r="H172" s="228"/>
    </row>
    <row r="173" spans="1:9" ht="26.25" x14ac:dyDescent="0.2">
      <c r="A173" s="223" t="str">
        <f>Абакан_юр!A176</f>
        <v>По соглашению сторон в качестве валюты платежа могут выступать киргизские сомы, в этом случае курс следующий: 1 руб. = 1,0001 сом</v>
      </c>
      <c r="B173" s="223"/>
      <c r="C173" s="223"/>
      <c r="D173" s="224"/>
      <c r="E173" s="224"/>
      <c r="F173" s="225"/>
      <c r="G173" s="228"/>
      <c r="H173" s="228"/>
    </row>
    <row r="174" spans="1:9" ht="26.25" x14ac:dyDescent="0.2">
      <c r="A174"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4" s="223"/>
      <c r="C174" s="223"/>
      <c r="D174" s="224"/>
      <c r="E174" s="224"/>
      <c r="F174" s="225"/>
      <c r="G174" s="228"/>
      <c r="H174" s="228"/>
    </row>
    <row r="175" spans="1:9" ht="26.25" customHeight="1" x14ac:dyDescent="0.2">
      <c r="A175" s="229"/>
      <c r="B175" s="229"/>
      <c r="C175" s="230"/>
      <c r="D175" s="231"/>
      <c r="E175" s="231"/>
      <c r="F175" s="232"/>
      <c r="G175" s="233"/>
      <c r="H175" s="233"/>
    </row>
    <row r="176" spans="1:9" ht="26.25" customHeight="1" x14ac:dyDescent="0.2">
      <c r="A176" s="235" t="s">
        <v>141</v>
      </c>
      <c r="B176" s="235"/>
      <c r="C176" s="235"/>
      <c r="D176" s="235"/>
      <c r="E176" s="235"/>
      <c r="F176" s="235"/>
      <c r="G176" s="235"/>
      <c r="H176" s="235"/>
    </row>
    <row r="177" spans="1:8" ht="26.25" customHeight="1" x14ac:dyDescent="0.2">
      <c r="A177" s="235" t="s">
        <v>142</v>
      </c>
      <c r="B177" s="235"/>
      <c r="C177" s="235"/>
      <c r="D177" s="235"/>
      <c r="E177" s="235"/>
      <c r="F177" s="235"/>
      <c r="G177" s="235"/>
      <c r="H177" s="235"/>
    </row>
    <row r="178" spans="1:8" ht="26.25" customHeight="1" x14ac:dyDescent="0.2">
      <c r="A178" s="229"/>
      <c r="B178" s="229"/>
      <c r="C178" s="230"/>
      <c r="D178" s="231"/>
      <c r="E178" s="231"/>
      <c r="F178" s="232"/>
      <c r="G178" s="233"/>
      <c r="H178" s="233"/>
    </row>
    <row r="179" spans="1:8" ht="26.25" customHeight="1" thickBot="1" x14ac:dyDescent="0.25">
      <c r="A179" s="236" t="s">
        <v>143</v>
      </c>
      <c r="B179" s="236"/>
      <c r="C179" s="236"/>
      <c r="D179" s="236"/>
      <c r="E179" s="236"/>
      <c r="F179" s="237"/>
      <c r="G179" s="227"/>
      <c r="H179" s="238"/>
    </row>
    <row r="180" spans="1:8" ht="26.25" customHeight="1" thickBot="1" x14ac:dyDescent="0.25">
      <c r="A180" s="239" t="s">
        <v>144</v>
      </c>
      <c r="B180" s="240"/>
      <c r="C180" s="240"/>
      <c r="D180" s="240"/>
      <c r="E180" s="241"/>
      <c r="F180" s="242"/>
      <c r="H180" s="243"/>
    </row>
    <row r="181" spans="1:8" ht="26.25" customHeight="1" thickBot="1" x14ac:dyDescent="0.25">
      <c r="A181" s="421" t="s">
        <v>145</v>
      </c>
      <c r="B181" s="422"/>
      <c r="C181" s="246" t="s">
        <v>146</v>
      </c>
      <c r="D181" s="435" t="s">
        <v>147</v>
      </c>
      <c r="E181" s="436"/>
      <c r="F181" s="248"/>
      <c r="G181" s="248"/>
      <c r="H181" s="248"/>
    </row>
    <row r="182" spans="1:8" ht="84" x14ac:dyDescent="0.2">
      <c r="A182" s="249" t="s">
        <v>148</v>
      </c>
      <c r="B182" s="250"/>
      <c r="C182" s="251" t="s">
        <v>149</v>
      </c>
      <c r="D182" s="252" t="s">
        <v>150</v>
      </c>
      <c r="E182" s="253"/>
      <c r="F182" s="248"/>
      <c r="G182" s="248"/>
      <c r="H182" s="248"/>
    </row>
    <row r="183" spans="1:8" ht="113.25" customHeight="1" x14ac:dyDescent="0.2">
      <c r="A183" s="254" t="s">
        <v>151</v>
      </c>
      <c r="B183" s="255"/>
      <c r="C183" s="256" t="s">
        <v>152</v>
      </c>
      <c r="D183" s="257" t="s">
        <v>153</v>
      </c>
      <c r="E183" s="258"/>
      <c r="F183" s="248"/>
      <c r="G183" s="248"/>
      <c r="H183" s="248"/>
    </row>
    <row r="184" spans="1:8" ht="63.75" thickBot="1" x14ac:dyDescent="0.25">
      <c r="A184" s="316" t="s">
        <v>154</v>
      </c>
      <c r="B184" s="317"/>
      <c r="C184" s="318" t="s">
        <v>155</v>
      </c>
      <c r="D184" s="319" t="s">
        <v>153</v>
      </c>
      <c r="E184" s="320"/>
      <c r="F184" s="232"/>
      <c r="G184" s="233"/>
      <c r="H184" s="233"/>
    </row>
    <row r="185" spans="1:8" ht="107.25" customHeight="1" x14ac:dyDescent="0.2">
      <c r="A185" s="254" t="s">
        <v>157</v>
      </c>
      <c r="B185" s="255"/>
      <c r="C185" s="314" t="s">
        <v>158</v>
      </c>
      <c r="D185" s="255" t="s">
        <v>153</v>
      </c>
      <c r="E185" s="315"/>
      <c r="F185" s="242"/>
      <c r="G185" s="242"/>
      <c r="H185" s="242"/>
    </row>
    <row r="186" spans="1:8" ht="201.75" customHeight="1" thickBot="1" x14ac:dyDescent="0.25">
      <c r="A186" s="437" t="s">
        <v>159</v>
      </c>
      <c r="B186" s="438"/>
      <c r="C186" s="318" t="s">
        <v>160</v>
      </c>
      <c r="D186" s="439" t="s">
        <v>153</v>
      </c>
      <c r="E186" s="440"/>
      <c r="F186" s="232"/>
      <c r="G186" s="233"/>
      <c r="H186" s="233"/>
    </row>
    <row r="187" spans="1:8" ht="192.75" customHeight="1" x14ac:dyDescent="0.2">
      <c r="A187"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35"/>
      <c r="C187" s="235"/>
      <c r="D187" s="235"/>
      <c r="E187" s="235"/>
      <c r="F187" s="235"/>
      <c r="G187" s="235"/>
      <c r="H187" s="235"/>
    </row>
    <row r="188" spans="1:8" ht="81" customHeight="1" x14ac:dyDescent="0.2">
      <c r="A188" s="235" t="s">
        <v>164</v>
      </c>
      <c r="B188" s="235"/>
      <c r="C188" s="235"/>
      <c r="D188" s="235"/>
      <c r="E188" s="235"/>
      <c r="F188" s="235"/>
      <c r="G188" s="235"/>
      <c r="H188" s="235"/>
    </row>
    <row r="189" spans="1:8" ht="33" customHeight="1" x14ac:dyDescent="0.2">
      <c r="A189" s="260" t="s">
        <v>165</v>
      </c>
      <c r="B189" s="260"/>
      <c r="C189" s="260"/>
      <c r="D189" s="260"/>
      <c r="E189" s="260"/>
      <c r="F189" s="260"/>
      <c r="G189" s="260"/>
      <c r="H189" s="260"/>
    </row>
    <row r="190" spans="1:8" ht="120.75" customHeight="1" x14ac:dyDescent="0.2">
      <c r="A190" s="235" t="s">
        <v>166</v>
      </c>
      <c r="B190" s="235"/>
      <c r="C190" s="235"/>
      <c r="D190" s="235"/>
      <c r="E190" s="235"/>
      <c r="F190" s="235"/>
      <c r="G190" s="235"/>
      <c r="H190" s="235"/>
    </row>
    <row r="191" spans="1:8" ht="90" customHeight="1" x14ac:dyDescent="0.2"/>
    <row r="192" spans="1:8" s="213" customFormat="1" ht="125.25" customHeight="1" x14ac:dyDescent="0.2">
      <c r="A192" s="212"/>
      <c r="C192" s="214"/>
      <c r="H192" s="215"/>
    </row>
    <row r="193" spans="1:8" s="234" customFormat="1" ht="222.75" customHeight="1" x14ac:dyDescent="0.2">
      <c r="A193" s="212"/>
      <c r="B193" s="213"/>
      <c r="C193" s="214"/>
      <c r="D193" s="213"/>
      <c r="E193" s="213"/>
      <c r="F193" s="213"/>
      <c r="G193" s="213"/>
      <c r="H193" s="215"/>
    </row>
    <row r="194" spans="1:8" ht="192.75" customHeight="1" x14ac:dyDescent="0.2"/>
    <row r="195" spans="1:8" ht="66.75" customHeight="1" x14ac:dyDescent="0.2"/>
    <row r="197" spans="1:8" s="262" customFormat="1" ht="114.75" customHeight="1" x14ac:dyDescent="0.2">
      <c r="A197" s="212"/>
      <c r="B197" s="213"/>
      <c r="C197" s="214"/>
      <c r="D197" s="213"/>
      <c r="E197" s="213"/>
      <c r="F197" s="213"/>
      <c r="G197" s="213"/>
      <c r="H197" s="215"/>
    </row>
  </sheetData>
  <sheetProtection selectLockedCells="1" selectUnlockedCells="1"/>
  <mergeCells count="310">
    <mergeCell ref="A189:H189"/>
    <mergeCell ref="A190:E190"/>
    <mergeCell ref="F190:H190"/>
    <mergeCell ref="A185:B185"/>
    <mergeCell ref="D185:E185"/>
    <mergeCell ref="A186:B186"/>
    <mergeCell ref="D186:E186"/>
    <mergeCell ref="A187:H187"/>
    <mergeCell ref="A188:H18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69:C169"/>
    <mergeCell ref="A170:C170"/>
    <mergeCell ref="A171:C171"/>
    <mergeCell ref="A172:C172"/>
    <mergeCell ref="A173:C173"/>
    <mergeCell ref="A174:C174"/>
    <mergeCell ref="A162:B162"/>
    <mergeCell ref="D162:H162"/>
    <mergeCell ref="C164:D164"/>
    <mergeCell ref="C165:D165"/>
    <mergeCell ref="C166:D166"/>
    <mergeCell ref="A168:C168"/>
    <mergeCell ref="G168:H168"/>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0"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267">
        <v>84</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275">
        <f>F48*1.2</f>
        <v>360</v>
      </c>
      <c r="E48" s="275">
        <f>F48*1.1</f>
        <v>330</v>
      </c>
      <c r="F48" s="275">
        <v>300</v>
      </c>
      <c r="G48" s="275">
        <f>F48*0.75</f>
        <v>225</v>
      </c>
      <c r="H48" s="275">
        <f>F48*0.5</f>
        <v>150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1">
        <f>F55*1.2</f>
        <v>7984.7999999999993</v>
      </c>
      <c r="E55" s="32">
        <f>F55*1.1</f>
        <v>7319.4000000000005</v>
      </c>
      <c r="F55" s="32">
        <v>6654</v>
      </c>
      <c r="G55" s="32">
        <f>F55*0.75</f>
        <v>4990.5</v>
      </c>
      <c r="H55" s="33">
        <f>F55*0.5</f>
        <v>3327</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54">
        <f>F61*1.2</f>
        <v>8553.6</v>
      </c>
      <c r="E61" s="32">
        <f>F61*1.1</f>
        <v>7840.8</v>
      </c>
      <c r="F61" s="32">
        <v>7128</v>
      </c>
      <c r="G61" s="32">
        <f>F61*0.75</f>
        <v>5346</v>
      </c>
      <c r="H61" s="33">
        <f>F61*0.5</f>
        <v>3564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267">
        <v>84</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474 до 18012</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144">
        <v>474</v>
      </c>
      <c r="E72" s="145"/>
      <c r="F72" s="145"/>
      <c r="G72" s="145"/>
      <c r="H72" s="146"/>
    </row>
    <row r="73" spans="1:8" ht="37.5" customHeight="1" outlineLevel="1" x14ac:dyDescent="0.2">
      <c r="A73" s="147" t="s">
        <v>40</v>
      </c>
      <c r="B73" s="148"/>
      <c r="C73" s="143"/>
      <c r="D73" s="36">
        <v>948</v>
      </c>
      <c r="E73" s="37"/>
      <c r="F73" s="37"/>
      <c r="G73" s="37"/>
      <c r="H73" s="38"/>
    </row>
    <row r="74" spans="1:8" ht="37.5" customHeight="1" outlineLevel="1" x14ac:dyDescent="0.2">
      <c r="A74" s="147" t="s">
        <v>41</v>
      </c>
      <c r="B74" s="148"/>
      <c r="C74" s="143"/>
      <c r="D74" s="36">
        <v>1896</v>
      </c>
      <c r="E74" s="37"/>
      <c r="F74" s="37"/>
      <c r="G74" s="37"/>
      <c r="H74" s="38"/>
    </row>
    <row r="75" spans="1:8" ht="37.5" customHeight="1" outlineLevel="1" x14ac:dyDescent="0.2">
      <c r="A75" s="147" t="s">
        <v>42</v>
      </c>
      <c r="B75" s="148"/>
      <c r="C75" s="143"/>
      <c r="D75" s="36">
        <v>2844</v>
      </c>
      <c r="E75" s="37"/>
      <c r="F75" s="37"/>
      <c r="G75" s="37"/>
      <c r="H75" s="38"/>
    </row>
    <row r="76" spans="1:8" ht="37.5" customHeight="1" outlineLevel="1" x14ac:dyDescent="0.2">
      <c r="A76" s="147" t="s">
        <v>43</v>
      </c>
      <c r="B76" s="148"/>
      <c r="C76" s="143"/>
      <c r="D76" s="36">
        <v>3792</v>
      </c>
      <c r="E76" s="37"/>
      <c r="F76" s="37"/>
      <c r="G76" s="37"/>
      <c r="H76" s="38"/>
    </row>
    <row r="77" spans="1:8" ht="37.5" customHeight="1" outlineLevel="1" x14ac:dyDescent="0.2">
      <c r="A77" s="147" t="s">
        <v>44</v>
      </c>
      <c r="B77" s="148"/>
      <c r="C77" s="143"/>
      <c r="D77" s="36">
        <v>4740</v>
      </c>
      <c r="E77" s="37"/>
      <c r="F77" s="37"/>
      <c r="G77" s="37"/>
      <c r="H77" s="38"/>
    </row>
    <row r="78" spans="1:8" ht="37.5" customHeight="1" outlineLevel="1" x14ac:dyDescent="0.2">
      <c r="A78" s="147" t="s">
        <v>45</v>
      </c>
      <c r="B78" s="148"/>
      <c r="C78" s="143"/>
      <c r="D78" s="36">
        <v>5688</v>
      </c>
      <c r="E78" s="37"/>
      <c r="F78" s="37"/>
      <c r="G78" s="37"/>
      <c r="H78" s="38"/>
    </row>
    <row r="79" spans="1:8" ht="37.5" customHeight="1" outlineLevel="1" x14ac:dyDescent="0.2">
      <c r="A79" s="147" t="s">
        <v>46</v>
      </c>
      <c r="B79" s="148"/>
      <c r="C79" s="143"/>
      <c r="D79" s="36">
        <v>6636</v>
      </c>
      <c r="E79" s="37"/>
      <c r="F79" s="37"/>
      <c r="G79" s="37"/>
      <c r="H79" s="38"/>
    </row>
    <row r="80" spans="1:8" ht="37.5" customHeight="1" outlineLevel="1" x14ac:dyDescent="0.2">
      <c r="A80" s="147" t="s">
        <v>47</v>
      </c>
      <c r="B80" s="148"/>
      <c r="C80" s="143"/>
      <c r="D80" s="36">
        <v>7584</v>
      </c>
      <c r="E80" s="37"/>
      <c r="F80" s="37"/>
      <c r="G80" s="37"/>
      <c r="H80" s="38"/>
    </row>
    <row r="81" spans="1:8" ht="37.5" customHeight="1" outlineLevel="1" x14ac:dyDescent="0.2">
      <c r="A81" s="147" t="s">
        <v>48</v>
      </c>
      <c r="B81" s="148"/>
      <c r="C81" s="143"/>
      <c r="D81" s="36">
        <v>8532</v>
      </c>
      <c r="E81" s="37"/>
      <c r="F81" s="37"/>
      <c r="G81" s="37"/>
      <c r="H81" s="38"/>
    </row>
    <row r="82" spans="1:8" ht="37.5" customHeight="1" outlineLevel="1" x14ac:dyDescent="0.2">
      <c r="A82" s="147" t="s">
        <v>49</v>
      </c>
      <c r="B82" s="148"/>
      <c r="C82" s="143"/>
      <c r="D82" s="36">
        <v>9480</v>
      </c>
      <c r="E82" s="37"/>
      <c r="F82" s="37"/>
      <c r="G82" s="37"/>
      <c r="H82" s="38"/>
    </row>
    <row r="83" spans="1:8" ht="37.5" customHeight="1" outlineLevel="1" x14ac:dyDescent="0.2">
      <c r="A83" s="147" t="s">
        <v>50</v>
      </c>
      <c r="B83" s="148"/>
      <c r="C83" s="143"/>
      <c r="D83" s="36">
        <v>10428</v>
      </c>
      <c r="E83" s="37"/>
      <c r="F83" s="37"/>
      <c r="G83" s="37"/>
      <c r="H83" s="38"/>
    </row>
    <row r="84" spans="1:8" ht="37.5" customHeight="1" outlineLevel="1" x14ac:dyDescent="0.2">
      <c r="A84" s="147" t="s">
        <v>51</v>
      </c>
      <c r="B84" s="148"/>
      <c r="C84" s="143"/>
      <c r="D84" s="36">
        <v>11376</v>
      </c>
      <c r="E84" s="37"/>
      <c r="F84" s="37"/>
      <c r="G84" s="37"/>
      <c r="H84" s="38"/>
    </row>
    <row r="85" spans="1:8" ht="37.5" customHeight="1" outlineLevel="1" x14ac:dyDescent="0.2">
      <c r="A85" s="147" t="s">
        <v>52</v>
      </c>
      <c r="B85" s="148"/>
      <c r="C85" s="143"/>
      <c r="D85" s="36">
        <v>12324</v>
      </c>
      <c r="E85" s="37"/>
      <c r="F85" s="37"/>
      <c r="G85" s="37"/>
      <c r="H85" s="38"/>
    </row>
    <row r="86" spans="1:8" ht="37.5" customHeight="1" outlineLevel="1" x14ac:dyDescent="0.2">
      <c r="A86" s="147" t="s">
        <v>53</v>
      </c>
      <c r="B86" s="148"/>
      <c r="C86" s="143"/>
      <c r="D86" s="36">
        <v>13272</v>
      </c>
      <c r="E86" s="37"/>
      <c r="F86" s="37"/>
      <c r="G86" s="37"/>
      <c r="H86" s="38"/>
    </row>
    <row r="87" spans="1:8" ht="37.5" customHeight="1" outlineLevel="1" x14ac:dyDescent="0.2">
      <c r="A87" s="147" t="s">
        <v>54</v>
      </c>
      <c r="B87" s="148"/>
      <c r="C87" s="143"/>
      <c r="D87" s="36">
        <v>14220</v>
      </c>
      <c r="E87" s="37"/>
      <c r="F87" s="37"/>
      <c r="G87" s="37"/>
      <c r="H87" s="38"/>
    </row>
    <row r="88" spans="1:8" ht="37.5" customHeight="1" outlineLevel="1" x14ac:dyDescent="0.2">
      <c r="A88" s="147" t="s">
        <v>55</v>
      </c>
      <c r="B88" s="148"/>
      <c r="C88" s="143"/>
      <c r="D88" s="36">
        <v>15168</v>
      </c>
      <c r="E88" s="37"/>
      <c r="F88" s="37"/>
      <c r="G88" s="37"/>
      <c r="H88" s="38"/>
    </row>
    <row r="89" spans="1:8" ht="37.5" customHeight="1" outlineLevel="1" x14ac:dyDescent="0.2">
      <c r="A89" s="147" t="s">
        <v>56</v>
      </c>
      <c r="B89" s="148"/>
      <c r="C89" s="143"/>
      <c r="D89" s="36">
        <v>16116</v>
      </c>
      <c r="E89" s="37"/>
      <c r="F89" s="37"/>
      <c r="G89" s="37"/>
      <c r="H89" s="38"/>
    </row>
    <row r="90" spans="1:8" ht="37.5" customHeight="1" outlineLevel="1" x14ac:dyDescent="0.2">
      <c r="A90" s="147" t="s">
        <v>57</v>
      </c>
      <c r="B90" s="148"/>
      <c r="C90" s="143"/>
      <c r="D90" s="36">
        <v>17064</v>
      </c>
      <c r="E90" s="37"/>
      <c r="F90" s="37"/>
      <c r="G90" s="37"/>
      <c r="H90" s="38"/>
    </row>
    <row r="91" spans="1:8" ht="37.5" customHeight="1" outlineLevel="1" thickBot="1" x14ac:dyDescent="0.25">
      <c r="A91" s="147" t="s">
        <v>58</v>
      </c>
      <c r="B91" s="148"/>
      <c r="C91" s="143"/>
      <c r="D91" s="36">
        <v>18012</v>
      </c>
      <c r="E91" s="37"/>
      <c r="F91" s="37"/>
      <c r="G91" s="37"/>
      <c r="H91" s="38"/>
    </row>
    <row r="92" spans="1:8" ht="50.1" customHeight="1" thickBot="1" x14ac:dyDescent="0.25">
      <c r="A92" s="136" t="s">
        <v>59</v>
      </c>
      <c r="B92" s="137"/>
      <c r="C92" s="137"/>
      <c r="D92" s="138" t="str">
        <f>"от "&amp;MIN(D93:D102)&amp;" до "&amp;MAX(D93:D102)</f>
        <v>от 150 до 2940</v>
      </c>
      <c r="E92" s="139"/>
      <c r="F92" s="139"/>
      <c r="G92" s="139"/>
      <c r="H92" s="140"/>
    </row>
    <row r="93" spans="1:8" ht="151.5" x14ac:dyDescent="0.2">
      <c r="A93" s="149" t="s">
        <v>60</v>
      </c>
      <c r="B93" s="150" t="s">
        <v>13</v>
      </c>
      <c r="C93" s="296"/>
      <c r="D93" s="152">
        <v>300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157">
        <v>150</v>
      </c>
      <c r="E94" s="157"/>
      <c r="F94" s="157"/>
      <c r="G94" s="157"/>
      <c r="H94" s="158"/>
    </row>
    <row r="95" spans="1:8" ht="37.5" customHeight="1" x14ac:dyDescent="0.2">
      <c r="A95" s="154" t="s">
        <v>62</v>
      </c>
      <c r="B95" s="155"/>
      <c r="C95" s="159"/>
      <c r="D95" s="157">
        <v>2940</v>
      </c>
      <c r="E95" s="157"/>
      <c r="F95" s="157"/>
      <c r="G95" s="157"/>
      <c r="H95" s="158"/>
    </row>
    <row r="96" spans="1:8" ht="37.5" customHeight="1" x14ac:dyDescent="0.2">
      <c r="A96" s="154" t="s">
        <v>63</v>
      </c>
      <c r="B96" s="155"/>
      <c r="C96" s="159"/>
      <c r="D96" s="157">
        <v>540</v>
      </c>
      <c r="E96" s="157"/>
      <c r="F96" s="157"/>
      <c r="G96" s="157"/>
      <c r="H96" s="158"/>
    </row>
    <row r="97" spans="1:8" ht="37.5" customHeight="1" x14ac:dyDescent="0.2">
      <c r="A97" s="160" t="s">
        <v>64</v>
      </c>
      <c r="B97" s="161"/>
      <c r="C97" s="159"/>
      <c r="D97" s="157">
        <v>2820</v>
      </c>
      <c r="E97" s="157"/>
      <c r="F97" s="157"/>
      <c r="G97" s="157"/>
      <c r="H97" s="158"/>
    </row>
    <row r="98" spans="1:8" ht="37.5" customHeight="1" x14ac:dyDescent="0.2">
      <c r="A98" s="154" t="s">
        <v>65</v>
      </c>
      <c r="B98" s="155"/>
      <c r="C98" s="159"/>
      <c r="D98" s="157">
        <v>300</v>
      </c>
      <c r="E98" s="157"/>
      <c r="F98" s="157"/>
      <c r="G98" s="157"/>
      <c r="H98" s="158"/>
    </row>
    <row r="99" spans="1:8" ht="37.5" customHeight="1" x14ac:dyDescent="0.2">
      <c r="A99" s="154" t="s">
        <v>66</v>
      </c>
      <c r="B99" s="155"/>
      <c r="C99" s="159"/>
      <c r="D99" s="157">
        <v>300</v>
      </c>
      <c r="E99" s="157"/>
      <c r="F99" s="157"/>
      <c r="G99" s="157"/>
      <c r="H99" s="158"/>
    </row>
    <row r="100" spans="1:8" ht="37.5" customHeight="1" x14ac:dyDescent="0.2">
      <c r="A100" s="154" t="s">
        <v>67</v>
      </c>
      <c r="B100" s="155"/>
      <c r="C100" s="159"/>
      <c r="D100" s="157">
        <v>600</v>
      </c>
      <c r="E100" s="157"/>
      <c r="F100" s="157"/>
      <c r="G100" s="157"/>
      <c r="H100" s="158"/>
    </row>
    <row r="101" spans="1:8" ht="37.5" customHeight="1" x14ac:dyDescent="0.2">
      <c r="A101" s="154" t="s">
        <v>68</v>
      </c>
      <c r="B101" s="155"/>
      <c r="C101" s="159"/>
      <c r="D101" s="157">
        <v>900</v>
      </c>
      <c r="E101" s="157"/>
      <c r="F101" s="157"/>
      <c r="G101" s="157"/>
      <c r="H101" s="158"/>
    </row>
    <row r="102" spans="1:8" ht="37.5" customHeight="1" thickBot="1" x14ac:dyDescent="0.25">
      <c r="A102" s="162" t="s">
        <v>69</v>
      </c>
      <c r="B102" s="163"/>
      <c r="C102" s="164"/>
      <c r="D102" s="165">
        <v>1800</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63"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182">
        <v>2100</v>
      </c>
      <c r="E106" s="182"/>
      <c r="F106" s="182"/>
      <c r="G106" s="182"/>
      <c r="H106" s="183"/>
    </row>
    <row r="107" spans="1:8" ht="63" customHeight="1" thickBot="1" x14ac:dyDescent="0.25">
      <c r="A107" s="184" t="s">
        <v>74</v>
      </c>
      <c r="B107" s="185"/>
      <c r="C107" s="186"/>
      <c r="D107" s="187" t="s">
        <v>75</v>
      </c>
      <c r="E107" s="188"/>
      <c r="F107" s="188"/>
      <c r="G107" s="188"/>
      <c r="H107" s="189"/>
    </row>
    <row r="108" spans="1:8" ht="63" customHeight="1" x14ac:dyDescent="0.2">
      <c r="A108" s="190" t="s">
        <v>76</v>
      </c>
      <c r="B108" s="191"/>
      <c r="C108" s="186"/>
      <c r="D108" s="157">
        <f>D106/4</f>
        <v>525</v>
      </c>
      <c r="E108" s="157"/>
      <c r="F108" s="157"/>
      <c r="G108" s="157"/>
      <c r="H108" s="158"/>
    </row>
    <row r="109" spans="1:8" ht="63" customHeight="1" x14ac:dyDescent="0.2">
      <c r="A109" s="190" t="s">
        <v>77</v>
      </c>
      <c r="B109" s="191"/>
      <c r="C109" s="186"/>
      <c r="D109" s="157">
        <f>D106/5</f>
        <v>420</v>
      </c>
      <c r="E109" s="157"/>
      <c r="F109" s="157"/>
      <c r="G109" s="157"/>
      <c r="H109" s="158"/>
    </row>
    <row r="110" spans="1:8" ht="63" customHeight="1" x14ac:dyDescent="0.2">
      <c r="A110" s="190" t="s">
        <v>78</v>
      </c>
      <c r="B110" s="191"/>
      <c r="C110" s="186"/>
      <c r="D110" s="157">
        <f>D106/6</f>
        <v>350</v>
      </c>
      <c r="E110" s="157"/>
      <c r="F110" s="157"/>
      <c r="G110" s="157"/>
      <c r="H110" s="158"/>
    </row>
    <row r="111" spans="1:8" ht="63" customHeight="1" x14ac:dyDescent="0.2">
      <c r="A111" s="190" t="s">
        <v>79</v>
      </c>
      <c r="B111" s="191"/>
      <c r="C111" s="186"/>
      <c r="D111" s="157">
        <f>D106/7</f>
        <v>300</v>
      </c>
      <c r="E111" s="157"/>
      <c r="F111" s="157"/>
      <c r="G111" s="157"/>
      <c r="H111" s="158"/>
    </row>
    <row r="112" spans="1:8" ht="63" customHeight="1" x14ac:dyDescent="0.2">
      <c r="A112" s="190" t="s">
        <v>80</v>
      </c>
      <c r="B112" s="191"/>
      <c r="C112" s="186"/>
      <c r="D112" s="157">
        <f>D106/8</f>
        <v>262.5</v>
      </c>
      <c r="E112" s="157"/>
      <c r="F112" s="157"/>
      <c r="G112" s="157"/>
      <c r="H112" s="158"/>
    </row>
    <row r="113" spans="1:8" ht="63" customHeight="1" x14ac:dyDescent="0.2">
      <c r="A113" s="190" t="s">
        <v>81</v>
      </c>
      <c r="B113" s="191"/>
      <c r="C113" s="186"/>
      <c r="D113" s="157">
        <f>D106/9</f>
        <v>233.33333333333334</v>
      </c>
      <c r="E113" s="157"/>
      <c r="F113" s="157"/>
      <c r="G113" s="157"/>
      <c r="H113" s="158"/>
    </row>
    <row r="114" spans="1:8" ht="63" customHeight="1" x14ac:dyDescent="0.2">
      <c r="A114" s="190" t="s">
        <v>82</v>
      </c>
      <c r="B114" s="191"/>
      <c r="C114" s="186"/>
      <c r="D114" s="157">
        <f>D106/10</f>
        <v>210</v>
      </c>
      <c r="E114" s="157"/>
      <c r="F114" s="157"/>
      <c r="G114" s="157"/>
      <c r="H114" s="158"/>
    </row>
    <row r="115" spans="1:8" ht="63" customHeight="1" thickBot="1" x14ac:dyDescent="0.25">
      <c r="A115" s="179" t="s">
        <v>83</v>
      </c>
      <c r="B115" s="180"/>
      <c r="C115" s="186"/>
      <c r="D115" s="182">
        <v>3144</v>
      </c>
      <c r="E115" s="182"/>
      <c r="F115" s="182"/>
      <c r="G115" s="182"/>
      <c r="H115" s="183"/>
    </row>
    <row r="116" spans="1:8" ht="63" customHeight="1" thickBot="1" x14ac:dyDescent="0.25">
      <c r="A116" s="184" t="s">
        <v>74</v>
      </c>
      <c r="B116" s="185"/>
      <c r="C116" s="186"/>
      <c r="D116" s="187" t="s">
        <v>75</v>
      </c>
      <c r="E116" s="188"/>
      <c r="F116" s="188"/>
      <c r="G116" s="188"/>
      <c r="H116" s="189"/>
    </row>
    <row r="117" spans="1:8" ht="63" customHeight="1" x14ac:dyDescent="0.2">
      <c r="A117" s="190" t="s">
        <v>76</v>
      </c>
      <c r="B117" s="191"/>
      <c r="C117" s="186"/>
      <c r="D117" s="157">
        <v>786</v>
      </c>
      <c r="E117" s="157"/>
      <c r="F117" s="157"/>
      <c r="G117" s="157"/>
      <c r="H117" s="158"/>
    </row>
    <row r="118" spans="1:8" ht="63" customHeight="1" x14ac:dyDescent="0.2">
      <c r="A118" s="190" t="s">
        <v>77</v>
      </c>
      <c r="B118" s="191"/>
      <c r="C118" s="186"/>
      <c r="D118" s="157">
        <v>628.79999999999995</v>
      </c>
      <c r="E118" s="157"/>
      <c r="F118" s="157"/>
      <c r="G118" s="157"/>
      <c r="H118" s="158"/>
    </row>
    <row r="119" spans="1:8" ht="63" customHeight="1" x14ac:dyDescent="0.2">
      <c r="A119" s="190" t="s">
        <v>78</v>
      </c>
      <c r="B119" s="191"/>
      <c r="C119" s="186"/>
      <c r="D119" s="157">
        <v>524</v>
      </c>
      <c r="E119" s="157"/>
      <c r="F119" s="157"/>
      <c r="G119" s="157"/>
      <c r="H119" s="158"/>
    </row>
    <row r="120" spans="1:8" ht="63" customHeight="1" x14ac:dyDescent="0.2">
      <c r="A120" s="190" t="s">
        <v>79</v>
      </c>
      <c r="B120" s="191"/>
      <c r="C120" s="186"/>
      <c r="D120" s="157">
        <v>449.14285714285711</v>
      </c>
      <c r="E120" s="157"/>
      <c r="F120" s="157"/>
      <c r="G120" s="157"/>
      <c r="H120" s="158"/>
    </row>
    <row r="121" spans="1:8" ht="63" customHeight="1" x14ac:dyDescent="0.2">
      <c r="A121" s="190" t="s">
        <v>80</v>
      </c>
      <c r="B121" s="191"/>
      <c r="C121" s="186"/>
      <c r="D121" s="157">
        <v>393</v>
      </c>
      <c r="E121" s="157"/>
      <c r="F121" s="157"/>
      <c r="G121" s="157"/>
      <c r="H121" s="158"/>
    </row>
    <row r="122" spans="1:8" ht="63" customHeight="1" x14ac:dyDescent="0.2">
      <c r="A122" s="190" t="s">
        <v>81</v>
      </c>
      <c r="B122" s="191"/>
      <c r="C122" s="186"/>
      <c r="D122" s="157">
        <v>349.33333333333331</v>
      </c>
      <c r="E122" s="157"/>
      <c r="F122" s="157"/>
      <c r="G122" s="157"/>
      <c r="H122" s="158"/>
    </row>
    <row r="123" spans="1:8" ht="63" customHeight="1" thickBot="1" x14ac:dyDescent="0.25">
      <c r="A123" s="190" t="s">
        <v>82</v>
      </c>
      <c r="B123" s="191"/>
      <c r="C123" s="194"/>
      <c r="D123" s="157">
        <v>314.39999999999998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44">
        <v>5100</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"2ГИС.КУРСК"</v>
      </c>
      <c r="D126" s="31">
        <v>3000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121">
        <v>3180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6">
        <v>1800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"2ГИС.КУРСК"</v>
      </c>
      <c r="D129" s="36">
        <v>5250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"2ГИС.КУРСК"</v>
      </c>
      <c r="D130" s="36">
        <v>6300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6">
        <v>1800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6">
        <v>3180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6">
        <v>1800</v>
      </c>
      <c r="E133" s="37"/>
      <c r="F133" s="37"/>
      <c r="G133" s="37"/>
      <c r="H133" s="38"/>
    </row>
    <row r="134" spans="1:8" ht="50.1" customHeight="1" x14ac:dyDescent="0.2">
      <c r="A134" s="160" t="s">
        <v>93</v>
      </c>
      <c r="B134" s="161"/>
      <c r="C134" s="203" t="str">
        <f>C127</f>
        <v>Электронный справочник на основе Справочника организаций "2ГИС.КУРСК" (версия для ПК)</v>
      </c>
      <c r="D134" s="36">
        <v>3000</v>
      </c>
      <c r="E134" s="37"/>
      <c r="F134" s="37"/>
      <c r="G134" s="37"/>
      <c r="H134" s="38"/>
    </row>
    <row r="135" spans="1:8" ht="50.1" customHeight="1" x14ac:dyDescent="0.2">
      <c r="A135" s="160" t="s">
        <v>94</v>
      </c>
      <c r="B135" s="161"/>
      <c r="C135" s="202" t="s">
        <v>95</v>
      </c>
      <c r="D135" s="36">
        <v>510</v>
      </c>
      <c r="E135" s="37"/>
      <c r="F135" s="37"/>
      <c r="G135" s="37"/>
      <c r="H135" s="38"/>
    </row>
    <row r="136" spans="1:8" ht="73.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6">
        <v>1800</v>
      </c>
      <c r="E136" s="37"/>
      <c r="F136" s="37"/>
      <c r="G136" s="37"/>
      <c r="H136" s="38"/>
    </row>
    <row r="137" spans="1:8" ht="73.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6">
        <v>1440</v>
      </c>
      <c r="E137" s="37"/>
      <c r="F137" s="37"/>
      <c r="G137" s="37"/>
      <c r="H137" s="38"/>
    </row>
    <row r="138" spans="1:8" ht="73.5" customHeight="1" x14ac:dyDescent="0.2">
      <c r="A138" s="160" t="s">
        <v>98</v>
      </c>
      <c r="B138" s="161"/>
      <c r="C138"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6">
        <v>1200</v>
      </c>
      <c r="E138" s="37"/>
      <c r="F138" s="37"/>
      <c r="G138" s="37"/>
      <c r="H138" s="38"/>
    </row>
    <row r="139" spans="1:8" ht="73.5" customHeight="1" x14ac:dyDescent="0.2">
      <c r="A139" s="160" t="s">
        <v>99</v>
      </c>
      <c r="B139" s="161"/>
      <c r="C139"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6">
        <v>720</v>
      </c>
      <c r="E139" s="37"/>
      <c r="F139" s="37"/>
      <c r="G139" s="37"/>
      <c r="H139" s="38"/>
    </row>
    <row r="140" spans="1:8" ht="73.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6">
        <v>6000</v>
      </c>
      <c r="E140" s="37"/>
      <c r="F140" s="37"/>
      <c r="G140" s="37"/>
      <c r="H140" s="38"/>
    </row>
    <row r="141" spans="1:8" ht="73.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6">
        <v>1800</v>
      </c>
      <c r="E142" s="37"/>
      <c r="F142" s="37"/>
      <c r="G142" s="37"/>
      <c r="H142" s="3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6">
        <v>360</v>
      </c>
      <c r="E143" s="37"/>
      <c r="F143" s="37"/>
      <c r="G143" s="37"/>
      <c r="H143" s="3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4" s="36">
        <v>50010</v>
      </c>
      <c r="E144" s="37"/>
      <c r="F144" s="37"/>
      <c r="G144" s="37"/>
      <c r="H144" s="3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5" s="36">
        <v>3000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6">
        <v>1500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7" s="36">
        <v>1200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"2ГИС.КУРСК"</v>
      </c>
      <c r="D148" s="36">
        <v>4200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6">
        <v>4560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"2ГИС.КУРСК" (версия для ПК)</v>
      </c>
      <c r="D150" s="36">
        <v>2520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"2ГИС.КУРСК"</v>
      </c>
      <c r="D151" s="36">
        <v>7440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"2ГИС.КУРСК"</v>
      </c>
      <c r="D152" s="36">
        <v>8928</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"2ГИС.КУРСК" (версия для ПК)</v>
      </c>
      <c r="D153" s="36">
        <v>2520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"2ГИС.КУРСК" (версия для ПК)</v>
      </c>
      <c r="D154" s="36">
        <v>4560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"2ГИС.КУРСК" (версия для ПК)</v>
      </c>
      <c r="D155" s="36">
        <v>2520</v>
      </c>
      <c r="E155" s="37"/>
      <c r="F155" s="37"/>
      <c r="G155" s="37"/>
      <c r="H155" s="38"/>
    </row>
    <row r="156" spans="1:8" ht="50.1" customHeight="1" x14ac:dyDescent="0.2">
      <c r="A156" s="160" t="s">
        <v>115</v>
      </c>
      <c r="B156" s="161"/>
      <c r="C156" s="202" t="s">
        <v>95</v>
      </c>
      <c r="D156" s="36">
        <v>720</v>
      </c>
      <c r="E156" s="37"/>
      <c r="F156" s="37"/>
      <c r="G156" s="37"/>
      <c r="H156" s="38"/>
    </row>
    <row r="157" spans="1:8" ht="76.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6">
        <v>8400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"2ГИС.КУРСК" (версия для ПК)</v>
      </c>
      <c r="D158" s="44">
        <v>2520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6">
        <v>2400</v>
      </c>
      <c r="E160" s="37"/>
      <c r="F160" s="37"/>
      <c r="G160" s="37"/>
      <c r="H160" s="38"/>
    </row>
    <row r="161" spans="1:8" s="16" customFormat="1" ht="50.1" customHeight="1" x14ac:dyDescent="0.2">
      <c r="A161" s="160" t="s">
        <v>120</v>
      </c>
      <c r="B161" s="161"/>
      <c r="C161" s="209"/>
      <c r="D161" s="36">
        <v>1500</v>
      </c>
      <c r="E161" s="37"/>
      <c r="F161" s="37"/>
      <c r="G161" s="37"/>
      <c r="H161" s="38"/>
    </row>
    <row r="162" spans="1:8" s="16" customFormat="1" ht="50.1" customHeight="1" x14ac:dyDescent="0.2">
      <c r="A162" s="207" t="s">
        <v>121</v>
      </c>
      <c r="B162" s="208"/>
      <c r="C162" s="209"/>
      <c r="D162" s="293">
        <v>1500</v>
      </c>
      <c r="E162" s="157"/>
      <c r="F162" s="157"/>
      <c r="G162" s="157"/>
      <c r="H162" s="157"/>
    </row>
    <row r="163" spans="1:8" s="16" customFormat="1" ht="50.1" customHeight="1" x14ac:dyDescent="0.2">
      <c r="A163" s="207" t="s">
        <v>122</v>
      </c>
      <c r="B163" s="208"/>
      <c r="C163" s="209"/>
      <c r="D163" s="293">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"Интернет-площадка 2gis.ru на основе Cправочника организаций "&amp;$C$2&amp;""</f>
        <v>Интернет-площадка 2gis.ru на основе Cправочника организаций "2ГИС.КУРСК"</v>
      </c>
      <c r="D166" s="36">
        <v>3180</v>
      </c>
      <c r="E166" s="37"/>
      <c r="F166" s="37"/>
      <c r="G166" s="37"/>
      <c r="H166" s="38"/>
    </row>
    <row r="167" spans="1:8" ht="50.1" customHeight="1" x14ac:dyDescent="0.2">
      <c r="A167" s="160" t="s">
        <v>126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7" s="36">
        <v>3180</v>
      </c>
      <c r="E167" s="37"/>
      <c r="F167" s="37"/>
      <c r="G167" s="37"/>
      <c r="H167" s="38"/>
    </row>
    <row r="168" spans="1:8" ht="50.1" customHeight="1" x14ac:dyDescent="0.2">
      <c r="A168" s="160" t="s">
        <v>195</v>
      </c>
      <c r="B168" s="161"/>
      <c r="C168" s="202" t="str">
        <f>"Интернет-площадка 2gis.ru на основе Cправочника организаций "&amp;$C$2&amp;""</f>
        <v>Интернет-площадка 2gis.ru на основе Cправочника организаций "2ГИС.КУРСК"</v>
      </c>
      <c r="D168" s="36">
        <v>4560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9" s="36">
        <v>4560</v>
      </c>
      <c r="E169" s="37"/>
      <c r="F169" s="37"/>
      <c r="G169" s="37"/>
      <c r="H169" s="38"/>
    </row>
    <row r="170" spans="1:8" s="16" customFormat="1" ht="126" customHeight="1" thickBot="1" x14ac:dyDescent="0.25">
      <c r="A170" s="160" t="s">
        <v>129</v>
      </c>
      <c r="B170" s="161"/>
      <c r="C170" s="455" t="str">
        <f>C166</f>
        <v>Интернет-площадка 2gis.ru на основе Cправочника организаций "2ГИС.КУРСК"</v>
      </c>
      <c r="D170" s="304">
        <v>3330</v>
      </c>
      <c r="E170" s="165"/>
      <c r="F170" s="165"/>
      <c r="G170" s="165"/>
      <c r="H170" s="166"/>
    </row>
    <row r="171" spans="1:8" ht="50.1" customHeight="1" thickBot="1" x14ac:dyDescent="0.25">
      <c r="A171" s="24" t="s">
        <v>196</v>
      </c>
      <c r="B171" s="25"/>
      <c r="C171" s="26"/>
      <c r="D171" s="173"/>
      <c r="E171" s="173"/>
      <c r="F171" s="173"/>
      <c r="G171" s="173"/>
      <c r="H171" s="174"/>
    </row>
    <row r="172" spans="1:8" s="23" customFormat="1" ht="30" customHeight="1" thickBot="1" x14ac:dyDescent="0.25">
      <c r="A172" s="297"/>
      <c r="B172" s="298"/>
      <c r="C172" s="456"/>
      <c r="D172" s="298"/>
      <c r="E172" s="298"/>
      <c r="F172" s="298"/>
      <c r="G172" s="298"/>
      <c r="H172" s="299"/>
    </row>
    <row r="173" spans="1:8" s="16" customFormat="1" ht="185.25" customHeight="1" x14ac:dyDescent="0.2">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3" s="31">
        <v>5250</v>
      </c>
      <c r="E173" s="32"/>
      <c r="F173" s="32"/>
      <c r="G173" s="32"/>
      <c r="H173" s="33"/>
    </row>
    <row r="174" spans="1:8" s="16" customFormat="1" ht="83.25" customHeight="1" thickBot="1" x14ac:dyDescent="0.25">
      <c r="A174" s="160" t="s">
        <v>198</v>
      </c>
      <c r="B174" s="161"/>
      <c r="C174" s="209"/>
      <c r="D174" s="36">
        <v>5250</v>
      </c>
      <c r="E174" s="37"/>
      <c r="F174" s="37"/>
      <c r="G174" s="37"/>
      <c r="H174" s="38"/>
    </row>
    <row r="175" spans="1:8" ht="21.75" thickBot="1" x14ac:dyDescent="0.25">
      <c r="A175" s="286"/>
      <c r="B175" s="287"/>
      <c r="C175" s="125"/>
      <c r="D175" s="288"/>
      <c r="E175" s="288"/>
      <c r="F175" s="288"/>
      <c r="G175" s="288"/>
      <c r="H175" s="289"/>
    </row>
    <row r="177" spans="1:8" ht="21" x14ac:dyDescent="0.2">
      <c r="A177" s="216"/>
      <c r="B177" s="217" t="s">
        <v>130</v>
      </c>
      <c r="C177" s="218" t="s">
        <v>540</v>
      </c>
      <c r="D177" s="218"/>
      <c r="E177" s="219"/>
      <c r="F177" s="219"/>
      <c r="G177" s="219"/>
      <c r="H177" s="219"/>
    </row>
    <row r="178" spans="1:8" ht="21" x14ac:dyDescent="0.2">
      <c r="A178" s="216"/>
      <c r="B178" s="219"/>
      <c r="C178" s="220" t="s">
        <v>541</v>
      </c>
      <c r="D178" s="220"/>
      <c r="E178" s="219"/>
      <c r="F178" s="219"/>
      <c r="G178" s="219"/>
      <c r="H178" s="219"/>
    </row>
    <row r="179" spans="1:8" ht="21" x14ac:dyDescent="0.2">
      <c r="A179" s="216"/>
      <c r="B179" s="219"/>
      <c r="C179" s="220" t="s">
        <v>542</v>
      </c>
      <c r="D179" s="220"/>
      <c r="E179" s="219"/>
      <c r="F179" s="219"/>
      <c r="G179" s="219"/>
      <c r="H179" s="219"/>
    </row>
    <row r="180" spans="1:8" ht="21" x14ac:dyDescent="0.2">
      <c r="C180" s="220"/>
      <c r="D180" s="220"/>
      <c r="E180" s="219"/>
      <c r="F180" s="219"/>
      <c r="G180" s="219"/>
      <c r="H180" s="213"/>
    </row>
    <row r="181" spans="1:8" ht="26.25" customHeight="1"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ht="26.25" customHeight="1"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ht="26.25" customHeight="1"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ht="26.25" customHeight="1"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ht="26.25" customHeight="1"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ht="26.25" customHeight="1"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ht="26.25" customHeight="1"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ht="26.25" x14ac:dyDescent="0.2">
      <c r="A188" s="229"/>
      <c r="B188" s="229"/>
      <c r="C188" s="230"/>
      <c r="D188" s="231"/>
      <c r="E188" s="231"/>
      <c r="F188" s="232"/>
      <c r="G188" s="233"/>
      <c r="H188" s="233"/>
    </row>
    <row r="189" spans="1:8" ht="21" x14ac:dyDescent="0.2">
      <c r="A189" s="235" t="s">
        <v>141</v>
      </c>
      <c r="B189" s="235"/>
      <c r="C189" s="235"/>
      <c r="D189" s="235"/>
      <c r="E189" s="235"/>
      <c r="F189" s="235"/>
      <c r="G189" s="235"/>
      <c r="H189" s="235"/>
    </row>
    <row r="190" spans="1:8" ht="21" x14ac:dyDescent="0.2">
      <c r="A190" s="235" t="s">
        <v>142</v>
      </c>
      <c r="B190" s="235"/>
      <c r="C190" s="235"/>
      <c r="D190" s="235"/>
      <c r="E190" s="235"/>
      <c r="F190" s="235"/>
      <c r="G190" s="235"/>
      <c r="H190" s="235"/>
    </row>
    <row r="191" spans="1:8" ht="26.25" x14ac:dyDescent="0.2">
      <c r="A191" s="229"/>
      <c r="B191" s="229"/>
      <c r="C191" s="230"/>
      <c r="D191" s="231"/>
      <c r="E191" s="231"/>
      <c r="F191" s="232"/>
      <c r="G191" s="233"/>
      <c r="H191" s="233"/>
    </row>
    <row r="192" spans="1:8" ht="50.1" customHeight="1" thickBot="1" x14ac:dyDescent="0.25">
      <c r="A192" s="236" t="s">
        <v>143</v>
      </c>
      <c r="B192" s="236"/>
      <c r="C192" s="236"/>
      <c r="D192" s="236"/>
      <c r="E192" s="236"/>
      <c r="F192" s="237"/>
      <c r="G192" s="227"/>
      <c r="H192" s="238"/>
    </row>
    <row r="193" spans="1:8" ht="50.1" customHeight="1" thickBot="1" x14ac:dyDescent="0.25">
      <c r="A193" s="239" t="s">
        <v>144</v>
      </c>
      <c r="B193" s="240"/>
      <c r="C193" s="240"/>
      <c r="D193" s="240"/>
      <c r="E193" s="241"/>
      <c r="F193" s="242"/>
      <c r="H193" s="243"/>
    </row>
    <row r="194" spans="1:8" ht="96" customHeight="1" thickBot="1" x14ac:dyDescent="0.25">
      <c r="A194" s="421" t="s">
        <v>145</v>
      </c>
      <c r="B194" s="422"/>
      <c r="C194" s="246" t="s">
        <v>146</v>
      </c>
      <c r="D194" s="435" t="s">
        <v>147</v>
      </c>
      <c r="E194" s="436"/>
      <c r="F194" s="248"/>
      <c r="G194" s="248"/>
      <c r="H194" s="248"/>
    </row>
    <row r="195" spans="1:8" ht="119.25" customHeight="1" x14ac:dyDescent="0.2">
      <c r="A195" s="249" t="s">
        <v>148</v>
      </c>
      <c r="B195" s="250"/>
      <c r="C195" s="251" t="s">
        <v>149</v>
      </c>
      <c r="D195" s="252" t="s">
        <v>150</v>
      </c>
      <c r="E195" s="253"/>
      <c r="F195" s="248"/>
      <c r="G195" s="248"/>
      <c r="H195" s="248"/>
    </row>
    <row r="196" spans="1:8" ht="80.25" customHeight="1" x14ac:dyDescent="0.2">
      <c r="A196" s="254" t="s">
        <v>151</v>
      </c>
      <c r="B196" s="255"/>
      <c r="C196" s="256" t="s">
        <v>152</v>
      </c>
      <c r="D196" s="257" t="s">
        <v>153</v>
      </c>
      <c r="E196" s="258"/>
      <c r="F196" s="248"/>
      <c r="G196" s="248"/>
      <c r="H196" s="248"/>
    </row>
    <row r="197" spans="1:8" ht="176.25" customHeight="1" thickBot="1" x14ac:dyDescent="0.25">
      <c r="A197" s="316" t="s">
        <v>154</v>
      </c>
      <c r="B197" s="317"/>
      <c r="C197" s="318" t="s">
        <v>155</v>
      </c>
      <c r="D197" s="319" t="s">
        <v>153</v>
      </c>
      <c r="E197" s="320"/>
      <c r="F197" s="248"/>
      <c r="G197" s="248"/>
      <c r="H197" s="248"/>
    </row>
    <row r="198" spans="1:8" s="213" customFormat="1" ht="125.25" customHeight="1" x14ac:dyDescent="0.2">
      <c r="A198" s="254" t="s">
        <v>157</v>
      </c>
      <c r="B198" s="255"/>
      <c r="C198" s="314" t="s">
        <v>158</v>
      </c>
      <c r="D198" s="255" t="s">
        <v>153</v>
      </c>
      <c r="E198" s="315"/>
      <c r="F198" s="242"/>
      <c r="G198" s="242"/>
      <c r="H198" s="242"/>
    </row>
    <row r="199" spans="1:8" s="234" customFormat="1" ht="222.75" customHeight="1" thickBot="1" x14ac:dyDescent="0.25">
      <c r="A199" s="437" t="s">
        <v>159</v>
      </c>
      <c r="B199" s="438"/>
      <c r="C199" s="318" t="s">
        <v>160</v>
      </c>
      <c r="D199" s="439" t="s">
        <v>153</v>
      </c>
      <c r="E199" s="440"/>
      <c r="F199" s="232"/>
      <c r="G199" s="233"/>
      <c r="H199" s="233"/>
    </row>
    <row r="200" spans="1:8" ht="23.25" x14ac:dyDescent="0.2">
      <c r="A200" s="260" t="s">
        <v>161</v>
      </c>
      <c r="B200" s="260"/>
      <c r="C200" s="260"/>
      <c r="D200" s="260"/>
      <c r="E200" s="260"/>
      <c r="F200" s="260"/>
      <c r="G200" s="260"/>
      <c r="H200" s="260"/>
    </row>
    <row r="201" spans="1:8" ht="23.25" x14ac:dyDescent="0.2">
      <c r="A201" s="260" t="s">
        <v>162</v>
      </c>
      <c r="B201" s="260"/>
      <c r="C201" s="260"/>
      <c r="D201" s="260"/>
      <c r="E201" s="260"/>
      <c r="F201" s="260"/>
      <c r="G201" s="260"/>
      <c r="H201" s="260"/>
    </row>
    <row r="202" spans="1:8" ht="189" customHeight="1" x14ac:dyDescent="0.2">
      <c r="A202"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5"/>
      <c r="C202" s="235"/>
      <c r="D202" s="235"/>
      <c r="E202" s="235"/>
      <c r="F202" s="235"/>
      <c r="G202" s="235"/>
      <c r="H202" s="235"/>
    </row>
    <row r="203" spans="1:8" ht="75" customHeight="1" x14ac:dyDescent="0.2">
      <c r="A203" s="235" t="s">
        <v>164</v>
      </c>
      <c r="B203" s="235"/>
      <c r="C203" s="235"/>
      <c r="D203" s="235"/>
      <c r="E203" s="235"/>
      <c r="F203" s="235"/>
      <c r="G203" s="235"/>
      <c r="H203" s="235"/>
    </row>
    <row r="204" spans="1:8" ht="23.25" x14ac:dyDescent="0.2">
      <c r="A204" s="260" t="s">
        <v>165</v>
      </c>
      <c r="B204" s="260"/>
      <c r="C204" s="260"/>
      <c r="D204" s="260"/>
      <c r="E204" s="260"/>
      <c r="F204" s="260"/>
      <c r="G204" s="260"/>
      <c r="H204" s="260"/>
    </row>
    <row r="205" spans="1:8" s="262" customFormat="1" ht="114.75" customHeight="1" x14ac:dyDescent="0.2">
      <c r="A205" s="235" t="s">
        <v>166</v>
      </c>
      <c r="B205" s="235"/>
      <c r="C205" s="235"/>
      <c r="D205" s="235"/>
      <c r="E205" s="235"/>
      <c r="F205" s="235"/>
      <c r="G205" s="235"/>
      <c r="H205" s="23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zoomScale="40" zoomScaleNormal="40" zoomScaleSheetLayoutView="40" workbookViewId="0">
      <pane ySplit="4" topLeftCell="A16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91" t="s">
        <v>8</v>
      </c>
      <c r="E4" s="326"/>
      <c r="F4" s="326"/>
      <c r="G4" s="326"/>
      <c r="H4" s="327"/>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ht="31.5" customHeight="1" thickBot="1" x14ac:dyDescent="0.25">
      <c r="A7" s="431"/>
      <c r="B7" s="432"/>
      <c r="C7" s="433"/>
      <c r="D7" s="332" t="s">
        <v>168</v>
      </c>
      <c r="E7" s="264" t="s">
        <v>169</v>
      </c>
      <c r="F7" s="332" t="s">
        <v>170</v>
      </c>
      <c r="G7" s="264" t="s">
        <v>171</v>
      </c>
      <c r="H7" s="333"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 s="31">
        <f>F8*1.2</f>
        <v>5860.8</v>
      </c>
      <c r="E8" s="32">
        <f>F8*1.1</f>
        <v>5372.4000000000005</v>
      </c>
      <c r="F8" s="32">
        <v>4884</v>
      </c>
      <c r="G8" s="32">
        <f>F8*0.75</f>
        <v>3663</v>
      </c>
      <c r="H8" s="33">
        <f>F8*0.5</f>
        <v>2442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 s="54">
        <f>F13*1.2</f>
        <v>7048.8</v>
      </c>
      <c r="E13" s="32">
        <f>F13*1.1</f>
        <v>6461.4000000000005</v>
      </c>
      <c r="F13" s="32">
        <v>5874</v>
      </c>
      <c r="G13" s="32">
        <f>F13*0.75</f>
        <v>4405.5</v>
      </c>
      <c r="H13" s="33">
        <f>F13*0.5</f>
        <v>2937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 s="61"/>
      <c r="E17" s="45"/>
      <c r="F17" s="45"/>
      <c r="G17" s="45"/>
      <c r="H17" s="46"/>
    </row>
    <row r="18" spans="1:8" s="16" customFormat="1" ht="24.95" customHeight="1" thickBot="1" x14ac:dyDescent="0.25">
      <c r="A18" s="47"/>
      <c r="B18" s="62"/>
      <c r="C18" s="49"/>
      <c r="D18" s="287"/>
      <c r="E18" s="287"/>
      <c r="F18" s="287"/>
      <c r="G18" s="287"/>
      <c r="H18" s="459"/>
    </row>
    <row r="19" spans="1:8" s="16" customFormat="1" ht="112.5" customHeight="1" x14ac:dyDescent="0.2">
      <c r="A19" s="65" t="s">
        <v>17</v>
      </c>
      <c r="B19" s="66" t="s">
        <v>18</v>
      </c>
      <c r="C19" s="67"/>
      <c r="D19" s="68">
        <v>840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"2ГИС.ЛЕНИНСК-КУЗНЕЦКИЙ"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4" s="267">
        <v>120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8" s="31">
        <f>F28*1.2</f>
        <v>8208</v>
      </c>
      <c r="E28" s="32">
        <f>F28*1.1</f>
        <v>7524.0000000000009</v>
      </c>
      <c r="F28" s="32">
        <v>6840</v>
      </c>
      <c r="G28" s="32">
        <f>F28*0.75</f>
        <v>5130</v>
      </c>
      <c r="H28" s="33">
        <f>F28*0.5</f>
        <v>3420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3" s="54">
        <f>F33*1.2</f>
        <v>9878.4</v>
      </c>
      <c r="E33" s="32">
        <f>F33*1.1</f>
        <v>9055.2000000000007</v>
      </c>
      <c r="F33" s="32">
        <v>8232</v>
      </c>
      <c r="G33" s="32">
        <f>F33*0.75</f>
        <v>6174</v>
      </c>
      <c r="H33" s="33">
        <f>F33*0.5</f>
        <v>4116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1200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"2ГИС.ЛЕНИНСК-КУЗНЕЦКИЙ"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4" s="89">
        <v>120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7" s="99"/>
      <c r="E47" s="100"/>
      <c r="F47" s="100"/>
      <c r="G47" s="100"/>
      <c r="H47" s="101"/>
    </row>
    <row r="48" spans="1:8" ht="21.75" thickBot="1" x14ac:dyDescent="0.25">
      <c r="A48" s="81"/>
      <c r="B48" s="129"/>
      <c r="C48" s="130"/>
      <c r="D48" s="113"/>
      <c r="E48" s="114"/>
      <c r="F48" s="114"/>
      <c r="G48" s="114"/>
      <c r="H48" s="115"/>
    </row>
    <row r="49" spans="1:8" ht="42.75" thickBot="1" x14ac:dyDescent="0.25">
      <c r="A49" s="274"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9" s="275">
        <f>F49*1.2</f>
        <v>3312</v>
      </c>
      <c r="E49" s="275">
        <f>F49*1.1</f>
        <v>3036.0000000000005</v>
      </c>
      <c r="F49" s="275">
        <v>2760</v>
      </c>
      <c r="G49" s="275">
        <f>F49*0.75</f>
        <v>2070</v>
      </c>
      <c r="H49" s="275">
        <f>F49*0.5</f>
        <v>1380</v>
      </c>
    </row>
    <row r="50" spans="1:8" ht="84.75" thickBot="1" x14ac:dyDescent="0.25">
      <c r="A50" s="274"/>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276"/>
      <c r="E50" s="276"/>
      <c r="F50" s="276"/>
      <c r="G50" s="276"/>
      <c r="H50" s="276"/>
    </row>
    <row r="51" spans="1:8" ht="63.75" thickBot="1" x14ac:dyDescent="0.25">
      <c r="A51" s="274"/>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1" s="276"/>
      <c r="E51" s="276"/>
      <c r="F51" s="276"/>
      <c r="G51" s="276"/>
      <c r="H51" s="276"/>
    </row>
    <row r="52" spans="1:8" ht="21.75" thickBot="1" x14ac:dyDescent="0.25">
      <c r="A52" s="81"/>
      <c r="B52" s="129"/>
      <c r="C52" s="130"/>
      <c r="D52" s="113"/>
      <c r="E52" s="114"/>
      <c r="F52" s="114"/>
      <c r="G52" s="114"/>
      <c r="H52" s="115"/>
    </row>
    <row r="53" spans="1:8" ht="42" x14ac:dyDescent="0.2">
      <c r="A53" s="277"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3" s="89">
        <v>120</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4" s="99"/>
      <c r="E54" s="100"/>
      <c r="F54" s="100"/>
      <c r="G54" s="100"/>
      <c r="H54" s="101"/>
    </row>
    <row r="55" spans="1:8" s="16" customFormat="1" ht="24.95" customHeight="1" thickBot="1" x14ac:dyDescent="0.25">
      <c r="A55" s="81"/>
      <c r="B55" s="82"/>
      <c r="C55" s="83"/>
      <c r="D55" s="287" t="s">
        <v>228</v>
      </c>
      <c r="E55" s="287"/>
      <c r="F55" s="287"/>
      <c r="G55" s="287"/>
      <c r="H55" s="459"/>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6" s="31">
        <f>F56*1.2</f>
        <v>6393.5999999999995</v>
      </c>
      <c r="E56" s="32">
        <f>F56*1.1</f>
        <v>5860.8</v>
      </c>
      <c r="F56" s="32">
        <v>5328</v>
      </c>
      <c r="G56" s="32">
        <f>F56*0.75</f>
        <v>3996</v>
      </c>
      <c r="H56" s="33">
        <f>F56*0.5</f>
        <v>2664</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0" s="44"/>
      <c r="E60" s="45"/>
      <c r="F60" s="45"/>
      <c r="G60" s="45"/>
      <c r="H60" s="46"/>
    </row>
    <row r="61" spans="1:8" s="16" customFormat="1" ht="24.95" customHeight="1" thickBot="1" x14ac:dyDescent="0.25">
      <c r="A61" s="47"/>
      <c r="B61" s="48"/>
      <c r="C61" s="49"/>
      <c r="D61" s="287" t="s">
        <v>228</v>
      </c>
      <c r="E61" s="287"/>
      <c r="F61" s="287"/>
      <c r="G61" s="287"/>
      <c r="H61" s="459"/>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2" s="54">
        <f>F62*1.2</f>
        <v>7689.5999999999995</v>
      </c>
      <c r="E62" s="32">
        <f>F62*1.1</f>
        <v>7048.8</v>
      </c>
      <c r="F62" s="32">
        <v>6408</v>
      </c>
      <c r="G62" s="32">
        <f>F62*0.75</f>
        <v>4806</v>
      </c>
      <c r="H62" s="33">
        <f>F62*0.5</f>
        <v>3204</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6" s="61"/>
      <c r="E66" s="45"/>
      <c r="F66" s="45"/>
      <c r="G66" s="45"/>
      <c r="H66" s="46"/>
    </row>
    <row r="67" spans="1:8" s="16" customFormat="1" ht="24.95" customHeight="1" thickBot="1" x14ac:dyDescent="0.25">
      <c r="A67" s="81"/>
      <c r="B67" s="82"/>
      <c r="C67" s="83"/>
      <c r="D67" s="287" t="s">
        <v>228</v>
      </c>
      <c r="E67" s="287"/>
      <c r="F67" s="287"/>
      <c r="G67" s="287"/>
      <c r="H67" s="459"/>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8" s="267">
        <v>120</v>
      </c>
      <c r="E68" s="268"/>
      <c r="F68" s="268"/>
      <c r="G68" s="268"/>
      <c r="H68" s="269"/>
    </row>
    <row r="69" spans="1:8" s="16" customFormat="1" ht="94.5" customHeight="1" x14ac:dyDescent="0.2">
      <c r="A69" s="71"/>
      <c r="B69" s="92"/>
      <c r="C69" s="93"/>
      <c r="D69" s="94"/>
      <c r="E69" s="95"/>
      <c r="F69" s="95"/>
      <c r="G69" s="95"/>
      <c r="H69" s="270"/>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0" s="271"/>
      <c r="E70" s="272"/>
      <c r="F70" s="272"/>
      <c r="G70" s="272"/>
      <c r="H70" s="273"/>
    </row>
    <row r="71" spans="1:8" ht="21.75" thickBot="1" x14ac:dyDescent="0.25">
      <c r="A71" s="81"/>
      <c r="B71" s="129"/>
      <c r="C71" s="130"/>
      <c r="D71" s="287" t="s">
        <v>228</v>
      </c>
      <c r="E71" s="287"/>
      <c r="F71" s="287"/>
      <c r="G71" s="287"/>
      <c r="H71" s="459"/>
    </row>
    <row r="72" spans="1:8" ht="50.1" customHeight="1" thickBot="1" x14ac:dyDescent="0.25">
      <c r="A72" s="136" t="s">
        <v>38</v>
      </c>
      <c r="B72" s="137"/>
      <c r="C72" s="137"/>
      <c r="D72" s="138" t="str">
        <f>"от "&amp;MIN(D73:D92)&amp;" до "&amp;MAX(D73:D92)</f>
        <v>от 600 до 12000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3" s="144">
        <v>600</v>
      </c>
      <c r="E73" s="145"/>
      <c r="F73" s="145"/>
      <c r="G73" s="145"/>
      <c r="H73" s="146"/>
    </row>
    <row r="74" spans="1:8" ht="37.5" customHeight="1" x14ac:dyDescent="0.2">
      <c r="A74" s="147" t="s">
        <v>40</v>
      </c>
      <c r="B74" s="148"/>
      <c r="C74" s="143"/>
      <c r="D74" s="36">
        <v>1200</v>
      </c>
      <c r="E74" s="37"/>
      <c r="F74" s="37"/>
      <c r="G74" s="37"/>
      <c r="H74" s="38"/>
    </row>
    <row r="75" spans="1:8" ht="37.5" customHeight="1" x14ac:dyDescent="0.2">
      <c r="A75" s="147" t="s">
        <v>41</v>
      </c>
      <c r="B75" s="148"/>
      <c r="C75" s="143"/>
      <c r="D75" s="36">
        <v>1800</v>
      </c>
      <c r="E75" s="37"/>
      <c r="F75" s="37"/>
      <c r="G75" s="37"/>
      <c r="H75" s="38"/>
    </row>
    <row r="76" spans="1:8" ht="37.5" customHeight="1" x14ac:dyDescent="0.2">
      <c r="A76" s="147" t="s">
        <v>42</v>
      </c>
      <c r="B76" s="148"/>
      <c r="C76" s="143"/>
      <c r="D76" s="36">
        <v>2400</v>
      </c>
      <c r="E76" s="37"/>
      <c r="F76" s="37"/>
      <c r="G76" s="37"/>
      <c r="H76" s="38"/>
    </row>
    <row r="77" spans="1:8" ht="37.5" customHeight="1" x14ac:dyDescent="0.2">
      <c r="A77" s="147" t="s">
        <v>43</v>
      </c>
      <c r="B77" s="148"/>
      <c r="C77" s="143"/>
      <c r="D77" s="36">
        <v>3000</v>
      </c>
      <c r="E77" s="37"/>
      <c r="F77" s="37"/>
      <c r="G77" s="37"/>
      <c r="H77" s="38"/>
    </row>
    <row r="78" spans="1:8" ht="37.5" customHeight="1" x14ac:dyDescent="0.2">
      <c r="A78" s="147" t="s">
        <v>44</v>
      </c>
      <c r="B78" s="148"/>
      <c r="C78" s="143"/>
      <c r="D78" s="36">
        <v>3600</v>
      </c>
      <c r="E78" s="37"/>
      <c r="F78" s="37"/>
      <c r="G78" s="37"/>
      <c r="H78" s="38"/>
    </row>
    <row r="79" spans="1:8" ht="37.5" customHeight="1" x14ac:dyDescent="0.2">
      <c r="A79" s="147" t="s">
        <v>45</v>
      </c>
      <c r="B79" s="148"/>
      <c r="C79" s="143"/>
      <c r="D79" s="36">
        <v>4200</v>
      </c>
      <c r="E79" s="37"/>
      <c r="F79" s="37"/>
      <c r="G79" s="37"/>
      <c r="H79" s="38"/>
    </row>
    <row r="80" spans="1:8" ht="37.5" customHeight="1" x14ac:dyDescent="0.2">
      <c r="A80" s="147" t="s">
        <v>46</v>
      </c>
      <c r="B80" s="148"/>
      <c r="C80" s="143"/>
      <c r="D80" s="36">
        <v>4800</v>
      </c>
      <c r="E80" s="37"/>
      <c r="F80" s="37"/>
      <c r="G80" s="37"/>
      <c r="H80" s="38"/>
    </row>
    <row r="81" spans="1:8" ht="37.5" customHeight="1" x14ac:dyDescent="0.2">
      <c r="A81" s="147" t="s">
        <v>47</v>
      </c>
      <c r="B81" s="148"/>
      <c r="C81" s="143"/>
      <c r="D81" s="36">
        <v>5400</v>
      </c>
      <c r="E81" s="37"/>
      <c r="F81" s="37"/>
      <c r="G81" s="37"/>
      <c r="H81" s="38"/>
    </row>
    <row r="82" spans="1:8" ht="37.5" customHeight="1" x14ac:dyDescent="0.2">
      <c r="A82" s="147" t="s">
        <v>48</v>
      </c>
      <c r="B82" s="148"/>
      <c r="C82" s="143"/>
      <c r="D82" s="36">
        <v>6000</v>
      </c>
      <c r="E82" s="37"/>
      <c r="F82" s="37"/>
      <c r="G82" s="37"/>
      <c r="H82" s="38"/>
    </row>
    <row r="83" spans="1:8" ht="37.5" customHeight="1" x14ac:dyDescent="0.2">
      <c r="A83" s="147" t="s">
        <v>49</v>
      </c>
      <c r="B83" s="148"/>
      <c r="C83" s="143"/>
      <c r="D83" s="36">
        <v>6600</v>
      </c>
      <c r="E83" s="37"/>
      <c r="F83" s="37"/>
      <c r="G83" s="37"/>
      <c r="H83" s="38"/>
    </row>
    <row r="84" spans="1:8" ht="37.5" customHeight="1" x14ac:dyDescent="0.2">
      <c r="A84" s="147" t="s">
        <v>50</v>
      </c>
      <c r="B84" s="148"/>
      <c r="C84" s="143"/>
      <c r="D84" s="36">
        <v>7200</v>
      </c>
      <c r="E84" s="37"/>
      <c r="F84" s="37"/>
      <c r="G84" s="37"/>
      <c r="H84" s="38"/>
    </row>
    <row r="85" spans="1:8" ht="37.5" customHeight="1" x14ac:dyDescent="0.2">
      <c r="A85" s="147" t="s">
        <v>51</v>
      </c>
      <c r="B85" s="148"/>
      <c r="C85" s="143"/>
      <c r="D85" s="36">
        <v>7800</v>
      </c>
      <c r="E85" s="37"/>
      <c r="F85" s="37"/>
      <c r="G85" s="37"/>
      <c r="H85" s="38"/>
    </row>
    <row r="86" spans="1:8" ht="37.5" customHeight="1" x14ac:dyDescent="0.2">
      <c r="A86" s="147" t="s">
        <v>52</v>
      </c>
      <c r="B86" s="148"/>
      <c r="C86" s="143"/>
      <c r="D86" s="36">
        <v>8400</v>
      </c>
      <c r="E86" s="37"/>
      <c r="F86" s="37"/>
      <c r="G86" s="37"/>
      <c r="H86" s="38"/>
    </row>
    <row r="87" spans="1:8" ht="37.5" customHeight="1" x14ac:dyDescent="0.2">
      <c r="A87" s="147" t="s">
        <v>53</v>
      </c>
      <c r="B87" s="148"/>
      <c r="C87" s="143"/>
      <c r="D87" s="36">
        <v>9000</v>
      </c>
      <c r="E87" s="37"/>
      <c r="F87" s="37"/>
      <c r="G87" s="37"/>
      <c r="H87" s="38"/>
    </row>
    <row r="88" spans="1:8" ht="37.5" customHeight="1" x14ac:dyDescent="0.2">
      <c r="A88" s="147" t="s">
        <v>54</v>
      </c>
      <c r="B88" s="148"/>
      <c r="C88" s="143"/>
      <c r="D88" s="36">
        <v>9600</v>
      </c>
      <c r="E88" s="37"/>
      <c r="F88" s="37"/>
      <c r="G88" s="37"/>
      <c r="H88" s="38"/>
    </row>
    <row r="89" spans="1:8" ht="37.5" customHeight="1" x14ac:dyDescent="0.2">
      <c r="A89" s="147" t="s">
        <v>55</v>
      </c>
      <c r="B89" s="148"/>
      <c r="C89" s="143"/>
      <c r="D89" s="36">
        <v>10200</v>
      </c>
      <c r="E89" s="37"/>
      <c r="F89" s="37"/>
      <c r="G89" s="37"/>
      <c r="H89" s="38"/>
    </row>
    <row r="90" spans="1:8" ht="37.5" customHeight="1" x14ac:dyDescent="0.2">
      <c r="A90" s="147" t="s">
        <v>56</v>
      </c>
      <c r="B90" s="148"/>
      <c r="C90" s="143"/>
      <c r="D90" s="36">
        <v>10800</v>
      </c>
      <c r="E90" s="37"/>
      <c r="F90" s="37"/>
      <c r="G90" s="37"/>
      <c r="H90" s="38"/>
    </row>
    <row r="91" spans="1:8" ht="37.5" customHeight="1" x14ac:dyDescent="0.2">
      <c r="A91" s="147" t="s">
        <v>57</v>
      </c>
      <c r="B91" s="148"/>
      <c r="C91" s="143"/>
      <c r="D91" s="36">
        <v>11400</v>
      </c>
      <c r="E91" s="37"/>
      <c r="F91" s="37"/>
      <c r="G91" s="37"/>
      <c r="H91" s="38"/>
    </row>
    <row r="92" spans="1:8" ht="37.5" customHeight="1" thickBot="1" x14ac:dyDescent="0.25">
      <c r="A92" s="147" t="s">
        <v>58</v>
      </c>
      <c r="B92" s="148"/>
      <c r="C92" s="143"/>
      <c r="D92" s="36">
        <v>12000</v>
      </c>
      <c r="E92" s="37"/>
      <c r="F92" s="37"/>
      <c r="G92" s="37"/>
      <c r="H92" s="38"/>
    </row>
    <row r="93" spans="1:8" ht="50.1" customHeight="1" thickBot="1" x14ac:dyDescent="0.25">
      <c r="A93" s="136" t="s">
        <v>59</v>
      </c>
      <c r="B93" s="137"/>
      <c r="C93" s="137"/>
      <c r="D93" s="138" t="str">
        <f>"от "&amp;MIN(D94:D103)&amp;" до "&amp;MAX(D94:D103)</f>
        <v>от 240 до 4200</v>
      </c>
      <c r="E93" s="139"/>
      <c r="F93" s="139"/>
      <c r="G93" s="139"/>
      <c r="H93" s="140"/>
    </row>
    <row r="94" spans="1:8" ht="151.5" x14ac:dyDescent="0.2">
      <c r="A94" s="149" t="s">
        <v>60</v>
      </c>
      <c r="B94" s="150" t="s">
        <v>13</v>
      </c>
      <c r="C94" s="296"/>
      <c r="D94" s="152">
        <v>660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5" s="157">
        <v>240</v>
      </c>
      <c r="E95" s="157"/>
      <c r="F95" s="157"/>
      <c r="G95" s="157"/>
      <c r="H95" s="158"/>
    </row>
    <row r="96" spans="1:8" ht="37.5" customHeight="1" x14ac:dyDescent="0.2">
      <c r="A96" s="154" t="s">
        <v>62</v>
      </c>
      <c r="B96" s="155"/>
      <c r="C96" s="159"/>
      <c r="D96" s="157">
        <v>4200</v>
      </c>
      <c r="E96" s="157"/>
      <c r="F96" s="157"/>
      <c r="G96" s="157"/>
      <c r="H96" s="158"/>
    </row>
    <row r="97" spans="1:8" ht="37.5" customHeight="1" x14ac:dyDescent="0.2">
      <c r="A97" s="154" t="s">
        <v>63</v>
      </c>
      <c r="B97" s="155"/>
      <c r="C97" s="159"/>
      <c r="D97" s="157">
        <v>960</v>
      </c>
      <c r="E97" s="157"/>
      <c r="F97" s="157"/>
      <c r="G97" s="157"/>
      <c r="H97" s="158"/>
    </row>
    <row r="98" spans="1:8" ht="37.5" customHeight="1" x14ac:dyDescent="0.2">
      <c r="A98" s="160" t="s">
        <v>64</v>
      </c>
      <c r="B98" s="161"/>
      <c r="C98" s="159"/>
      <c r="D98" s="157">
        <v>3000</v>
      </c>
      <c r="E98" s="157"/>
      <c r="F98" s="157"/>
      <c r="G98" s="157"/>
      <c r="H98" s="158"/>
    </row>
    <row r="99" spans="1:8" ht="37.5" customHeight="1" x14ac:dyDescent="0.2">
      <c r="A99" s="154" t="s">
        <v>65</v>
      </c>
      <c r="B99" s="155"/>
      <c r="C99" s="159"/>
      <c r="D99" s="157">
        <v>240</v>
      </c>
      <c r="E99" s="157"/>
      <c r="F99" s="157"/>
      <c r="G99" s="157"/>
      <c r="H99" s="158"/>
    </row>
    <row r="100" spans="1:8" ht="37.5" customHeight="1" x14ac:dyDescent="0.2">
      <c r="A100" s="154" t="s">
        <v>66</v>
      </c>
      <c r="B100" s="155"/>
      <c r="C100" s="159"/>
      <c r="D100" s="157">
        <v>240</v>
      </c>
      <c r="E100" s="157"/>
      <c r="F100" s="157"/>
      <c r="G100" s="157"/>
      <c r="H100" s="158"/>
    </row>
    <row r="101" spans="1:8" ht="37.5" customHeight="1" x14ac:dyDescent="0.2">
      <c r="A101" s="154" t="s">
        <v>67</v>
      </c>
      <c r="B101" s="155"/>
      <c r="C101" s="159"/>
      <c r="D101" s="157">
        <v>480</v>
      </c>
      <c r="E101" s="157"/>
      <c r="F101" s="157"/>
      <c r="G101" s="157"/>
      <c r="H101" s="158"/>
    </row>
    <row r="102" spans="1:8" ht="37.5" customHeight="1" x14ac:dyDescent="0.2">
      <c r="A102" s="154" t="s">
        <v>68</v>
      </c>
      <c r="B102" s="155"/>
      <c r="C102" s="159"/>
      <c r="D102" s="157">
        <v>720</v>
      </c>
      <c r="E102" s="157"/>
      <c r="F102" s="157"/>
      <c r="G102" s="157"/>
      <c r="H102" s="158"/>
    </row>
    <row r="103" spans="1:8" ht="37.5" customHeight="1" thickBot="1" x14ac:dyDescent="0.25">
      <c r="A103" s="162" t="s">
        <v>69</v>
      </c>
      <c r="B103" s="163"/>
      <c r="C103" s="164"/>
      <c r="D103" s="165">
        <v>3600</v>
      </c>
      <c r="E103" s="165"/>
      <c r="F103" s="165"/>
      <c r="G103" s="165"/>
      <c r="H103" s="166"/>
    </row>
    <row r="104" spans="1:8" s="16" customFormat="1" ht="138.75" customHeight="1" thickBot="1" x14ac:dyDescent="0.25">
      <c r="A104" s="283" t="s">
        <v>71</v>
      </c>
      <c r="B104" s="284"/>
      <c r="C1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4" s="45">
        <v>30</v>
      </c>
      <c r="E104" s="45"/>
      <c r="F104" s="45"/>
      <c r="G104" s="45"/>
      <c r="H104" s="46"/>
    </row>
    <row r="105" spans="1:8" ht="50.1" customHeight="1" thickBot="1" x14ac:dyDescent="0.25">
      <c r="A105" s="24" t="s">
        <v>72</v>
      </c>
      <c r="B105" s="25"/>
      <c r="C105" s="26"/>
      <c r="D105" s="173" t="e">
        <f>"от "&amp;MIN(D107,D127:H128,#REF!,D129:H143)&amp;" до "&amp;MAX(D107,D127:H128,#REF!,D129:H143)</f>
        <v>#REF!</v>
      </c>
      <c r="E105" s="173"/>
      <c r="F105" s="173"/>
      <c r="G105" s="173"/>
      <c r="H105" s="174"/>
    </row>
    <row r="106" spans="1:8" ht="21.75" thickBot="1" x14ac:dyDescent="0.25">
      <c r="A106" s="286"/>
      <c r="B106" s="287"/>
      <c r="C106" s="130"/>
      <c r="D106" s="288"/>
      <c r="E106" s="288"/>
      <c r="F106" s="288"/>
      <c r="G106" s="288"/>
      <c r="H106" s="289"/>
    </row>
    <row r="107" spans="1:8" ht="80.2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7" s="182">
        <v>1680</v>
      </c>
      <c r="E107" s="182"/>
      <c r="F107" s="182"/>
      <c r="G107" s="182"/>
      <c r="H107" s="183"/>
    </row>
    <row r="108" spans="1:8" ht="80.25" customHeight="1" thickBot="1" x14ac:dyDescent="0.25">
      <c r="A108" s="184" t="s">
        <v>74</v>
      </c>
      <c r="B108" s="185"/>
      <c r="C108" s="186"/>
      <c r="D108" s="187" t="s">
        <v>75</v>
      </c>
      <c r="E108" s="188"/>
      <c r="F108" s="188"/>
      <c r="G108" s="188"/>
      <c r="H108" s="189"/>
    </row>
    <row r="109" spans="1:8" ht="80.25" customHeight="1" x14ac:dyDescent="0.2">
      <c r="A109" s="190" t="s">
        <v>76</v>
      </c>
      <c r="B109" s="191"/>
      <c r="C109" s="186"/>
      <c r="D109" s="157">
        <f>D107/4</f>
        <v>420</v>
      </c>
      <c r="E109" s="157"/>
      <c r="F109" s="157"/>
      <c r="G109" s="157"/>
      <c r="H109" s="158"/>
    </row>
    <row r="110" spans="1:8" ht="80.25" customHeight="1" x14ac:dyDescent="0.2">
      <c r="A110" s="190" t="s">
        <v>77</v>
      </c>
      <c r="B110" s="191"/>
      <c r="C110" s="186"/>
      <c r="D110" s="157">
        <f>D107/5</f>
        <v>336</v>
      </c>
      <c r="E110" s="157"/>
      <c r="F110" s="157"/>
      <c r="G110" s="157"/>
      <c r="H110" s="158"/>
    </row>
    <row r="111" spans="1:8" ht="80.25" customHeight="1" x14ac:dyDescent="0.2">
      <c r="A111" s="190" t="s">
        <v>78</v>
      </c>
      <c r="B111" s="191"/>
      <c r="C111" s="186"/>
      <c r="D111" s="157">
        <f>D107/6</f>
        <v>280</v>
      </c>
      <c r="E111" s="157"/>
      <c r="F111" s="157"/>
      <c r="G111" s="157"/>
      <c r="H111" s="158"/>
    </row>
    <row r="112" spans="1:8" ht="80.25" customHeight="1" x14ac:dyDescent="0.2">
      <c r="A112" s="190" t="s">
        <v>79</v>
      </c>
      <c r="B112" s="191"/>
      <c r="C112" s="186"/>
      <c r="D112" s="157">
        <f>D107/7</f>
        <v>240</v>
      </c>
      <c r="E112" s="157"/>
      <c r="F112" s="157"/>
      <c r="G112" s="157"/>
      <c r="H112" s="158"/>
    </row>
    <row r="113" spans="1:8" ht="80.25" customHeight="1" x14ac:dyDescent="0.2">
      <c r="A113" s="190" t="s">
        <v>80</v>
      </c>
      <c r="B113" s="191"/>
      <c r="C113" s="186"/>
      <c r="D113" s="157">
        <f>D107/8</f>
        <v>210</v>
      </c>
      <c r="E113" s="157"/>
      <c r="F113" s="157"/>
      <c r="G113" s="157"/>
      <c r="H113" s="158"/>
    </row>
    <row r="114" spans="1:8" ht="80.25" customHeight="1" x14ac:dyDescent="0.2">
      <c r="A114" s="190" t="s">
        <v>81</v>
      </c>
      <c r="B114" s="191"/>
      <c r="C114" s="186"/>
      <c r="D114" s="157">
        <f>D107/9</f>
        <v>186.66666666666666</v>
      </c>
      <c r="E114" s="157"/>
      <c r="F114" s="157"/>
      <c r="G114" s="157"/>
      <c r="H114" s="158"/>
    </row>
    <row r="115" spans="1:8" ht="80.25" customHeight="1" x14ac:dyDescent="0.2">
      <c r="A115" s="190" t="s">
        <v>82</v>
      </c>
      <c r="B115" s="191"/>
      <c r="C115" s="186"/>
      <c r="D115" s="157">
        <f>D107/10</f>
        <v>168</v>
      </c>
      <c r="E115" s="157"/>
      <c r="F115" s="157"/>
      <c r="G115" s="157"/>
      <c r="H115" s="158"/>
    </row>
    <row r="116" spans="1:8" ht="80.25" customHeight="1" thickBot="1" x14ac:dyDescent="0.25">
      <c r="A116" s="179" t="s">
        <v>83</v>
      </c>
      <c r="B116" s="180"/>
      <c r="C116" s="186"/>
      <c r="D116" s="182">
        <v>2208</v>
      </c>
      <c r="E116" s="182"/>
      <c r="F116" s="182"/>
      <c r="G116" s="182"/>
      <c r="H116" s="183"/>
    </row>
    <row r="117" spans="1:8" ht="80.25" customHeight="1" thickBot="1" x14ac:dyDescent="0.25">
      <c r="A117" s="184" t="s">
        <v>74</v>
      </c>
      <c r="B117" s="185"/>
      <c r="C117" s="186"/>
      <c r="D117" s="187" t="s">
        <v>75</v>
      </c>
      <c r="E117" s="188"/>
      <c r="F117" s="188"/>
      <c r="G117" s="188"/>
      <c r="H117" s="189"/>
    </row>
    <row r="118" spans="1:8" ht="80.25" customHeight="1" x14ac:dyDescent="0.2">
      <c r="A118" s="190" t="s">
        <v>76</v>
      </c>
      <c r="B118" s="191"/>
      <c r="C118" s="186"/>
      <c r="D118" s="157">
        <v>552</v>
      </c>
      <c r="E118" s="157"/>
      <c r="F118" s="157"/>
      <c r="G118" s="157"/>
      <c r="H118" s="158"/>
    </row>
    <row r="119" spans="1:8" ht="80.25" customHeight="1" x14ac:dyDescent="0.2">
      <c r="A119" s="190" t="s">
        <v>77</v>
      </c>
      <c r="B119" s="191"/>
      <c r="C119" s="186"/>
      <c r="D119" s="157">
        <v>441.59999999999997</v>
      </c>
      <c r="E119" s="157"/>
      <c r="F119" s="157"/>
      <c r="G119" s="157"/>
      <c r="H119" s="158"/>
    </row>
    <row r="120" spans="1:8" ht="80.25" customHeight="1" x14ac:dyDescent="0.2">
      <c r="A120" s="190" t="s">
        <v>78</v>
      </c>
      <c r="B120" s="191"/>
      <c r="C120" s="186"/>
      <c r="D120" s="157">
        <v>368</v>
      </c>
      <c r="E120" s="157"/>
      <c r="F120" s="157"/>
      <c r="G120" s="157"/>
      <c r="H120" s="158"/>
    </row>
    <row r="121" spans="1:8" ht="80.25" customHeight="1" x14ac:dyDescent="0.2">
      <c r="A121" s="190" t="s">
        <v>79</v>
      </c>
      <c r="B121" s="191"/>
      <c r="C121" s="186"/>
      <c r="D121" s="157">
        <v>315.42857142857139</v>
      </c>
      <c r="E121" s="157"/>
      <c r="F121" s="157"/>
      <c r="G121" s="157"/>
      <c r="H121" s="158"/>
    </row>
    <row r="122" spans="1:8" ht="80.25" customHeight="1" x14ac:dyDescent="0.2">
      <c r="A122" s="190" t="s">
        <v>80</v>
      </c>
      <c r="B122" s="191"/>
      <c r="C122" s="186"/>
      <c r="D122" s="157">
        <v>276</v>
      </c>
      <c r="E122" s="157"/>
      <c r="F122" s="157"/>
      <c r="G122" s="157"/>
      <c r="H122" s="158"/>
    </row>
    <row r="123" spans="1:8" ht="80.25" customHeight="1" x14ac:dyDescent="0.2">
      <c r="A123" s="190" t="s">
        <v>81</v>
      </c>
      <c r="B123" s="191"/>
      <c r="C123" s="186"/>
      <c r="D123" s="157">
        <v>245.33333333333334</v>
      </c>
      <c r="E123" s="157"/>
      <c r="F123" s="157"/>
      <c r="G123" s="157"/>
      <c r="H123" s="158"/>
    </row>
    <row r="124" spans="1:8" ht="80.25" customHeight="1" thickBot="1" x14ac:dyDescent="0.25">
      <c r="A124" s="190" t="s">
        <v>82</v>
      </c>
      <c r="B124" s="191"/>
      <c r="C124" s="194"/>
      <c r="D124" s="157">
        <v>220.79999999999998</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5" s="44">
        <v>10008</v>
      </c>
      <c r="E125" s="45"/>
      <c r="F125" s="45"/>
      <c r="G125" s="45"/>
      <c r="H125" s="46"/>
    </row>
    <row r="126" spans="1:8" ht="21.75" thickBot="1" x14ac:dyDescent="0.25">
      <c r="A126" s="286"/>
      <c r="B126" s="287"/>
      <c r="C126" s="125"/>
      <c r="D126" s="288"/>
      <c r="E126" s="288"/>
      <c r="F126" s="288"/>
      <c r="G126" s="288"/>
      <c r="H126" s="289"/>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"2ГИС.ЛЕНИНСК-КУЗНЕЦКИЙ"</v>
      </c>
      <c r="D127" s="31">
        <v>2520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121">
        <v>3000</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9" s="36">
        <v>3900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"2ГИС.ЛЕНИНСК-КУЗНЕЦКИЙ"</v>
      </c>
      <c r="D130" s="36">
        <v>3600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"2ГИС.ЛЕНИНСК-КУЗНЕЦКИЙ"</v>
      </c>
      <c r="D131" s="36">
        <v>4320</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6">
        <v>3000</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6">
        <v>3000</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4" s="36">
        <v>2760</v>
      </c>
      <c r="E134" s="37"/>
      <c r="F134" s="37"/>
      <c r="G134" s="37"/>
      <c r="H134" s="38"/>
    </row>
    <row r="135" spans="1:8" ht="50.1" customHeight="1" x14ac:dyDescent="0.2">
      <c r="A135" s="160" t="s">
        <v>93</v>
      </c>
      <c r="B135" s="161"/>
      <c r="C135" s="203" t="str">
        <f>C128</f>
        <v>Электронный справочник на основе Справочника организаций "2ГИС.ЛЕНИНСК-КУЗНЕЦКИЙ" (версия для ПК)</v>
      </c>
      <c r="D135" s="36">
        <v>3000</v>
      </c>
      <c r="E135" s="37"/>
      <c r="F135" s="37"/>
      <c r="G135" s="37"/>
      <c r="H135" s="38"/>
    </row>
    <row r="136" spans="1:8" ht="50.1" customHeight="1" x14ac:dyDescent="0.2">
      <c r="A136" s="160" t="s">
        <v>94</v>
      </c>
      <c r="B136" s="161"/>
      <c r="C136" s="202" t="s">
        <v>95</v>
      </c>
      <c r="D136" s="36">
        <v>510</v>
      </c>
      <c r="E136" s="37"/>
      <c r="F136" s="37"/>
      <c r="G136" s="37"/>
      <c r="H136" s="38"/>
    </row>
    <row r="137" spans="1:8" ht="69.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6">
        <v>1920</v>
      </c>
      <c r="E137" s="37"/>
      <c r="F137" s="37"/>
      <c r="G137" s="37"/>
      <c r="H137" s="38"/>
    </row>
    <row r="138" spans="1:8" ht="69.75" customHeight="1" x14ac:dyDescent="0.2">
      <c r="A138" s="160" t="s">
        <v>97</v>
      </c>
      <c r="B138" s="161"/>
      <c r="C138" s="202"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6">
        <v>1536</v>
      </c>
      <c r="E138" s="37"/>
      <c r="F138" s="37"/>
      <c r="G138" s="37"/>
      <c r="H138" s="38"/>
    </row>
    <row r="139" spans="1:8" ht="69.75" customHeight="1" x14ac:dyDescent="0.2">
      <c r="A139" s="160" t="s">
        <v>98</v>
      </c>
      <c r="B139" s="161"/>
      <c r="C139"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6">
        <v>1560</v>
      </c>
      <c r="E139" s="37"/>
      <c r="F139" s="37"/>
      <c r="G139" s="37"/>
      <c r="H139" s="38"/>
    </row>
    <row r="140" spans="1:8" ht="69.75" customHeight="1" x14ac:dyDescent="0.2">
      <c r="A140" s="160" t="s">
        <v>99</v>
      </c>
      <c r="B140" s="161"/>
      <c r="C140"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6">
        <v>768</v>
      </c>
      <c r="E140" s="37"/>
      <c r="F140" s="37"/>
      <c r="G140" s="37"/>
      <c r="H140" s="38"/>
    </row>
    <row r="141" spans="1:8" ht="69.7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6">
        <v>3300</v>
      </c>
      <c r="E141" s="37"/>
      <c r="F141" s="37"/>
      <c r="G141" s="37"/>
      <c r="H141" s="38"/>
    </row>
    <row r="142" spans="1:8" ht="69.7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2" s="36">
        <v>3000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3" s="36">
        <v>9120</v>
      </c>
      <c r="E143" s="37"/>
      <c r="F143" s="37"/>
      <c r="G143" s="37"/>
      <c r="H143" s="38"/>
    </row>
    <row r="144" spans="1:8" s="16" customFormat="1" ht="102" customHeight="1" thickBot="1" x14ac:dyDescent="0.25">
      <c r="A144" s="160" t="s">
        <v>16</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6">
        <v>900</v>
      </c>
      <c r="E144" s="37"/>
      <c r="F144" s="37"/>
      <c r="G144" s="37"/>
      <c r="H144" s="38"/>
    </row>
    <row r="145" spans="1:8" s="16" customFormat="1" ht="102" customHeight="1" thickBot="1" x14ac:dyDescent="0.25">
      <c r="A145" s="160" t="s">
        <v>103</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5" s="36">
        <v>50010</v>
      </c>
      <c r="E145" s="37"/>
      <c r="F145" s="37"/>
      <c r="G145" s="37"/>
      <c r="H145" s="38"/>
    </row>
    <row r="146" spans="1:8" s="16" customFormat="1" ht="126" customHeight="1" x14ac:dyDescent="0.2">
      <c r="A146" s="160" t="s">
        <v>104</v>
      </c>
      <c r="B146" s="161"/>
      <c r="C14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6" s="36">
        <v>2502</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7" s="36">
        <v>6000</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8" s="36">
        <v>2502</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"2ГИС.ЛЕНИНСК-КУЗНЕЦКИЙ"</v>
      </c>
      <c r="D149" s="36">
        <v>3600</v>
      </c>
      <c r="E149" s="37"/>
      <c r="F149" s="37"/>
      <c r="G149" s="37"/>
      <c r="H149" s="38"/>
    </row>
    <row r="150" spans="1:8" ht="50.1" customHeight="1" x14ac:dyDescent="0.2">
      <c r="A150" s="160" t="s">
        <v>108</v>
      </c>
      <c r="B150" s="161"/>
      <c r="C150" s="202"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0" s="36">
        <v>4200</v>
      </c>
      <c r="E150" s="37"/>
      <c r="F150" s="37"/>
      <c r="G150" s="37"/>
      <c r="H150" s="38"/>
    </row>
    <row r="151" spans="1:8" ht="50.1" customHeight="1" x14ac:dyDescent="0.2">
      <c r="A151" s="160" t="s">
        <v>109</v>
      </c>
      <c r="B151" s="161"/>
      <c r="C151" s="202" t="str">
        <f t="shared" si="1"/>
        <v>Электронный справочник на основе Справочника организаций "2ГИС.ЛЕНИНСК-КУЗНЕЦКИЙ" (версия для ПК)</v>
      </c>
      <c r="D151" s="36">
        <v>5520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"2ГИС.ЛЕНИНСК-КУЗНЕЦКИЙ"</v>
      </c>
      <c r="D152" s="36">
        <v>5040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"2ГИС.ЛЕНИНСК-КУЗНЕЦКИЙ"</v>
      </c>
      <c r="D153" s="36">
        <v>6048</v>
      </c>
      <c r="E153" s="37"/>
      <c r="F153" s="37"/>
      <c r="G153" s="37"/>
      <c r="H153" s="38"/>
    </row>
    <row r="154" spans="1:8" ht="50.1" customHeight="1" x14ac:dyDescent="0.2">
      <c r="A154" s="160" t="s">
        <v>112</v>
      </c>
      <c r="B154" s="161"/>
      <c r="C154" s="202" t="str">
        <f t="shared" si="1"/>
        <v>Электронный справочник на основе Справочника организаций "2ГИС.ЛЕНИНСК-КУЗНЕЦКИЙ" (версия для ПК)</v>
      </c>
      <c r="D154" s="36">
        <v>4200</v>
      </c>
      <c r="E154" s="37"/>
      <c r="F154" s="37"/>
      <c r="G154" s="37"/>
      <c r="H154" s="38"/>
    </row>
    <row r="155" spans="1:8" ht="50.1" customHeight="1" x14ac:dyDescent="0.2">
      <c r="A155" s="160" t="s">
        <v>113</v>
      </c>
      <c r="B155" s="161"/>
      <c r="C155" s="202" t="str">
        <f t="shared" si="1"/>
        <v>Электронный справочник на основе Справочника организаций "2ГИС.ЛЕНИНСК-КУЗНЕЦКИЙ" (версия для ПК)</v>
      </c>
      <c r="D155" s="36">
        <v>4200</v>
      </c>
      <c r="E155" s="37"/>
      <c r="F155" s="37"/>
      <c r="G155" s="37"/>
      <c r="H155" s="38"/>
    </row>
    <row r="156" spans="1:8" ht="50.1" customHeight="1" x14ac:dyDescent="0.2">
      <c r="A156" s="160" t="s">
        <v>114</v>
      </c>
      <c r="B156" s="161"/>
      <c r="C156" s="202" t="str">
        <f t="shared" si="1"/>
        <v>Электронный справочник на основе Справочника организаций "2ГИС.ЛЕНИНСК-КУЗНЕЦКИЙ" (версия для ПК)</v>
      </c>
      <c r="D156" s="36">
        <v>3960</v>
      </c>
      <c r="E156" s="37"/>
      <c r="F156" s="37"/>
      <c r="G156" s="37"/>
      <c r="H156" s="38"/>
    </row>
    <row r="157" spans="1:8" ht="50.1" customHeight="1" x14ac:dyDescent="0.2">
      <c r="A157" s="160" t="s">
        <v>115</v>
      </c>
      <c r="B157" s="161"/>
      <c r="C157" s="202" t="s">
        <v>95</v>
      </c>
      <c r="D157" s="36">
        <v>720</v>
      </c>
      <c r="E157" s="37"/>
      <c r="F157" s="37"/>
      <c r="G157" s="37"/>
      <c r="H157" s="38"/>
    </row>
    <row r="158" spans="1:8" ht="66.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8" s="36">
        <v>4680</v>
      </c>
      <c r="E158" s="37"/>
      <c r="F158" s="37"/>
      <c r="G158" s="37"/>
      <c r="H158" s="38"/>
    </row>
    <row r="159" spans="1:8" ht="50.1" customHeight="1" thickBot="1" x14ac:dyDescent="0.25">
      <c r="A159" s="160" t="s">
        <v>117</v>
      </c>
      <c r="B159" s="161"/>
      <c r="C159" s="202" t="str">
        <f t="shared" si="1"/>
        <v>Электронный справочник на основе Справочника организаций "2ГИС.ЛЕНИНСК-КУЗНЕЦКИЙ" (версия для ПК)</v>
      </c>
      <c r="D159" s="44">
        <v>12840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1" s="36">
        <v>2004</v>
      </c>
      <c r="E161" s="37"/>
      <c r="F161" s="37"/>
      <c r="G161" s="37"/>
      <c r="H161" s="38"/>
    </row>
    <row r="162" spans="1:8" s="16" customFormat="1" ht="50.1" customHeight="1" x14ac:dyDescent="0.2">
      <c r="A162" s="160" t="s">
        <v>120</v>
      </c>
      <c r="B162" s="161"/>
      <c r="C162" s="209"/>
      <c r="D162" s="36">
        <v>4002</v>
      </c>
      <c r="E162" s="37"/>
      <c r="F162" s="37"/>
      <c r="G162" s="37"/>
      <c r="H162" s="38"/>
    </row>
    <row r="163" spans="1:8" s="16" customFormat="1" ht="50.1" customHeight="1" x14ac:dyDescent="0.2">
      <c r="A163" s="207" t="s">
        <v>121</v>
      </c>
      <c r="B163" s="208"/>
      <c r="C163" s="209"/>
      <c r="D163" s="293">
        <v>1500</v>
      </c>
      <c r="E163" s="157"/>
      <c r="F163" s="157"/>
      <c r="G163" s="157"/>
      <c r="H163" s="157"/>
    </row>
    <row r="164" spans="1:8" s="16" customFormat="1" ht="50.1" customHeight="1" x14ac:dyDescent="0.2">
      <c r="A164" s="207" t="s">
        <v>122</v>
      </c>
      <c r="B164" s="208"/>
      <c r="C164" s="209"/>
      <c r="D164" s="293">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"Интернет-площадка 2gis.ru на основе Cправочника организаций "&amp;$C$2&amp;""</f>
        <v>Интернет-площадка 2gis.ru на основе Cправочника организаций "2ГИС.ЛЕНИНСК-КУЗНЕЦКИЙ"</v>
      </c>
      <c r="D167" s="36">
        <v>1800</v>
      </c>
      <c r="E167" s="37"/>
      <c r="F167" s="37"/>
      <c r="G167" s="37"/>
      <c r="H167" s="38"/>
    </row>
    <row r="168" spans="1:8" ht="50.1" customHeight="1" x14ac:dyDescent="0.2">
      <c r="A168" s="160" t="s">
        <v>126</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8" s="36">
        <v>3000</v>
      </c>
      <c r="E168" s="37"/>
      <c r="F168" s="37"/>
      <c r="G168" s="37"/>
      <c r="H168" s="38"/>
    </row>
    <row r="169" spans="1:8" ht="50.1" customHeight="1" x14ac:dyDescent="0.2">
      <c r="A169" s="160" t="s">
        <v>195</v>
      </c>
      <c r="B169" s="161"/>
      <c r="C169" s="202" t="str">
        <f>"Интернет-площадка 2gis.ru на основе Cправочника организаций "&amp;$C$2&amp;""</f>
        <v>Интернет-площадка 2gis.ru на основе Cправочника организаций "2ГИС.ЛЕНИНСК-КУЗНЕЦКИЙ"</v>
      </c>
      <c r="D169" s="36">
        <v>2520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0" s="36">
        <v>4200</v>
      </c>
      <c r="E170" s="37"/>
      <c r="F170" s="37"/>
      <c r="G170" s="37"/>
      <c r="H170" s="38"/>
    </row>
    <row r="171" spans="1:8" s="16" customFormat="1" ht="126" customHeight="1" thickBot="1" x14ac:dyDescent="0.25">
      <c r="A171" s="160" t="s">
        <v>129</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1" s="36">
        <v>3942</v>
      </c>
      <c r="E171" s="37"/>
      <c r="F171" s="37"/>
      <c r="G171" s="37"/>
      <c r="H171" s="38"/>
    </row>
    <row r="172" spans="1:8" ht="50.1" customHeight="1" thickBot="1" x14ac:dyDescent="0.25">
      <c r="A172" s="24" t="s">
        <v>196</v>
      </c>
      <c r="B172" s="25"/>
      <c r="C172" s="26"/>
      <c r="D172" s="173"/>
      <c r="E172" s="173"/>
      <c r="F172" s="173"/>
      <c r="G172" s="173"/>
      <c r="H172" s="174"/>
    </row>
    <row r="173" spans="1:8" s="23" customFormat="1" ht="30" customHeight="1" thickBot="1" x14ac:dyDescent="0.25">
      <c r="A173" s="298"/>
      <c r="B173" s="298"/>
      <c r="C173" s="456"/>
      <c r="D173" s="298"/>
      <c r="E173" s="298"/>
      <c r="F173" s="298"/>
      <c r="G173" s="298"/>
      <c r="H173" s="299"/>
    </row>
    <row r="174" spans="1:8" s="16" customFormat="1" ht="83.25" customHeight="1" x14ac:dyDescent="0.2">
      <c r="A174" s="160" t="s">
        <v>197</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4" s="293">
        <v>7080</v>
      </c>
      <c r="E174" s="157"/>
      <c r="F174" s="157"/>
      <c r="G174" s="157"/>
      <c r="H174" s="157"/>
    </row>
    <row r="175" spans="1:8" s="16" customFormat="1" ht="83.25" customHeight="1" thickBot="1" x14ac:dyDescent="0.25">
      <c r="A175" s="160" t="s">
        <v>198</v>
      </c>
      <c r="B175" s="161"/>
      <c r="C175" s="209"/>
      <c r="D175" s="293">
        <v>7080</v>
      </c>
      <c r="E175" s="157"/>
      <c r="F175" s="157"/>
      <c r="G175" s="157"/>
      <c r="H175" s="157"/>
    </row>
    <row r="176" spans="1:8" ht="50.1" customHeight="1" thickBot="1" x14ac:dyDescent="0.25">
      <c r="A176" s="286"/>
      <c r="B176" s="287"/>
      <c r="C176" s="125"/>
      <c r="D176" s="288"/>
      <c r="E176" s="288"/>
      <c r="F176" s="288"/>
      <c r="G176" s="288"/>
      <c r="H176" s="289"/>
    </row>
    <row r="177" spans="1:8" s="23" customFormat="1" ht="26.25" x14ac:dyDescent="0.2">
      <c r="A177" s="212"/>
      <c r="B177" s="213"/>
      <c r="C177" s="214"/>
      <c r="D177" s="213"/>
      <c r="E177" s="213"/>
      <c r="F177" s="213"/>
      <c r="G177" s="213"/>
      <c r="H177" s="215"/>
    </row>
    <row r="178" spans="1:8" s="16" customFormat="1" ht="21" x14ac:dyDescent="0.2">
      <c r="A178" s="216"/>
      <c r="B178" s="217" t="s">
        <v>130</v>
      </c>
      <c r="C178" s="218" t="s">
        <v>544</v>
      </c>
      <c r="D178" s="218"/>
      <c r="E178" s="219"/>
      <c r="F178" s="219"/>
      <c r="G178" s="219"/>
      <c r="H178" s="219"/>
    </row>
    <row r="179" spans="1:8" s="16" customFormat="1" ht="21" x14ac:dyDescent="0.2">
      <c r="A179" s="216"/>
      <c r="B179" s="219"/>
      <c r="C179" s="220" t="s">
        <v>518</v>
      </c>
      <c r="D179" s="220"/>
      <c r="E179" s="219"/>
      <c r="F179" s="219"/>
      <c r="G179" s="219"/>
      <c r="H179" s="219"/>
    </row>
    <row r="180" spans="1:8" s="16" customFormat="1" ht="21" x14ac:dyDescent="0.2">
      <c r="A180" s="216"/>
      <c r="B180" s="219"/>
      <c r="C180" s="220" t="s">
        <v>519</v>
      </c>
      <c r="D180" s="220"/>
      <c r="E180" s="219"/>
      <c r="F180" s="219"/>
      <c r="G180" s="219"/>
      <c r="H180" s="219"/>
    </row>
    <row r="181" spans="1:8" s="16" customFormat="1" ht="21" x14ac:dyDescent="0.2">
      <c r="A181" s="212"/>
      <c r="B181" s="213"/>
      <c r="C181" s="220"/>
      <c r="D181" s="220"/>
      <c r="E181" s="219"/>
      <c r="F181" s="219"/>
      <c r="G181" s="219"/>
      <c r="H181" s="213"/>
    </row>
    <row r="182" spans="1:8" s="16" customFormat="1" ht="26.25" x14ac:dyDescent="0.2">
      <c r="A182" s="223" t="str">
        <f>Абакан_юр!A171</f>
        <v>По соглашению сторон в качестве валюты платежа могут выступать украинские гривны, в этом случае курс следующий: 1 руб. = 0,5104 гривен</v>
      </c>
      <c r="B182" s="223"/>
      <c r="C182" s="223"/>
      <c r="D182" s="224"/>
      <c r="E182" s="224"/>
      <c r="F182" s="225"/>
      <c r="G182" s="226"/>
      <c r="H182" s="226"/>
    </row>
    <row r="183" spans="1:8" ht="26.25" x14ac:dyDescent="0.2">
      <c r="A183" s="223" t="str">
        <f>Абакан_юр!A172</f>
        <v>По соглашению сторон в качестве валюты платежа могут выступать дирхамы ОАЭ, в этом случае курс следующий: 1 руб. = 0,0436 дирхам</v>
      </c>
      <c r="B183" s="223"/>
      <c r="C183" s="223"/>
      <c r="D183" s="224"/>
      <c r="E183" s="224"/>
      <c r="F183" s="225"/>
      <c r="G183" s="228"/>
      <c r="H183" s="228"/>
    </row>
    <row r="184" spans="1:8" ht="26.25" x14ac:dyDescent="0.2">
      <c r="A184" s="223" t="str">
        <f>Абакан_юр!A173</f>
        <v>По соглашению сторон в качестве валюты платежа могут выступать доллары США, в этом случае курс следующий: 1 руб. = 0,0118 доллара</v>
      </c>
      <c r="B184" s="223"/>
      <c r="C184" s="223"/>
      <c r="D184" s="224"/>
      <c r="E184" s="224"/>
      <c r="F184" s="225"/>
      <c r="G184" s="228"/>
      <c r="H184" s="228"/>
    </row>
    <row r="185" spans="1:8" ht="26.25" x14ac:dyDescent="0.2">
      <c r="A185" s="223" t="str">
        <f>Абакан_юр!A174</f>
        <v>По соглашению сторон в качестве валюты платежа могут выступать евро, в этом случае курс следующий: 1 руб. = 0,0108 евро</v>
      </c>
      <c r="B185" s="223"/>
      <c r="C185" s="223"/>
      <c r="D185" s="224"/>
      <c r="E185" s="225"/>
      <c r="F185" s="225"/>
      <c r="G185" s="228"/>
      <c r="H185" s="228"/>
    </row>
    <row r="186" spans="1:8" ht="26.25" x14ac:dyDescent="0.2">
      <c r="A186" s="223" t="str">
        <f>Абакан_юр!A175</f>
        <v>По соглашению сторон в качестве валюты платежа могут выступать чешские кроны, в этом случае курс следующий: 1 руб. = 0,2741 крона</v>
      </c>
      <c r="B186" s="223"/>
      <c r="C186" s="223"/>
      <c r="D186" s="224"/>
      <c r="E186" s="225"/>
      <c r="F186" s="225"/>
      <c r="G186" s="228"/>
      <c r="H186" s="228"/>
    </row>
    <row r="187" spans="1:8" ht="26.25" x14ac:dyDescent="0.2">
      <c r="A187" s="223" t="str">
        <f>Абакан_юр!A176</f>
        <v>По соглашению сторон в качестве валюты платежа могут выступать киргизские сомы, в этом случае курс следующий: 1 руб. = 1,0001 сом</v>
      </c>
      <c r="B187" s="223"/>
      <c r="C187" s="223"/>
      <c r="D187" s="224"/>
      <c r="E187" s="224"/>
      <c r="F187" s="225"/>
      <c r="G187" s="228"/>
      <c r="H187" s="228"/>
    </row>
    <row r="188" spans="1:8" ht="26.25" x14ac:dyDescent="0.2">
      <c r="A18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8" s="223"/>
      <c r="C188" s="223"/>
      <c r="D188" s="224"/>
      <c r="E188" s="224"/>
      <c r="F188" s="225"/>
      <c r="G188" s="228"/>
      <c r="H188" s="228"/>
    </row>
    <row r="189" spans="1:8" ht="26.25" customHeight="1" x14ac:dyDescent="0.2">
      <c r="A189" s="229"/>
      <c r="B189" s="229"/>
      <c r="C189" s="230"/>
      <c r="D189" s="231"/>
      <c r="E189" s="231"/>
      <c r="F189" s="232"/>
      <c r="G189" s="233"/>
      <c r="H189" s="233"/>
    </row>
    <row r="190" spans="1:8" ht="26.25" customHeight="1" x14ac:dyDescent="0.2">
      <c r="A190" s="235" t="s">
        <v>141</v>
      </c>
      <c r="B190" s="235"/>
      <c r="C190" s="235"/>
      <c r="D190" s="235"/>
      <c r="E190" s="235"/>
      <c r="F190" s="235"/>
      <c r="G190" s="235"/>
      <c r="H190" s="235"/>
    </row>
    <row r="191" spans="1:8" ht="26.25" customHeight="1" x14ac:dyDescent="0.2">
      <c r="A191" s="235" t="s">
        <v>142</v>
      </c>
      <c r="B191" s="235"/>
      <c r="C191" s="235"/>
      <c r="D191" s="235"/>
      <c r="E191" s="235"/>
      <c r="F191" s="235"/>
      <c r="G191" s="235"/>
      <c r="H191" s="235"/>
    </row>
    <row r="192" spans="1:8" ht="26.25" customHeight="1" x14ac:dyDescent="0.2">
      <c r="A192" s="229"/>
      <c r="B192" s="229"/>
      <c r="C192" s="230"/>
      <c r="D192" s="231"/>
      <c r="E192" s="231"/>
      <c r="F192" s="232"/>
      <c r="G192" s="233"/>
      <c r="H192" s="233"/>
    </row>
    <row r="193" spans="1:8" ht="26.25" customHeight="1" thickBot="1" x14ac:dyDescent="0.25">
      <c r="A193" s="236" t="s">
        <v>143</v>
      </c>
      <c r="B193" s="236"/>
      <c r="C193" s="236"/>
      <c r="D193" s="236"/>
      <c r="E193" s="236"/>
      <c r="F193" s="237"/>
      <c r="G193" s="227"/>
      <c r="H193" s="238"/>
    </row>
    <row r="194" spans="1:8" ht="26.25" customHeight="1" thickBot="1" x14ac:dyDescent="0.25">
      <c r="A194" s="239" t="s">
        <v>144</v>
      </c>
      <c r="B194" s="240"/>
      <c r="C194" s="240"/>
      <c r="D194" s="240"/>
      <c r="E194" s="241"/>
      <c r="F194" s="242"/>
      <c r="H194" s="243"/>
    </row>
    <row r="195" spans="1:8" ht="84.75" customHeight="1" thickBot="1" x14ac:dyDescent="0.25">
      <c r="A195" s="421" t="s">
        <v>145</v>
      </c>
      <c r="B195" s="422"/>
      <c r="C195" s="246" t="s">
        <v>146</v>
      </c>
      <c r="D195" s="435" t="s">
        <v>147</v>
      </c>
      <c r="E195" s="436"/>
      <c r="F195" s="248"/>
      <c r="G195" s="248"/>
      <c r="H195" s="248"/>
    </row>
    <row r="196" spans="1:8" ht="131.25" customHeight="1" x14ac:dyDescent="0.2">
      <c r="A196" s="249" t="s">
        <v>148</v>
      </c>
      <c r="B196" s="250"/>
      <c r="C196" s="251" t="s">
        <v>149</v>
      </c>
      <c r="D196" s="252" t="s">
        <v>150</v>
      </c>
      <c r="E196" s="253"/>
      <c r="F196" s="248"/>
      <c r="G196" s="248"/>
      <c r="H196" s="248"/>
    </row>
    <row r="197" spans="1:8" ht="21" x14ac:dyDescent="0.2">
      <c r="A197" s="254" t="s">
        <v>151</v>
      </c>
      <c r="B197" s="255"/>
      <c r="C197" s="256" t="s">
        <v>152</v>
      </c>
      <c r="D197" s="257" t="s">
        <v>153</v>
      </c>
      <c r="E197" s="258"/>
      <c r="F197" s="248"/>
      <c r="G197" s="248"/>
      <c r="H197" s="248"/>
    </row>
    <row r="198" spans="1:8" ht="103.5" customHeight="1" thickBot="1" x14ac:dyDescent="0.25">
      <c r="A198" s="316" t="s">
        <v>154</v>
      </c>
      <c r="B198" s="317"/>
      <c r="C198" s="318" t="s">
        <v>155</v>
      </c>
      <c r="D198" s="319" t="s">
        <v>153</v>
      </c>
      <c r="E198" s="320"/>
      <c r="F198" s="248"/>
      <c r="G198" s="248"/>
      <c r="H198" s="248"/>
    </row>
    <row r="199" spans="1:8" ht="94.5" customHeight="1" x14ac:dyDescent="0.2">
      <c r="A199" s="254" t="s">
        <v>157</v>
      </c>
      <c r="B199" s="255"/>
      <c r="C199" s="314" t="s">
        <v>158</v>
      </c>
      <c r="D199" s="255" t="s">
        <v>153</v>
      </c>
      <c r="E199" s="315"/>
      <c r="F199" s="242"/>
      <c r="G199" s="242"/>
      <c r="H199" s="242"/>
    </row>
    <row r="200" spans="1:8" ht="256.5" customHeight="1" thickBot="1" x14ac:dyDescent="0.25">
      <c r="A200" s="437" t="s">
        <v>159</v>
      </c>
      <c r="B200" s="438"/>
      <c r="C200" s="318" t="s">
        <v>160</v>
      </c>
      <c r="D200" s="439" t="s">
        <v>153</v>
      </c>
      <c r="E200" s="440"/>
      <c r="F200" s="232"/>
      <c r="G200" s="233"/>
      <c r="H200" s="233"/>
    </row>
    <row r="201" spans="1:8" ht="50.1" customHeight="1" x14ac:dyDescent="0.2">
      <c r="A201" s="260" t="s">
        <v>161</v>
      </c>
      <c r="B201" s="260"/>
      <c r="C201" s="260"/>
      <c r="D201" s="260"/>
      <c r="E201" s="260"/>
      <c r="F201" s="260"/>
      <c r="G201" s="260"/>
      <c r="H201" s="260"/>
    </row>
    <row r="202" spans="1:8" ht="96" customHeight="1" x14ac:dyDescent="0.2">
      <c r="A202" s="260" t="s">
        <v>162</v>
      </c>
      <c r="B202" s="260"/>
      <c r="C202" s="260"/>
      <c r="D202" s="260"/>
      <c r="E202" s="260"/>
      <c r="F202" s="260"/>
      <c r="G202" s="260"/>
      <c r="H202" s="260"/>
    </row>
    <row r="203" spans="1:8" ht="176.25" customHeight="1" x14ac:dyDescent="0.2">
      <c r="A20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5"/>
      <c r="C203" s="235"/>
      <c r="D203" s="235"/>
      <c r="E203" s="235"/>
      <c r="F203" s="235"/>
      <c r="G203" s="235"/>
      <c r="H203" s="235"/>
    </row>
    <row r="204" spans="1:8" ht="71.25" customHeight="1" x14ac:dyDescent="0.2">
      <c r="A204" s="235" t="s">
        <v>164</v>
      </c>
      <c r="B204" s="235"/>
      <c r="C204" s="235"/>
      <c r="D204" s="235"/>
      <c r="E204" s="235"/>
      <c r="F204" s="235"/>
      <c r="G204" s="235"/>
      <c r="H204" s="235"/>
    </row>
    <row r="205" spans="1:8" ht="132.75" customHeight="1" x14ac:dyDescent="0.2">
      <c r="A205" s="260" t="s">
        <v>165</v>
      </c>
      <c r="B205" s="260"/>
      <c r="C205" s="260"/>
      <c r="D205" s="260"/>
      <c r="E205" s="260"/>
      <c r="F205" s="260"/>
      <c r="G205" s="260"/>
      <c r="H205" s="260"/>
    </row>
    <row r="206" spans="1:8" s="213" customFormat="1" ht="125.25" customHeight="1" x14ac:dyDescent="0.2">
      <c r="A206" s="235" t="s">
        <v>166</v>
      </c>
      <c r="B206" s="235"/>
      <c r="C206" s="235"/>
      <c r="D206" s="235"/>
      <c r="E206" s="235"/>
      <c r="F206" s="235"/>
      <c r="G206" s="235"/>
      <c r="H206" s="235"/>
    </row>
    <row r="207" spans="1:8" s="234" customFormat="1" ht="222.75" customHeight="1" x14ac:dyDescent="0.2">
      <c r="A207" s="474" t="s">
        <v>281</v>
      </c>
      <c r="B207" s="474"/>
      <c r="C207" s="474"/>
      <c r="D207" s="474"/>
      <c r="E207" s="474"/>
      <c r="F207" s="474"/>
      <c r="G207" s="474"/>
      <c r="H207" s="474"/>
    </row>
    <row r="208" spans="1:8" ht="39" customHeight="1" x14ac:dyDescent="0.35">
      <c r="A208" s="475" t="s">
        <v>282</v>
      </c>
      <c r="B208" s="476"/>
      <c r="C208" s="477" t="s">
        <v>283</v>
      </c>
    </row>
    <row r="209" spans="1:8" ht="39" customHeight="1" x14ac:dyDescent="0.35">
      <c r="A209" s="478" t="s">
        <v>284</v>
      </c>
      <c r="B209" s="479"/>
      <c r="C209" s="480">
        <v>1</v>
      </c>
    </row>
    <row r="210" spans="1:8" ht="25.5" x14ac:dyDescent="0.35">
      <c r="A210" s="478">
        <v>2</v>
      </c>
      <c r="B210" s="479"/>
      <c r="C210" s="480">
        <v>1.1000000000000001</v>
      </c>
    </row>
    <row r="211" spans="1:8" ht="25.5" x14ac:dyDescent="0.35">
      <c r="A211" s="478">
        <v>3</v>
      </c>
      <c r="B211" s="479"/>
      <c r="C211" s="480">
        <v>1.2</v>
      </c>
    </row>
    <row r="212" spans="1:8" ht="25.5" x14ac:dyDescent="0.35">
      <c r="A212" s="478" t="s">
        <v>285</v>
      </c>
      <c r="B212" s="479"/>
      <c r="C212" s="480">
        <v>1.25</v>
      </c>
    </row>
    <row r="213" spans="1:8" s="262" customFormat="1" ht="25.5" x14ac:dyDescent="0.35">
      <c r="A213" s="478" t="s">
        <v>286</v>
      </c>
      <c r="B213" s="479"/>
      <c r="C213" s="480">
        <v>1.3</v>
      </c>
      <c r="D213" s="213"/>
      <c r="E213" s="213"/>
      <c r="F213" s="213"/>
      <c r="G213" s="213"/>
      <c r="H213" s="215"/>
    </row>
    <row r="214" spans="1:8" ht="25.5" x14ac:dyDescent="0.35">
      <c r="A214" s="478" t="s">
        <v>287</v>
      </c>
      <c r="B214" s="479"/>
      <c r="C214" s="480">
        <v>1.35</v>
      </c>
    </row>
    <row r="215" spans="1:8" ht="25.5" x14ac:dyDescent="0.35">
      <c r="A215" s="478" t="s">
        <v>288</v>
      </c>
      <c r="B215" s="479"/>
      <c r="C215" s="480">
        <v>1.4</v>
      </c>
    </row>
    <row r="216" spans="1:8" ht="25.5" x14ac:dyDescent="0.35">
      <c r="A216" s="478" t="s">
        <v>289</v>
      </c>
      <c r="B216" s="479"/>
      <c r="C216" s="480">
        <v>1.45</v>
      </c>
    </row>
    <row r="217" spans="1:8" ht="25.5" x14ac:dyDescent="0.35">
      <c r="A217" s="478" t="s">
        <v>290</v>
      </c>
      <c r="B217" s="479"/>
      <c r="C217" s="480">
        <v>1.5</v>
      </c>
    </row>
    <row r="218" spans="1:8" ht="25.5" x14ac:dyDescent="0.35">
      <c r="A218" s="478" t="s">
        <v>291</v>
      </c>
      <c r="B218" s="479"/>
      <c r="C218" s="480">
        <v>2</v>
      </c>
    </row>
    <row r="219" spans="1:8" ht="23.25" x14ac:dyDescent="0.2">
      <c r="A219" s="260" t="s">
        <v>292</v>
      </c>
      <c r="B219" s="260"/>
      <c r="C219" s="260"/>
      <c r="D219" s="260"/>
      <c r="E219" s="260"/>
      <c r="F219" s="260"/>
      <c r="G219" s="260"/>
      <c r="H219" s="260"/>
    </row>
  </sheetData>
  <sheetProtection selectLockedCells="1" selectUnlockedCells="1"/>
  <mergeCells count="351">
    <mergeCell ref="A219:H219"/>
    <mergeCell ref="A213:B213"/>
    <mergeCell ref="A214:B214"/>
    <mergeCell ref="A215:B215"/>
    <mergeCell ref="A216:B216"/>
    <mergeCell ref="A217:B217"/>
    <mergeCell ref="A218:B218"/>
    <mergeCell ref="A207:H207"/>
    <mergeCell ref="A208:B208"/>
    <mergeCell ref="A209:B209"/>
    <mergeCell ref="A210:B210"/>
    <mergeCell ref="A211:B211"/>
    <mergeCell ref="A212:B212"/>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D18:H18"/>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8"/>
  <sheetViews>
    <sheetView view="pageBreakPreview" zoomScale="40" zoomScaleNormal="60" zoomScaleSheetLayoutView="40" workbookViewId="0">
      <pane ySplit="4" topLeftCell="A15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5760</v>
      </c>
      <c r="E7" s="32">
        <f>F7*1.1</f>
        <v>5280</v>
      </c>
      <c r="F7" s="32">
        <v>4800</v>
      </c>
      <c r="G7" s="32">
        <f>F7*0.75</f>
        <v>3600</v>
      </c>
      <c r="H7" s="33">
        <f>F7*0.5</f>
        <v>2400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6904.8</v>
      </c>
      <c r="E12" s="32">
        <f>F12*1.1</f>
        <v>6329.4000000000005</v>
      </c>
      <c r="F12" s="32">
        <v>5754</v>
      </c>
      <c r="G12" s="32">
        <f>F12*0.75</f>
        <v>4315.5</v>
      </c>
      <c r="H12" s="33">
        <f>F12*0.5</f>
        <v>2877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267">
        <v>198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8064</v>
      </c>
      <c r="E27" s="32">
        <f>F27*1.1</f>
        <v>7392.0000000000009</v>
      </c>
      <c r="F27" s="32">
        <v>6720</v>
      </c>
      <c r="G27" s="32">
        <f>F27*0.75</f>
        <v>5040</v>
      </c>
      <c r="H27" s="33">
        <f>F27*0.5</f>
        <v>3360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9676.7999999999993</v>
      </c>
      <c r="E32" s="32">
        <f>F32*1.1</f>
        <v>8870.4000000000015</v>
      </c>
      <c r="F32" s="32">
        <v>8064</v>
      </c>
      <c r="G32" s="32">
        <f>F32*0.75</f>
        <v>6048</v>
      </c>
      <c r="H32" s="33">
        <f>F32*0.5</f>
        <v>4032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288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1">
        <f>F48*1.2</f>
        <v>6912</v>
      </c>
      <c r="E48" s="32">
        <f>F48*1.1</f>
        <v>6336.0000000000009</v>
      </c>
      <c r="F48" s="32">
        <v>5760</v>
      </c>
      <c r="G48" s="32">
        <f>F48*0.75</f>
        <v>4320</v>
      </c>
      <c r="H48" s="33">
        <f>F48*0.5</f>
        <v>2880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54">
        <f>F54*1.2</f>
        <v>8287.1999999999989</v>
      </c>
      <c r="E54" s="32">
        <f>F54*1.1</f>
        <v>7596.6</v>
      </c>
      <c r="F54" s="32">
        <v>6906</v>
      </c>
      <c r="G54" s="32">
        <f>F54*0.75</f>
        <v>5179.5</v>
      </c>
      <c r="H54" s="33">
        <f>F54*0.5</f>
        <v>3453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267">
        <v>198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1146 до 22920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144">
        <v>1146</v>
      </c>
      <c r="E65" s="145"/>
      <c r="F65" s="145"/>
      <c r="G65" s="145"/>
      <c r="H65" s="146"/>
    </row>
    <row r="66" spans="1:8" ht="37.5" customHeight="1" x14ac:dyDescent="0.2">
      <c r="A66" s="147" t="s">
        <v>40</v>
      </c>
      <c r="B66" s="148"/>
      <c r="C66" s="143"/>
      <c r="D66" s="36">
        <v>2292</v>
      </c>
      <c r="E66" s="37"/>
      <c r="F66" s="37"/>
      <c r="G66" s="37"/>
      <c r="H66" s="38"/>
    </row>
    <row r="67" spans="1:8" ht="37.5" customHeight="1" x14ac:dyDescent="0.2">
      <c r="A67" s="147" t="s">
        <v>41</v>
      </c>
      <c r="B67" s="148"/>
      <c r="C67" s="143"/>
      <c r="D67" s="36">
        <v>3438</v>
      </c>
      <c r="E67" s="37"/>
      <c r="F67" s="37"/>
      <c r="G67" s="37"/>
      <c r="H67" s="38"/>
    </row>
    <row r="68" spans="1:8" ht="37.5" customHeight="1" x14ac:dyDescent="0.2">
      <c r="A68" s="147" t="s">
        <v>42</v>
      </c>
      <c r="B68" s="148"/>
      <c r="C68" s="143"/>
      <c r="D68" s="36">
        <v>4584</v>
      </c>
      <c r="E68" s="37"/>
      <c r="F68" s="37"/>
      <c r="G68" s="37"/>
      <c r="H68" s="38"/>
    </row>
    <row r="69" spans="1:8" ht="37.5" customHeight="1" x14ac:dyDescent="0.2">
      <c r="A69" s="147" t="s">
        <v>43</v>
      </c>
      <c r="B69" s="148"/>
      <c r="C69" s="143"/>
      <c r="D69" s="36">
        <v>5730</v>
      </c>
      <c r="E69" s="37"/>
      <c r="F69" s="37"/>
      <c r="G69" s="37"/>
      <c r="H69" s="38"/>
    </row>
    <row r="70" spans="1:8" ht="37.5" customHeight="1" x14ac:dyDescent="0.2">
      <c r="A70" s="147" t="s">
        <v>44</v>
      </c>
      <c r="B70" s="148"/>
      <c r="C70" s="143"/>
      <c r="D70" s="36">
        <v>6876</v>
      </c>
      <c r="E70" s="37"/>
      <c r="F70" s="37"/>
      <c r="G70" s="37"/>
      <c r="H70" s="38"/>
    </row>
    <row r="71" spans="1:8" ht="37.5" customHeight="1" x14ac:dyDescent="0.2">
      <c r="A71" s="147" t="s">
        <v>45</v>
      </c>
      <c r="B71" s="148"/>
      <c r="C71" s="143"/>
      <c r="D71" s="36">
        <v>8022</v>
      </c>
      <c r="E71" s="37"/>
      <c r="F71" s="37"/>
      <c r="G71" s="37"/>
      <c r="H71" s="38"/>
    </row>
    <row r="72" spans="1:8" ht="37.5" customHeight="1" x14ac:dyDescent="0.2">
      <c r="A72" s="147" t="s">
        <v>46</v>
      </c>
      <c r="B72" s="148"/>
      <c r="C72" s="143"/>
      <c r="D72" s="36">
        <v>9168</v>
      </c>
      <c r="E72" s="37"/>
      <c r="F72" s="37"/>
      <c r="G72" s="37"/>
      <c r="H72" s="38"/>
    </row>
    <row r="73" spans="1:8" ht="37.5" customHeight="1" x14ac:dyDescent="0.2">
      <c r="A73" s="147" t="s">
        <v>47</v>
      </c>
      <c r="B73" s="148"/>
      <c r="C73" s="143"/>
      <c r="D73" s="36">
        <v>10314</v>
      </c>
      <c r="E73" s="37"/>
      <c r="F73" s="37"/>
      <c r="G73" s="37"/>
      <c r="H73" s="38"/>
    </row>
    <row r="74" spans="1:8" ht="37.5" customHeight="1" x14ac:dyDescent="0.2">
      <c r="A74" s="147" t="s">
        <v>48</v>
      </c>
      <c r="B74" s="148"/>
      <c r="C74" s="143"/>
      <c r="D74" s="36">
        <v>11460</v>
      </c>
      <c r="E74" s="37"/>
      <c r="F74" s="37"/>
      <c r="G74" s="37"/>
      <c r="H74" s="38"/>
    </row>
    <row r="75" spans="1:8" ht="37.5" customHeight="1" x14ac:dyDescent="0.2">
      <c r="A75" s="147" t="s">
        <v>49</v>
      </c>
      <c r="B75" s="148"/>
      <c r="C75" s="143"/>
      <c r="D75" s="36">
        <v>12606</v>
      </c>
      <c r="E75" s="37"/>
      <c r="F75" s="37"/>
      <c r="G75" s="37"/>
      <c r="H75" s="38"/>
    </row>
    <row r="76" spans="1:8" ht="37.5" customHeight="1" x14ac:dyDescent="0.2">
      <c r="A76" s="147" t="s">
        <v>50</v>
      </c>
      <c r="B76" s="148"/>
      <c r="C76" s="143"/>
      <c r="D76" s="36">
        <v>13752</v>
      </c>
      <c r="E76" s="37"/>
      <c r="F76" s="37"/>
      <c r="G76" s="37"/>
      <c r="H76" s="38"/>
    </row>
    <row r="77" spans="1:8" ht="37.5" customHeight="1" x14ac:dyDescent="0.2">
      <c r="A77" s="147" t="s">
        <v>51</v>
      </c>
      <c r="B77" s="148"/>
      <c r="C77" s="143"/>
      <c r="D77" s="36">
        <v>14898</v>
      </c>
      <c r="E77" s="37"/>
      <c r="F77" s="37"/>
      <c r="G77" s="37"/>
      <c r="H77" s="38"/>
    </row>
    <row r="78" spans="1:8" ht="37.5" customHeight="1" x14ac:dyDescent="0.2">
      <c r="A78" s="147" t="s">
        <v>52</v>
      </c>
      <c r="B78" s="148"/>
      <c r="C78" s="143"/>
      <c r="D78" s="36">
        <v>16044</v>
      </c>
      <c r="E78" s="37"/>
      <c r="F78" s="37"/>
      <c r="G78" s="37"/>
      <c r="H78" s="38"/>
    </row>
    <row r="79" spans="1:8" ht="37.5" customHeight="1" x14ac:dyDescent="0.2">
      <c r="A79" s="147" t="s">
        <v>53</v>
      </c>
      <c r="B79" s="148"/>
      <c r="C79" s="143"/>
      <c r="D79" s="36">
        <v>17190</v>
      </c>
      <c r="E79" s="37"/>
      <c r="F79" s="37"/>
      <c r="G79" s="37"/>
      <c r="H79" s="38"/>
    </row>
    <row r="80" spans="1:8" ht="37.5" customHeight="1" x14ac:dyDescent="0.2">
      <c r="A80" s="147" t="s">
        <v>54</v>
      </c>
      <c r="B80" s="148"/>
      <c r="C80" s="143"/>
      <c r="D80" s="36">
        <v>18336</v>
      </c>
      <c r="E80" s="37"/>
      <c r="F80" s="37"/>
      <c r="G80" s="37"/>
      <c r="H80" s="38"/>
    </row>
    <row r="81" spans="1:8" ht="37.5" customHeight="1" x14ac:dyDescent="0.2">
      <c r="A81" s="147" t="s">
        <v>55</v>
      </c>
      <c r="B81" s="148"/>
      <c r="C81" s="143"/>
      <c r="D81" s="36">
        <v>19482</v>
      </c>
      <c r="E81" s="37"/>
      <c r="F81" s="37"/>
      <c r="G81" s="37"/>
      <c r="H81" s="38"/>
    </row>
    <row r="82" spans="1:8" ht="37.5" customHeight="1" x14ac:dyDescent="0.2">
      <c r="A82" s="147" t="s">
        <v>56</v>
      </c>
      <c r="B82" s="148"/>
      <c r="C82" s="143"/>
      <c r="D82" s="36">
        <v>20628</v>
      </c>
      <c r="E82" s="37"/>
      <c r="F82" s="37"/>
      <c r="G82" s="37"/>
      <c r="H82" s="38"/>
    </row>
    <row r="83" spans="1:8" ht="37.5" customHeight="1" x14ac:dyDescent="0.2">
      <c r="A83" s="147" t="s">
        <v>57</v>
      </c>
      <c r="B83" s="148"/>
      <c r="C83" s="143"/>
      <c r="D83" s="36">
        <v>21774</v>
      </c>
      <c r="E83" s="37"/>
      <c r="F83" s="37"/>
      <c r="G83" s="37"/>
      <c r="H83" s="38"/>
    </row>
    <row r="84" spans="1:8" ht="37.5" customHeight="1" thickBot="1" x14ac:dyDescent="0.25">
      <c r="A84" s="147" t="s">
        <v>58</v>
      </c>
      <c r="B84" s="148"/>
      <c r="C84" s="143"/>
      <c r="D84" s="36">
        <v>22920</v>
      </c>
      <c r="E84" s="37"/>
      <c r="F84" s="37"/>
      <c r="G84" s="37"/>
      <c r="H84" s="38"/>
    </row>
    <row r="85" spans="1:8" ht="50.1" customHeight="1" thickBot="1" x14ac:dyDescent="0.25">
      <c r="A85" s="136" t="s">
        <v>59</v>
      </c>
      <c r="B85" s="137"/>
      <c r="C85" s="137"/>
      <c r="D85" s="138" t="str">
        <f>"от "&amp;MIN(D86:D95)&amp;" до "&amp;MAX(D86:D95)</f>
        <v>от 240 до 6252</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152">
        <v>768</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157">
        <v>354</v>
      </c>
      <c r="E87" s="157"/>
      <c r="F87" s="157"/>
      <c r="G87" s="157"/>
      <c r="H87" s="158"/>
    </row>
    <row r="88" spans="1:8" ht="37.5" customHeight="1" x14ac:dyDescent="0.2">
      <c r="A88" s="154" t="s">
        <v>62</v>
      </c>
      <c r="B88" s="155"/>
      <c r="C88" s="159"/>
      <c r="D88" s="157">
        <v>6252</v>
      </c>
      <c r="E88" s="157"/>
      <c r="F88" s="157"/>
      <c r="G88" s="157"/>
      <c r="H88" s="158"/>
    </row>
    <row r="89" spans="1:8" ht="37.5" customHeight="1" x14ac:dyDescent="0.2">
      <c r="A89" s="154" t="s">
        <v>63</v>
      </c>
      <c r="B89" s="155"/>
      <c r="C89" s="159"/>
      <c r="D89" s="157">
        <v>1242</v>
      </c>
      <c r="E89" s="157"/>
      <c r="F89" s="157"/>
      <c r="G89" s="157"/>
      <c r="H89" s="158"/>
    </row>
    <row r="90" spans="1:8" ht="37.5" customHeight="1" x14ac:dyDescent="0.2">
      <c r="A90" s="160" t="s">
        <v>64</v>
      </c>
      <c r="B90" s="161"/>
      <c r="C90" s="159"/>
      <c r="D90" s="157">
        <v>4020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4542</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182">
        <v>3684</v>
      </c>
      <c r="E99" s="182"/>
      <c r="F99" s="182"/>
      <c r="G99" s="182"/>
      <c r="H99" s="183"/>
    </row>
    <row r="100" spans="1:8" ht="67.5" customHeight="1" thickBot="1" x14ac:dyDescent="0.25">
      <c r="A100" s="184" t="s">
        <v>74</v>
      </c>
      <c r="B100" s="185"/>
      <c r="C100" s="186"/>
      <c r="D100" s="187" t="s">
        <v>75</v>
      </c>
      <c r="E100" s="188"/>
      <c r="F100" s="188"/>
      <c r="G100" s="188"/>
      <c r="H100" s="189"/>
    </row>
    <row r="101" spans="1:8" ht="67.5" customHeight="1" x14ac:dyDescent="0.2">
      <c r="A101" s="190" t="s">
        <v>76</v>
      </c>
      <c r="B101" s="191"/>
      <c r="C101" s="186"/>
      <c r="D101" s="157">
        <f>D99/4</f>
        <v>921</v>
      </c>
      <c r="E101" s="157"/>
      <c r="F101" s="157"/>
      <c r="G101" s="157"/>
      <c r="H101" s="158"/>
    </row>
    <row r="102" spans="1:8" ht="67.5" customHeight="1" x14ac:dyDescent="0.2">
      <c r="A102" s="190" t="s">
        <v>77</v>
      </c>
      <c r="B102" s="191"/>
      <c r="C102" s="186"/>
      <c r="D102" s="157">
        <f>D99/5</f>
        <v>736.8</v>
      </c>
      <c r="E102" s="157"/>
      <c r="F102" s="157"/>
      <c r="G102" s="157"/>
      <c r="H102" s="158"/>
    </row>
    <row r="103" spans="1:8" ht="67.5" customHeight="1" x14ac:dyDescent="0.2">
      <c r="A103" s="190" t="s">
        <v>78</v>
      </c>
      <c r="B103" s="191"/>
      <c r="C103" s="186"/>
      <c r="D103" s="157">
        <f>D99/6</f>
        <v>614</v>
      </c>
      <c r="E103" s="157"/>
      <c r="F103" s="157"/>
      <c r="G103" s="157"/>
      <c r="H103" s="158"/>
    </row>
    <row r="104" spans="1:8" ht="67.5" customHeight="1" x14ac:dyDescent="0.2">
      <c r="A104" s="190" t="s">
        <v>79</v>
      </c>
      <c r="B104" s="191"/>
      <c r="C104" s="186"/>
      <c r="D104" s="157">
        <f>D99/7</f>
        <v>526.28571428571433</v>
      </c>
      <c r="E104" s="157"/>
      <c r="F104" s="157"/>
      <c r="G104" s="157"/>
      <c r="H104" s="158"/>
    </row>
    <row r="105" spans="1:8" ht="67.5" customHeight="1" x14ac:dyDescent="0.2">
      <c r="A105" s="190" t="s">
        <v>80</v>
      </c>
      <c r="B105" s="191"/>
      <c r="C105" s="186"/>
      <c r="D105" s="157">
        <f>D99/8</f>
        <v>460.5</v>
      </c>
      <c r="E105" s="157"/>
      <c r="F105" s="157"/>
      <c r="G105" s="157"/>
      <c r="H105" s="158"/>
    </row>
    <row r="106" spans="1:8" ht="67.5" customHeight="1" x14ac:dyDescent="0.2">
      <c r="A106" s="190" t="s">
        <v>81</v>
      </c>
      <c r="B106" s="191"/>
      <c r="C106" s="186"/>
      <c r="D106" s="157">
        <f>D99/9</f>
        <v>409.33333333333331</v>
      </c>
      <c r="E106" s="157"/>
      <c r="F106" s="157"/>
      <c r="G106" s="157"/>
      <c r="H106" s="158"/>
    </row>
    <row r="107" spans="1:8" ht="67.5" customHeight="1" x14ac:dyDescent="0.2">
      <c r="A107" s="190" t="s">
        <v>82</v>
      </c>
      <c r="B107" s="191"/>
      <c r="C107" s="186"/>
      <c r="D107" s="157">
        <f>D99/10</f>
        <v>368.4</v>
      </c>
      <c r="E107" s="157"/>
      <c r="F107" s="157"/>
      <c r="G107" s="157"/>
      <c r="H107" s="158"/>
    </row>
    <row r="108" spans="1:8" ht="67.5" customHeight="1" thickBot="1" x14ac:dyDescent="0.25">
      <c r="A108" s="179" t="s">
        <v>83</v>
      </c>
      <c r="B108" s="180"/>
      <c r="C108" s="186"/>
      <c r="D108" s="182">
        <v>5520</v>
      </c>
      <c r="E108" s="182"/>
      <c r="F108" s="182"/>
      <c r="G108" s="182"/>
      <c r="H108" s="183"/>
    </row>
    <row r="109" spans="1:8" ht="67.5" customHeight="1" thickBot="1" x14ac:dyDescent="0.25">
      <c r="A109" s="184" t="s">
        <v>74</v>
      </c>
      <c r="B109" s="185"/>
      <c r="C109" s="186"/>
      <c r="D109" s="187" t="s">
        <v>75</v>
      </c>
      <c r="E109" s="188"/>
      <c r="F109" s="188"/>
      <c r="G109" s="188"/>
      <c r="H109" s="189"/>
    </row>
    <row r="110" spans="1:8" ht="67.5" customHeight="1" x14ac:dyDescent="0.2">
      <c r="A110" s="190" t="s">
        <v>76</v>
      </c>
      <c r="B110" s="191"/>
      <c r="C110" s="186"/>
      <c r="D110" s="157">
        <v>1380</v>
      </c>
      <c r="E110" s="157"/>
      <c r="F110" s="157"/>
      <c r="G110" s="157"/>
      <c r="H110" s="158"/>
    </row>
    <row r="111" spans="1:8" ht="67.5" customHeight="1" x14ac:dyDescent="0.2">
      <c r="A111" s="190" t="s">
        <v>77</v>
      </c>
      <c r="B111" s="191"/>
      <c r="C111" s="186"/>
      <c r="D111" s="157">
        <v>1104</v>
      </c>
      <c r="E111" s="157"/>
      <c r="F111" s="157"/>
      <c r="G111" s="157"/>
      <c r="H111" s="158"/>
    </row>
    <row r="112" spans="1:8" ht="67.5" customHeight="1" x14ac:dyDescent="0.2">
      <c r="A112" s="190" t="s">
        <v>78</v>
      </c>
      <c r="B112" s="191"/>
      <c r="C112" s="186"/>
      <c r="D112" s="157">
        <v>919.99999999999989</v>
      </c>
      <c r="E112" s="157"/>
      <c r="F112" s="157"/>
      <c r="G112" s="157"/>
      <c r="H112" s="158"/>
    </row>
    <row r="113" spans="1:8" ht="67.5" customHeight="1" x14ac:dyDescent="0.2">
      <c r="A113" s="190" t="s">
        <v>79</v>
      </c>
      <c r="B113" s="191"/>
      <c r="C113" s="186"/>
      <c r="D113" s="157">
        <v>788.57142857142856</v>
      </c>
      <c r="E113" s="157"/>
      <c r="F113" s="157"/>
      <c r="G113" s="157"/>
      <c r="H113" s="158"/>
    </row>
    <row r="114" spans="1:8" ht="67.5" customHeight="1" x14ac:dyDescent="0.2">
      <c r="A114" s="190" t="s">
        <v>80</v>
      </c>
      <c r="B114" s="191"/>
      <c r="C114" s="186"/>
      <c r="D114" s="157">
        <v>690</v>
      </c>
      <c r="E114" s="157"/>
      <c r="F114" s="157"/>
      <c r="G114" s="157"/>
      <c r="H114" s="158"/>
    </row>
    <row r="115" spans="1:8" ht="67.5" customHeight="1" x14ac:dyDescent="0.2">
      <c r="A115" s="190" t="s">
        <v>81</v>
      </c>
      <c r="B115" s="191"/>
      <c r="C115" s="186"/>
      <c r="D115" s="157">
        <v>613.33333333333326</v>
      </c>
      <c r="E115" s="157"/>
      <c r="F115" s="157"/>
      <c r="G115" s="157"/>
      <c r="H115" s="158"/>
    </row>
    <row r="116" spans="1:8" ht="67.5" customHeight="1" thickBot="1" x14ac:dyDescent="0.25">
      <c r="A116" s="190" t="s">
        <v>82</v>
      </c>
      <c r="B116" s="191"/>
      <c r="C116" s="194"/>
      <c r="D116" s="157">
        <v>552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"2ГИС.ЛИПЕЦК"</v>
      </c>
      <c r="D119" s="31">
        <v>4986</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121">
        <v>3306</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6">
        <v>7464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"2ГИС.ЛИПЕЦК"</v>
      </c>
      <c r="D122" s="36">
        <v>5904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"2ГИС.ЛИПЕЦК"</v>
      </c>
      <c r="D123" s="36">
        <v>7084.8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6">
        <v>2892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6">
        <v>6726</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6">
        <v>7464</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"2ГИС.ЛИПЕЦК" (версия для ПК)</v>
      </c>
      <c r="D127" s="36">
        <v>4815</v>
      </c>
      <c r="E127" s="37"/>
      <c r="F127" s="37"/>
      <c r="G127" s="37"/>
      <c r="H127" s="38"/>
    </row>
    <row r="128" spans="1:8" ht="50.1" customHeight="1" x14ac:dyDescent="0.2">
      <c r="A128" s="160" t="s">
        <v>94</v>
      </c>
      <c r="B128" s="161"/>
      <c r="C128" s="202" t="s">
        <v>95</v>
      </c>
      <c r="D128" s="36">
        <v>504</v>
      </c>
      <c r="E128" s="37"/>
      <c r="F128" s="37"/>
      <c r="G128" s="37"/>
      <c r="H128" s="38"/>
    </row>
    <row r="129" spans="1:8" ht="63"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6">
        <v>1770</v>
      </c>
      <c r="E129" s="37"/>
      <c r="F129" s="37"/>
      <c r="G129" s="37"/>
      <c r="H129" s="38"/>
    </row>
    <row r="130" spans="1:8" ht="63"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6">
        <v>1416</v>
      </c>
      <c r="E130" s="37"/>
      <c r="F130" s="37"/>
      <c r="G130" s="37"/>
      <c r="H130" s="38"/>
    </row>
    <row r="131" spans="1:8" ht="63" customHeight="1" x14ac:dyDescent="0.2">
      <c r="A131" s="160" t="s">
        <v>98</v>
      </c>
      <c r="B131" s="161"/>
      <c r="C131"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6">
        <v>1302</v>
      </c>
      <c r="E131" s="37"/>
      <c r="F131" s="37"/>
      <c r="G131" s="37"/>
      <c r="H131" s="38"/>
    </row>
    <row r="132" spans="1:8" ht="63" customHeight="1" x14ac:dyDescent="0.2">
      <c r="A132" s="160" t="s">
        <v>99</v>
      </c>
      <c r="B132" s="161"/>
      <c r="C132"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6">
        <v>708</v>
      </c>
      <c r="E132" s="37"/>
      <c r="F132" s="37"/>
      <c r="G132" s="37"/>
      <c r="H132" s="38"/>
    </row>
    <row r="133" spans="1:8" ht="63"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6">
        <v>7560</v>
      </c>
      <c r="E133" s="37"/>
      <c r="F133" s="37"/>
      <c r="G133" s="37"/>
      <c r="H133" s="38"/>
    </row>
    <row r="134" spans="1:8" ht="63"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6">
        <v>2070</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6">
        <v>768</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8" s="36">
        <v>6000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6">
        <v>5505</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0" s="36">
        <v>5904</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"2ГИС.ЛИПЕЦК"</v>
      </c>
      <c r="D141" s="36">
        <v>7080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6">
        <v>4680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"2ГИС.ЛИПЕЦК" (версия для ПК)</v>
      </c>
      <c r="D143" s="36">
        <v>10560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"2ГИС.ЛИПЕЦК"</v>
      </c>
      <c r="D144" s="36">
        <v>8280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"2ГИС.ЛИПЕЦК"</v>
      </c>
      <c r="D145" s="36">
        <v>9936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"2ГИС.ЛИПЕЦК" (версия для ПК)</v>
      </c>
      <c r="D146" s="36">
        <v>4080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"2ГИС.ЛИПЕЦК" (версия для ПК)</v>
      </c>
      <c r="D147" s="36">
        <v>9480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"2ГИС.ЛИПЕЦК" (версия для ПК)</v>
      </c>
      <c r="D148" s="36">
        <v>10560</v>
      </c>
      <c r="E148" s="37"/>
      <c r="F148" s="37"/>
      <c r="G148" s="37"/>
      <c r="H148" s="38"/>
    </row>
    <row r="149" spans="1:8" ht="50.1" customHeight="1" x14ac:dyDescent="0.2">
      <c r="A149" s="160" t="s">
        <v>115</v>
      </c>
      <c r="B149" s="161"/>
      <c r="C149" s="202" t="s">
        <v>95</v>
      </c>
      <c r="D149" s="36">
        <v>720</v>
      </c>
      <c r="E149" s="37"/>
      <c r="F149" s="37"/>
      <c r="G149" s="37"/>
      <c r="H149" s="38"/>
    </row>
    <row r="150" spans="1:8" ht="62.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6">
        <v>10680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"2ГИС.ЛИПЕЦК" (версия для ПК)</v>
      </c>
      <c r="D151" s="44">
        <v>3000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6">
        <v>4050</v>
      </c>
      <c r="E153" s="37"/>
      <c r="F153" s="37"/>
      <c r="G153" s="37"/>
      <c r="H153" s="38"/>
    </row>
    <row r="154" spans="1:8" s="16" customFormat="1" ht="50.1" customHeight="1" x14ac:dyDescent="0.2">
      <c r="A154" s="160" t="s">
        <v>120</v>
      </c>
      <c r="B154" s="161"/>
      <c r="C154" s="209"/>
      <c r="D154" s="36">
        <v>4002</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"2ГИС.ЛИПЕЦК"</v>
      </c>
      <c r="D159" s="36">
        <v>1890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0" s="36">
        <v>4488</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"2ГИС.ЛИПЕЦК"</v>
      </c>
      <c r="D161" s="36">
        <v>2760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2" s="36">
        <v>6360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"2ГИС.ЛИПЕЦК"</v>
      </c>
      <c r="D163" s="36">
        <v>4194</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6" s="31">
        <v>6630</v>
      </c>
      <c r="E166" s="32"/>
      <c r="F166" s="32"/>
      <c r="G166" s="32"/>
      <c r="H166" s="33"/>
    </row>
    <row r="167" spans="1:8" s="16" customFormat="1" ht="83.25" customHeight="1" thickBot="1" x14ac:dyDescent="0.25">
      <c r="A167" s="160" t="s">
        <v>198</v>
      </c>
      <c r="B167" s="161"/>
      <c r="C167" s="209"/>
      <c r="D167" s="36">
        <v>6630</v>
      </c>
      <c r="E167" s="37"/>
      <c r="F167" s="37"/>
      <c r="G167" s="37"/>
      <c r="H167" s="38"/>
    </row>
    <row r="168" spans="1:8" ht="21.75" thickBot="1" x14ac:dyDescent="0.25">
      <c r="A168" s="286"/>
      <c r="B168" s="287"/>
      <c r="C168" s="125"/>
      <c r="D168" s="288"/>
      <c r="E168" s="288"/>
      <c r="F168" s="288"/>
      <c r="G168" s="288"/>
      <c r="H168" s="289"/>
    </row>
    <row r="170" spans="1:8" ht="21" x14ac:dyDescent="0.2">
      <c r="A170" s="216"/>
      <c r="B170" s="217" t="s">
        <v>130</v>
      </c>
      <c r="C170" s="629" t="s">
        <v>546</v>
      </c>
      <c r="D170" s="606"/>
      <c r="E170" s="219"/>
      <c r="F170" s="219"/>
      <c r="G170" s="219"/>
      <c r="H170" s="219"/>
    </row>
    <row r="171" spans="1:8" ht="21" x14ac:dyDescent="0.2">
      <c r="A171" s="216"/>
      <c r="B171" s="219"/>
      <c r="C171" s="630" t="s">
        <v>547</v>
      </c>
      <c r="D171" s="305"/>
      <c r="E171" s="219"/>
      <c r="F171" s="219"/>
      <c r="G171" s="219"/>
      <c r="H171" s="219"/>
    </row>
    <row r="172" spans="1:8" ht="21" x14ac:dyDescent="0.2">
      <c r="A172" s="216"/>
      <c r="B172" s="219"/>
      <c r="C172" s="630" t="s">
        <v>548</v>
      </c>
      <c r="D172" s="305"/>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88.5" customHeight="1" thickBot="1" x14ac:dyDescent="0.25">
      <c r="A187" s="421" t="s">
        <v>145</v>
      </c>
      <c r="B187" s="422"/>
      <c r="C187" s="246" t="s">
        <v>146</v>
      </c>
      <c r="D187" s="435" t="s">
        <v>147</v>
      </c>
      <c r="E187" s="436"/>
      <c r="F187" s="248"/>
      <c r="G187" s="248"/>
      <c r="H187" s="248"/>
    </row>
    <row r="188" spans="1:8" ht="84" x14ac:dyDescent="0.2">
      <c r="A188" s="249" t="s">
        <v>148</v>
      </c>
      <c r="B188" s="250"/>
      <c r="C188" s="251" t="s">
        <v>149</v>
      </c>
      <c r="D188" s="252" t="s">
        <v>150</v>
      </c>
      <c r="E188" s="253"/>
      <c r="F188" s="248"/>
      <c r="G188" s="248"/>
      <c r="H188" s="248"/>
    </row>
    <row r="189" spans="1:8" ht="78" customHeight="1" x14ac:dyDescent="0.2">
      <c r="A189" s="254" t="s">
        <v>151</v>
      </c>
      <c r="B189" s="255"/>
      <c r="C189" s="256" t="s">
        <v>152</v>
      </c>
      <c r="D189" s="257" t="s">
        <v>153</v>
      </c>
      <c r="E189" s="258"/>
      <c r="F189" s="248"/>
      <c r="G189" s="248"/>
      <c r="H189" s="248"/>
    </row>
    <row r="190" spans="1:8" ht="180" customHeight="1" thickBot="1" x14ac:dyDescent="0.25">
      <c r="A190" s="316" t="s">
        <v>154</v>
      </c>
      <c r="B190" s="317"/>
      <c r="C190" s="318" t="s">
        <v>155</v>
      </c>
      <c r="D190" s="319" t="s">
        <v>153</v>
      </c>
      <c r="E190" s="320"/>
      <c r="F190" s="248"/>
      <c r="G190" s="248"/>
      <c r="H190" s="248"/>
    </row>
    <row r="191" spans="1:8" s="213" customFormat="1" ht="125.25" customHeight="1" x14ac:dyDescent="0.2">
      <c r="A191" s="254" t="s">
        <v>157</v>
      </c>
      <c r="B191" s="255"/>
      <c r="C191" s="314" t="s">
        <v>158</v>
      </c>
      <c r="D191" s="255" t="s">
        <v>153</v>
      </c>
      <c r="E191" s="315"/>
      <c r="F191" s="242"/>
      <c r="G191" s="242"/>
      <c r="H191" s="242"/>
    </row>
    <row r="192" spans="1:8" s="234" customFormat="1" ht="222.75" customHeight="1" thickBot="1" x14ac:dyDescent="0.25">
      <c r="A192" s="437" t="s">
        <v>159</v>
      </c>
      <c r="B192" s="438"/>
      <c r="C192" s="318" t="s">
        <v>160</v>
      </c>
      <c r="D192" s="439" t="s">
        <v>153</v>
      </c>
      <c r="E192" s="440"/>
      <c r="F192" s="232"/>
      <c r="G192" s="233"/>
      <c r="H192" s="233"/>
    </row>
    <row r="193" spans="1:16384" ht="30.75" customHeight="1" x14ac:dyDescent="0.2">
      <c r="A193" s="260" t="s">
        <v>161</v>
      </c>
      <c r="B193" s="260"/>
      <c r="C193" s="260"/>
      <c r="D193" s="260"/>
      <c r="E193" s="260"/>
      <c r="F193" s="260"/>
      <c r="G193" s="260"/>
      <c r="H193" s="260"/>
    </row>
    <row r="194" spans="1:16384" ht="30.75" customHeight="1" x14ac:dyDescent="0.2">
      <c r="A194" s="260" t="s">
        <v>162</v>
      </c>
      <c r="B194" s="260"/>
      <c r="C194" s="260"/>
      <c r="D194" s="260"/>
      <c r="E194" s="260"/>
      <c r="F194" s="260"/>
      <c r="G194" s="260"/>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c r="AK194" s="260"/>
      <c r="AL194" s="260"/>
      <c r="AM194" s="260"/>
      <c r="AN194" s="260"/>
      <c r="AO194" s="260"/>
      <c r="AP194" s="260"/>
      <c r="AQ194" s="260"/>
      <c r="AR194" s="260"/>
      <c r="AS194" s="260"/>
      <c r="AT194" s="260"/>
      <c r="AU194" s="260"/>
      <c r="AV194" s="260"/>
      <c r="AW194" s="260"/>
      <c r="AX194" s="260"/>
      <c r="AY194" s="260"/>
      <c r="AZ194" s="260"/>
      <c r="BA194" s="260"/>
      <c r="BB194" s="260"/>
      <c r="BC194" s="260"/>
      <c r="BD194" s="260"/>
      <c r="BE194" s="260"/>
      <c r="BF194" s="260"/>
      <c r="BG194" s="260"/>
      <c r="BH194" s="260"/>
      <c r="BI194" s="260"/>
      <c r="BJ194" s="260"/>
      <c r="BK194" s="260"/>
      <c r="BL194" s="260"/>
      <c r="BM194" s="260"/>
      <c r="BN194" s="260"/>
      <c r="BO194" s="260"/>
      <c r="BP194" s="260"/>
      <c r="BQ194" s="260"/>
      <c r="BR194" s="260"/>
      <c r="BS194" s="260"/>
      <c r="BT194" s="260"/>
      <c r="BU194" s="260"/>
      <c r="BV194" s="260"/>
      <c r="BW194" s="260"/>
      <c r="BX194" s="260"/>
      <c r="BY194" s="260"/>
      <c r="BZ194" s="260"/>
      <c r="CA194" s="260"/>
      <c r="CB194" s="260"/>
      <c r="CC194" s="260"/>
      <c r="CD194" s="260"/>
      <c r="CE194" s="260"/>
      <c r="CF194" s="260"/>
      <c r="CG194" s="260"/>
      <c r="CH194" s="260"/>
      <c r="CI194" s="260"/>
      <c r="CJ194" s="260"/>
      <c r="CK194" s="260"/>
      <c r="CL194" s="260"/>
      <c r="CM194" s="260"/>
      <c r="CN194" s="260"/>
      <c r="CO194" s="260"/>
      <c r="CP194" s="260"/>
      <c r="CQ194" s="260"/>
      <c r="CR194" s="260"/>
      <c r="CS194" s="260"/>
      <c r="CT194" s="260"/>
      <c r="CU194" s="260"/>
      <c r="CV194" s="260"/>
      <c r="CW194" s="260"/>
      <c r="CX194" s="260"/>
      <c r="CY194" s="260"/>
      <c r="CZ194" s="260"/>
      <c r="DA194" s="260"/>
      <c r="DB194" s="260"/>
      <c r="DC194" s="260"/>
      <c r="DD194" s="260"/>
      <c r="DE194" s="260"/>
      <c r="DF194" s="260"/>
      <c r="DG194" s="260"/>
      <c r="DH194" s="260"/>
      <c r="DI194" s="260"/>
      <c r="DJ194" s="260"/>
      <c r="DK194" s="260"/>
      <c r="DL194" s="260"/>
      <c r="DM194" s="260"/>
      <c r="DN194" s="260"/>
      <c r="DO194" s="260"/>
      <c r="DP194" s="260"/>
      <c r="DQ194" s="260"/>
      <c r="DR194" s="260"/>
      <c r="DS194" s="260"/>
      <c r="DT194" s="260"/>
      <c r="DU194" s="260"/>
      <c r="DV194" s="260"/>
      <c r="DW194" s="260"/>
      <c r="DX194" s="260"/>
      <c r="DY194" s="260"/>
      <c r="DZ194" s="260"/>
      <c r="EA194" s="260"/>
      <c r="EB194" s="260"/>
      <c r="EC194" s="260"/>
      <c r="ED194" s="260"/>
      <c r="EE194" s="260"/>
      <c r="EF194" s="260"/>
      <c r="EG194" s="260"/>
      <c r="EH194" s="260"/>
      <c r="EI194" s="260"/>
      <c r="EJ194" s="260"/>
      <c r="EK194" s="260"/>
      <c r="EL194" s="260"/>
      <c r="EM194" s="260"/>
      <c r="EN194" s="260"/>
      <c r="EO194" s="260"/>
      <c r="EP194" s="260"/>
      <c r="EQ194" s="260"/>
      <c r="ER194" s="260"/>
      <c r="ES194" s="260"/>
      <c r="ET194" s="260"/>
      <c r="EU194" s="260"/>
      <c r="EV194" s="260"/>
      <c r="EW194" s="260"/>
      <c r="EX194" s="260"/>
      <c r="EY194" s="260"/>
      <c r="EZ194" s="260"/>
      <c r="FA194" s="260"/>
      <c r="FB194" s="260"/>
      <c r="FC194" s="260"/>
      <c r="FD194" s="260"/>
      <c r="FE194" s="260"/>
      <c r="FF194" s="260"/>
      <c r="FG194" s="260"/>
      <c r="FH194" s="260"/>
      <c r="FI194" s="260"/>
      <c r="FJ194" s="260"/>
      <c r="FK194" s="260"/>
      <c r="FL194" s="260"/>
      <c r="FM194" s="260"/>
      <c r="FN194" s="260"/>
      <c r="FO194" s="260"/>
      <c r="FP194" s="260"/>
      <c r="FQ194" s="260"/>
      <c r="FR194" s="260"/>
      <c r="FS194" s="260"/>
      <c r="FT194" s="260"/>
      <c r="FU194" s="260"/>
      <c r="FV194" s="260"/>
      <c r="FW194" s="260"/>
      <c r="FX194" s="260"/>
      <c r="FY194" s="260"/>
      <c r="FZ194" s="260"/>
      <c r="GA194" s="260"/>
      <c r="GB194" s="260"/>
      <c r="GC194" s="260"/>
      <c r="GD194" s="260"/>
      <c r="GE194" s="260"/>
      <c r="GF194" s="260"/>
      <c r="GG194" s="260"/>
      <c r="GH194" s="260"/>
      <c r="GI194" s="260"/>
      <c r="GJ194" s="260"/>
      <c r="GK194" s="260"/>
      <c r="GL194" s="260"/>
      <c r="GM194" s="260"/>
      <c r="GN194" s="260"/>
      <c r="GO194" s="260"/>
      <c r="GP194" s="260"/>
      <c r="GQ194" s="260"/>
      <c r="GR194" s="260"/>
      <c r="GS194" s="260"/>
      <c r="GT194" s="260"/>
      <c r="GU194" s="260"/>
      <c r="GV194" s="260"/>
      <c r="GW194" s="260"/>
      <c r="GX194" s="260"/>
      <c r="GY194" s="260"/>
      <c r="GZ194" s="260"/>
      <c r="HA194" s="260"/>
      <c r="HB194" s="260"/>
      <c r="HC194" s="260"/>
      <c r="HD194" s="260"/>
      <c r="HE194" s="260"/>
      <c r="HF194" s="260"/>
      <c r="HG194" s="260"/>
      <c r="HH194" s="260"/>
      <c r="HI194" s="260"/>
      <c r="HJ194" s="260"/>
      <c r="HK194" s="260"/>
      <c r="HL194" s="260"/>
      <c r="HM194" s="260"/>
      <c r="HN194" s="260"/>
      <c r="HO194" s="260"/>
      <c r="HP194" s="260"/>
      <c r="HQ194" s="260"/>
      <c r="HR194" s="260"/>
      <c r="HS194" s="260"/>
      <c r="HT194" s="260"/>
      <c r="HU194" s="260"/>
      <c r="HV194" s="260"/>
      <c r="HW194" s="260"/>
      <c r="HX194" s="260"/>
      <c r="HY194" s="260"/>
      <c r="HZ194" s="260"/>
      <c r="IA194" s="260"/>
      <c r="IB194" s="260"/>
      <c r="IC194" s="260"/>
      <c r="ID194" s="260"/>
      <c r="IE194" s="260"/>
      <c r="IF194" s="260"/>
      <c r="IG194" s="260"/>
      <c r="IH194" s="260"/>
      <c r="II194" s="260"/>
      <c r="IJ194" s="260"/>
      <c r="IK194" s="260"/>
      <c r="IL194" s="260"/>
      <c r="IM194" s="260"/>
      <c r="IN194" s="260"/>
      <c r="IO194" s="260"/>
      <c r="IP194" s="260"/>
      <c r="IQ194" s="260"/>
      <c r="IR194" s="260"/>
      <c r="IS194" s="260"/>
      <c r="IT194" s="260"/>
      <c r="IU194" s="260"/>
      <c r="IV194" s="260"/>
      <c r="IW194" s="260"/>
      <c r="IX194" s="260"/>
      <c r="IY194" s="260"/>
      <c r="IZ194" s="260"/>
      <c r="JA194" s="260"/>
      <c r="JB194" s="260"/>
      <c r="JC194" s="260"/>
      <c r="JD194" s="260"/>
      <c r="JE194" s="260"/>
      <c r="JF194" s="260"/>
      <c r="JG194" s="260"/>
      <c r="JH194" s="260"/>
      <c r="JI194" s="260"/>
      <c r="JJ194" s="260"/>
      <c r="JK194" s="260"/>
      <c r="JL194" s="260"/>
      <c r="JM194" s="260"/>
      <c r="JN194" s="260"/>
      <c r="JO194" s="260"/>
      <c r="JP194" s="260"/>
      <c r="JQ194" s="260"/>
      <c r="JR194" s="260"/>
      <c r="JS194" s="260"/>
      <c r="JT194" s="260"/>
      <c r="JU194" s="260"/>
      <c r="JV194" s="260"/>
      <c r="JW194" s="260"/>
      <c r="JX194" s="260"/>
      <c r="JY194" s="260"/>
      <c r="JZ194" s="260"/>
      <c r="KA194" s="260"/>
      <c r="KB194" s="260"/>
      <c r="KC194" s="260"/>
      <c r="KD194" s="260"/>
      <c r="KE194" s="260"/>
      <c r="KF194" s="260"/>
      <c r="KG194" s="260"/>
      <c r="KH194" s="260"/>
      <c r="KI194" s="260"/>
      <c r="KJ194" s="260"/>
      <c r="KK194" s="260"/>
      <c r="KL194" s="260"/>
      <c r="KM194" s="260"/>
      <c r="KN194" s="260"/>
      <c r="KO194" s="260"/>
      <c r="KP194" s="260"/>
      <c r="KQ194" s="260"/>
      <c r="KR194" s="260"/>
      <c r="KS194" s="260"/>
      <c r="KT194" s="260"/>
      <c r="KU194" s="260"/>
      <c r="KV194" s="260"/>
      <c r="KW194" s="260"/>
      <c r="KX194" s="260"/>
      <c r="KY194" s="260"/>
      <c r="KZ194" s="260"/>
      <c r="LA194" s="260"/>
      <c r="LB194" s="260"/>
      <c r="LC194" s="260"/>
      <c r="LD194" s="260"/>
      <c r="LE194" s="260"/>
      <c r="LF194" s="260"/>
      <c r="LG194" s="260"/>
      <c r="LH194" s="260"/>
      <c r="LI194" s="260"/>
      <c r="LJ194" s="260"/>
      <c r="LK194" s="260"/>
      <c r="LL194" s="260"/>
      <c r="LM194" s="260"/>
      <c r="LN194" s="260"/>
      <c r="LO194" s="260"/>
      <c r="LP194" s="260"/>
      <c r="LQ194" s="260"/>
      <c r="LR194" s="260"/>
      <c r="LS194" s="260"/>
      <c r="LT194" s="260"/>
      <c r="LU194" s="260"/>
      <c r="LV194" s="260"/>
      <c r="LW194" s="260"/>
      <c r="LX194" s="260"/>
      <c r="LY194" s="260"/>
      <c r="LZ194" s="260"/>
      <c r="MA194" s="260"/>
      <c r="MB194" s="260"/>
      <c r="MC194" s="260"/>
      <c r="MD194" s="260"/>
      <c r="ME194" s="260"/>
      <c r="MF194" s="260"/>
      <c r="MG194" s="260"/>
      <c r="MH194" s="260"/>
      <c r="MI194" s="260"/>
      <c r="MJ194" s="260"/>
      <c r="MK194" s="260"/>
      <c r="ML194" s="260"/>
      <c r="MM194" s="260"/>
      <c r="MN194" s="260"/>
      <c r="MO194" s="260"/>
      <c r="MP194" s="260"/>
      <c r="MQ194" s="260"/>
      <c r="MR194" s="260"/>
      <c r="MS194" s="260"/>
      <c r="MT194" s="260"/>
      <c r="MU194" s="260"/>
      <c r="MV194" s="260"/>
      <c r="MW194" s="260"/>
      <c r="MX194" s="260"/>
      <c r="MY194" s="260"/>
      <c r="MZ194" s="260"/>
      <c r="NA194" s="260"/>
      <c r="NB194" s="260"/>
      <c r="NC194" s="260"/>
      <c r="ND194" s="260"/>
      <c r="NE194" s="260"/>
      <c r="NF194" s="260"/>
      <c r="NG194" s="260"/>
      <c r="NH194" s="260"/>
      <c r="NI194" s="260"/>
      <c r="NJ194" s="260"/>
      <c r="NK194" s="260"/>
      <c r="NL194" s="260"/>
      <c r="NM194" s="260"/>
      <c r="NN194" s="260"/>
      <c r="NO194" s="260"/>
      <c r="NP194" s="260"/>
      <c r="NQ194" s="260"/>
      <c r="NR194" s="260"/>
      <c r="NS194" s="260"/>
      <c r="NT194" s="260"/>
      <c r="NU194" s="260"/>
      <c r="NV194" s="260"/>
      <c r="NW194" s="260"/>
      <c r="NX194" s="260"/>
      <c r="NY194" s="260"/>
      <c r="NZ194" s="260"/>
      <c r="OA194" s="260"/>
      <c r="OB194" s="260"/>
      <c r="OC194" s="260"/>
      <c r="OD194" s="260"/>
      <c r="OE194" s="260"/>
      <c r="OF194" s="260"/>
      <c r="OG194" s="260"/>
      <c r="OH194" s="260"/>
      <c r="OI194" s="260"/>
      <c r="OJ194" s="260"/>
      <c r="OK194" s="260"/>
      <c r="OL194" s="260"/>
      <c r="OM194" s="260"/>
      <c r="ON194" s="260"/>
      <c r="OO194" s="260"/>
      <c r="OP194" s="260"/>
      <c r="OQ194" s="260"/>
      <c r="OR194" s="260"/>
      <c r="OS194" s="260"/>
      <c r="OT194" s="260"/>
      <c r="OU194" s="260"/>
      <c r="OV194" s="260"/>
      <c r="OW194" s="260"/>
      <c r="OX194" s="260"/>
      <c r="OY194" s="260"/>
      <c r="OZ194" s="260"/>
      <c r="PA194" s="260"/>
      <c r="PB194" s="260"/>
      <c r="PC194" s="260"/>
      <c r="PD194" s="260"/>
      <c r="PE194" s="260"/>
      <c r="PF194" s="260"/>
      <c r="PG194" s="260"/>
      <c r="PH194" s="260"/>
      <c r="PI194" s="260"/>
      <c r="PJ194" s="260"/>
      <c r="PK194" s="260"/>
      <c r="PL194" s="260"/>
      <c r="PM194" s="260"/>
      <c r="PN194" s="260"/>
      <c r="PO194" s="260"/>
      <c r="PP194" s="260"/>
      <c r="PQ194" s="260"/>
      <c r="PR194" s="260"/>
      <c r="PS194" s="260"/>
      <c r="PT194" s="260"/>
      <c r="PU194" s="260"/>
      <c r="PV194" s="260"/>
      <c r="PW194" s="260"/>
      <c r="PX194" s="260"/>
      <c r="PY194" s="260"/>
      <c r="PZ194" s="260"/>
      <c r="QA194" s="260"/>
      <c r="QB194" s="260"/>
      <c r="QC194" s="260"/>
      <c r="QD194" s="260"/>
      <c r="QE194" s="260"/>
      <c r="QF194" s="260"/>
      <c r="QG194" s="260"/>
      <c r="QH194" s="260"/>
      <c r="QI194" s="260"/>
      <c r="QJ194" s="260"/>
      <c r="QK194" s="260"/>
      <c r="QL194" s="260"/>
      <c r="QM194" s="260"/>
      <c r="QN194" s="260"/>
      <c r="QO194" s="260"/>
      <c r="QP194" s="260"/>
      <c r="QQ194" s="260"/>
      <c r="QR194" s="260"/>
      <c r="QS194" s="260"/>
      <c r="QT194" s="260"/>
      <c r="QU194" s="260"/>
      <c r="QV194" s="260"/>
      <c r="QW194" s="260"/>
      <c r="QX194" s="260"/>
      <c r="QY194" s="260"/>
      <c r="QZ194" s="260"/>
      <c r="RA194" s="260"/>
      <c r="RB194" s="260"/>
      <c r="RC194" s="260"/>
      <c r="RD194" s="260"/>
      <c r="RE194" s="260"/>
      <c r="RF194" s="260"/>
      <c r="RG194" s="260"/>
      <c r="RH194" s="260"/>
      <c r="RI194" s="260"/>
      <c r="RJ194" s="260"/>
      <c r="RK194" s="260"/>
      <c r="RL194" s="260"/>
      <c r="RM194" s="260"/>
      <c r="RN194" s="260"/>
      <c r="RO194" s="260"/>
      <c r="RP194" s="260"/>
      <c r="RQ194" s="260"/>
      <c r="RR194" s="260"/>
      <c r="RS194" s="260"/>
      <c r="RT194" s="260"/>
      <c r="RU194" s="260"/>
      <c r="RV194" s="260"/>
      <c r="RW194" s="260"/>
      <c r="RX194" s="260"/>
      <c r="RY194" s="260"/>
      <c r="RZ194" s="260"/>
      <c r="SA194" s="260"/>
      <c r="SB194" s="260"/>
      <c r="SC194" s="260"/>
      <c r="SD194" s="260"/>
      <c r="SE194" s="260"/>
      <c r="SF194" s="260"/>
      <c r="SG194" s="260"/>
      <c r="SH194" s="260"/>
      <c r="SI194" s="260"/>
      <c r="SJ194" s="260"/>
      <c r="SK194" s="260"/>
      <c r="SL194" s="260"/>
      <c r="SM194" s="260"/>
      <c r="SN194" s="260"/>
      <c r="SO194" s="260"/>
      <c r="SP194" s="260"/>
      <c r="SQ194" s="260"/>
      <c r="SR194" s="260"/>
      <c r="SS194" s="260"/>
      <c r="ST194" s="260"/>
      <c r="SU194" s="260"/>
      <c r="SV194" s="260"/>
      <c r="SW194" s="260"/>
      <c r="SX194" s="260"/>
      <c r="SY194" s="260"/>
      <c r="SZ194" s="260"/>
      <c r="TA194" s="260"/>
      <c r="TB194" s="260"/>
      <c r="TC194" s="260"/>
      <c r="TD194" s="260"/>
      <c r="TE194" s="260"/>
      <c r="TF194" s="260"/>
      <c r="TG194" s="260"/>
      <c r="TH194" s="260"/>
      <c r="TI194" s="260"/>
      <c r="TJ194" s="260"/>
      <c r="TK194" s="260"/>
      <c r="TL194" s="260"/>
      <c r="TM194" s="260"/>
      <c r="TN194" s="260"/>
      <c r="TO194" s="260"/>
      <c r="TP194" s="260"/>
      <c r="TQ194" s="260"/>
      <c r="TR194" s="260"/>
      <c r="TS194" s="260"/>
      <c r="TT194" s="260"/>
      <c r="TU194" s="260"/>
      <c r="TV194" s="260"/>
      <c r="TW194" s="260"/>
      <c r="TX194" s="260"/>
      <c r="TY194" s="260"/>
      <c r="TZ194" s="260"/>
      <c r="UA194" s="260"/>
      <c r="UB194" s="260"/>
      <c r="UC194" s="260"/>
      <c r="UD194" s="260"/>
      <c r="UE194" s="260"/>
      <c r="UF194" s="260"/>
      <c r="UG194" s="260"/>
      <c r="UH194" s="260"/>
      <c r="UI194" s="260"/>
      <c r="UJ194" s="260"/>
      <c r="UK194" s="260"/>
      <c r="UL194" s="260"/>
      <c r="UM194" s="260"/>
      <c r="UN194" s="260"/>
      <c r="UO194" s="260"/>
      <c r="UP194" s="260"/>
      <c r="UQ194" s="260"/>
      <c r="UR194" s="260"/>
      <c r="US194" s="260"/>
      <c r="UT194" s="260"/>
      <c r="UU194" s="260"/>
      <c r="UV194" s="260"/>
      <c r="UW194" s="260"/>
      <c r="UX194" s="260"/>
      <c r="UY194" s="260"/>
      <c r="UZ194" s="260"/>
      <c r="VA194" s="260"/>
      <c r="VB194" s="260"/>
      <c r="VC194" s="260"/>
      <c r="VD194" s="260"/>
      <c r="VE194" s="260"/>
      <c r="VF194" s="260"/>
      <c r="VG194" s="260"/>
      <c r="VH194" s="260"/>
      <c r="VI194" s="260"/>
      <c r="VJ194" s="260"/>
      <c r="VK194" s="260"/>
      <c r="VL194" s="260"/>
      <c r="VM194" s="260"/>
      <c r="VN194" s="260"/>
      <c r="VO194" s="260"/>
      <c r="VP194" s="260"/>
      <c r="VQ194" s="260"/>
      <c r="VR194" s="260"/>
      <c r="VS194" s="260"/>
      <c r="VT194" s="260"/>
      <c r="VU194" s="260"/>
      <c r="VV194" s="260"/>
      <c r="VW194" s="260"/>
      <c r="VX194" s="260"/>
      <c r="VY194" s="260"/>
      <c r="VZ194" s="260"/>
      <c r="WA194" s="260"/>
      <c r="WB194" s="260"/>
      <c r="WC194" s="260"/>
      <c r="WD194" s="260"/>
      <c r="WE194" s="260"/>
      <c r="WF194" s="260"/>
      <c r="WG194" s="260"/>
      <c r="WH194" s="260"/>
      <c r="WI194" s="260"/>
      <c r="WJ194" s="260"/>
      <c r="WK194" s="260"/>
      <c r="WL194" s="260"/>
      <c r="WM194" s="260"/>
      <c r="WN194" s="260"/>
      <c r="WO194" s="260"/>
      <c r="WP194" s="260"/>
      <c r="WQ194" s="260"/>
      <c r="WR194" s="260"/>
      <c r="WS194" s="260"/>
      <c r="WT194" s="260"/>
      <c r="WU194" s="260"/>
      <c r="WV194" s="260"/>
      <c r="WW194" s="260"/>
      <c r="WX194" s="260"/>
      <c r="WY194" s="260"/>
      <c r="WZ194" s="260"/>
      <c r="XA194" s="260"/>
      <c r="XB194" s="260"/>
      <c r="XC194" s="260"/>
      <c r="XD194" s="260"/>
      <c r="XE194" s="260"/>
      <c r="XF194" s="260"/>
      <c r="XG194" s="260"/>
      <c r="XH194" s="260"/>
      <c r="XI194" s="260"/>
      <c r="XJ194" s="260"/>
      <c r="XK194" s="260"/>
      <c r="XL194" s="260"/>
      <c r="XM194" s="260"/>
      <c r="XN194" s="260"/>
      <c r="XO194" s="260"/>
      <c r="XP194" s="260"/>
      <c r="XQ194" s="260"/>
      <c r="XR194" s="260"/>
      <c r="XS194" s="260"/>
      <c r="XT194" s="260"/>
      <c r="XU194" s="260"/>
      <c r="XV194" s="260"/>
      <c r="XW194" s="260"/>
      <c r="XX194" s="260"/>
      <c r="XY194" s="260"/>
      <c r="XZ194" s="260"/>
      <c r="YA194" s="260"/>
      <c r="YB194" s="260"/>
      <c r="YC194" s="260"/>
      <c r="YD194" s="260"/>
      <c r="YE194" s="260"/>
      <c r="YF194" s="260"/>
      <c r="YG194" s="260"/>
      <c r="YH194" s="260"/>
      <c r="YI194" s="260"/>
      <c r="YJ194" s="260"/>
      <c r="YK194" s="260"/>
      <c r="YL194" s="260"/>
      <c r="YM194" s="260"/>
      <c r="YN194" s="260"/>
      <c r="YO194" s="260"/>
      <c r="YP194" s="260"/>
      <c r="YQ194" s="260"/>
      <c r="YR194" s="260"/>
      <c r="YS194" s="260"/>
      <c r="YT194" s="260"/>
      <c r="YU194" s="260"/>
      <c r="YV194" s="260"/>
      <c r="YW194" s="260"/>
      <c r="YX194" s="260"/>
      <c r="YY194" s="260"/>
      <c r="YZ194" s="260"/>
      <c r="ZA194" s="260"/>
      <c r="ZB194" s="260"/>
      <c r="ZC194" s="260"/>
      <c r="ZD194" s="260"/>
      <c r="ZE194" s="260"/>
      <c r="ZF194" s="260"/>
      <c r="ZG194" s="260"/>
      <c r="ZH194" s="260"/>
      <c r="ZI194" s="260"/>
      <c r="ZJ194" s="260"/>
      <c r="ZK194" s="260"/>
      <c r="ZL194" s="260"/>
      <c r="ZM194" s="260"/>
      <c r="ZN194" s="260"/>
      <c r="ZO194" s="260"/>
      <c r="ZP194" s="260"/>
      <c r="ZQ194" s="260"/>
      <c r="ZR194" s="260"/>
      <c r="ZS194" s="260"/>
      <c r="ZT194" s="260"/>
      <c r="ZU194" s="260"/>
      <c r="ZV194" s="260"/>
      <c r="ZW194" s="260"/>
      <c r="ZX194" s="260"/>
      <c r="ZY194" s="260"/>
      <c r="ZZ194" s="260"/>
      <c r="AAA194" s="260"/>
      <c r="AAB194" s="260"/>
      <c r="AAC194" s="260"/>
      <c r="AAD194" s="260"/>
      <c r="AAE194" s="260"/>
      <c r="AAF194" s="260"/>
      <c r="AAG194" s="260"/>
      <c r="AAH194" s="260"/>
      <c r="AAI194" s="260"/>
      <c r="AAJ194" s="260"/>
      <c r="AAK194" s="260"/>
      <c r="AAL194" s="260"/>
      <c r="AAM194" s="260"/>
      <c r="AAN194" s="260"/>
      <c r="AAO194" s="260"/>
      <c r="AAP194" s="260"/>
      <c r="AAQ194" s="260"/>
      <c r="AAR194" s="260"/>
      <c r="AAS194" s="260"/>
      <c r="AAT194" s="260"/>
      <c r="AAU194" s="260"/>
      <c r="AAV194" s="260"/>
      <c r="AAW194" s="260"/>
      <c r="AAX194" s="260"/>
      <c r="AAY194" s="260"/>
      <c r="AAZ194" s="260"/>
      <c r="ABA194" s="260"/>
      <c r="ABB194" s="260"/>
      <c r="ABC194" s="260"/>
      <c r="ABD194" s="260"/>
      <c r="ABE194" s="260"/>
      <c r="ABF194" s="260"/>
      <c r="ABG194" s="260"/>
      <c r="ABH194" s="260"/>
      <c r="ABI194" s="260"/>
      <c r="ABJ194" s="260"/>
      <c r="ABK194" s="260"/>
      <c r="ABL194" s="260"/>
      <c r="ABM194" s="260"/>
      <c r="ABN194" s="260"/>
      <c r="ABO194" s="260"/>
      <c r="ABP194" s="260"/>
      <c r="ABQ194" s="260"/>
      <c r="ABR194" s="260"/>
      <c r="ABS194" s="260"/>
      <c r="ABT194" s="260"/>
      <c r="ABU194" s="260"/>
      <c r="ABV194" s="260"/>
      <c r="ABW194" s="260"/>
      <c r="ABX194" s="260"/>
      <c r="ABY194" s="260"/>
      <c r="ABZ194" s="260"/>
      <c r="ACA194" s="260"/>
      <c r="ACB194" s="260"/>
      <c r="ACC194" s="260"/>
      <c r="ACD194" s="260"/>
      <c r="ACE194" s="260"/>
      <c r="ACF194" s="260"/>
      <c r="ACG194" s="260"/>
      <c r="ACH194" s="260"/>
      <c r="ACI194" s="260"/>
      <c r="ACJ194" s="260"/>
      <c r="ACK194" s="260"/>
      <c r="ACL194" s="260"/>
      <c r="ACM194" s="260"/>
      <c r="ACN194" s="260"/>
      <c r="ACO194" s="260"/>
      <c r="ACP194" s="260"/>
      <c r="ACQ194" s="260"/>
      <c r="ACR194" s="260"/>
      <c r="ACS194" s="260"/>
      <c r="ACT194" s="260"/>
      <c r="ACU194" s="260"/>
      <c r="ACV194" s="260"/>
      <c r="ACW194" s="260"/>
      <c r="ACX194" s="260"/>
      <c r="ACY194" s="260"/>
      <c r="ACZ194" s="260"/>
      <c r="ADA194" s="260"/>
      <c r="ADB194" s="260"/>
      <c r="ADC194" s="260"/>
      <c r="ADD194" s="260"/>
      <c r="ADE194" s="260"/>
      <c r="ADF194" s="260"/>
      <c r="ADG194" s="260"/>
      <c r="ADH194" s="260"/>
      <c r="ADI194" s="260"/>
      <c r="ADJ194" s="260"/>
      <c r="ADK194" s="260"/>
      <c r="ADL194" s="260"/>
      <c r="ADM194" s="260"/>
      <c r="ADN194" s="260"/>
      <c r="ADO194" s="260"/>
      <c r="ADP194" s="260"/>
      <c r="ADQ194" s="260"/>
      <c r="ADR194" s="260"/>
      <c r="ADS194" s="260"/>
      <c r="ADT194" s="260"/>
      <c r="ADU194" s="260"/>
      <c r="ADV194" s="260"/>
      <c r="ADW194" s="260"/>
      <c r="ADX194" s="260"/>
      <c r="ADY194" s="260"/>
      <c r="ADZ194" s="260"/>
      <c r="AEA194" s="260"/>
      <c r="AEB194" s="260"/>
      <c r="AEC194" s="260"/>
      <c r="AED194" s="260"/>
      <c r="AEE194" s="260"/>
      <c r="AEF194" s="260"/>
      <c r="AEG194" s="260"/>
      <c r="AEH194" s="260"/>
      <c r="AEI194" s="260"/>
      <c r="AEJ194" s="260"/>
      <c r="AEK194" s="260"/>
      <c r="AEL194" s="260"/>
      <c r="AEM194" s="260"/>
      <c r="AEN194" s="260"/>
      <c r="AEO194" s="260"/>
      <c r="AEP194" s="260"/>
      <c r="AEQ194" s="260"/>
      <c r="AER194" s="260"/>
      <c r="AES194" s="260"/>
      <c r="AET194" s="260"/>
      <c r="AEU194" s="260"/>
      <c r="AEV194" s="260"/>
      <c r="AEW194" s="260"/>
      <c r="AEX194" s="260"/>
      <c r="AEY194" s="260"/>
      <c r="AEZ194" s="260"/>
      <c r="AFA194" s="260"/>
      <c r="AFB194" s="260"/>
      <c r="AFC194" s="260"/>
      <c r="AFD194" s="260"/>
      <c r="AFE194" s="260"/>
      <c r="AFF194" s="260"/>
      <c r="AFG194" s="260"/>
      <c r="AFH194" s="260"/>
      <c r="AFI194" s="260"/>
      <c r="AFJ194" s="260"/>
      <c r="AFK194" s="260"/>
      <c r="AFL194" s="260"/>
      <c r="AFM194" s="260"/>
      <c r="AFN194" s="260"/>
      <c r="AFO194" s="260"/>
      <c r="AFP194" s="260"/>
      <c r="AFQ194" s="260"/>
      <c r="AFR194" s="260"/>
      <c r="AFS194" s="260"/>
      <c r="AFT194" s="260"/>
      <c r="AFU194" s="260"/>
      <c r="AFV194" s="260"/>
      <c r="AFW194" s="260"/>
      <c r="AFX194" s="260"/>
      <c r="AFY194" s="260"/>
      <c r="AFZ194" s="260"/>
      <c r="AGA194" s="260"/>
      <c r="AGB194" s="260"/>
      <c r="AGC194" s="260"/>
      <c r="AGD194" s="260"/>
      <c r="AGE194" s="260"/>
      <c r="AGF194" s="260"/>
      <c r="AGG194" s="260"/>
      <c r="AGH194" s="260"/>
      <c r="AGI194" s="260"/>
      <c r="AGJ194" s="260"/>
      <c r="AGK194" s="260"/>
      <c r="AGL194" s="260"/>
      <c r="AGM194" s="260"/>
      <c r="AGN194" s="260"/>
      <c r="AGO194" s="260"/>
      <c r="AGP194" s="260"/>
      <c r="AGQ194" s="260"/>
      <c r="AGR194" s="260"/>
      <c r="AGS194" s="260"/>
      <c r="AGT194" s="260"/>
      <c r="AGU194" s="260"/>
      <c r="AGV194" s="260"/>
      <c r="AGW194" s="260"/>
      <c r="AGX194" s="260"/>
      <c r="AGY194" s="260"/>
      <c r="AGZ194" s="260"/>
      <c r="AHA194" s="260"/>
      <c r="AHB194" s="260"/>
      <c r="AHC194" s="260"/>
      <c r="AHD194" s="260"/>
      <c r="AHE194" s="260"/>
      <c r="AHF194" s="260"/>
      <c r="AHG194" s="260"/>
      <c r="AHH194" s="260"/>
      <c r="AHI194" s="260"/>
      <c r="AHJ194" s="260"/>
      <c r="AHK194" s="260"/>
      <c r="AHL194" s="260"/>
      <c r="AHM194" s="260"/>
      <c r="AHN194" s="260"/>
      <c r="AHO194" s="260"/>
      <c r="AHP194" s="260"/>
      <c r="AHQ194" s="260"/>
      <c r="AHR194" s="260"/>
      <c r="AHS194" s="260"/>
      <c r="AHT194" s="260"/>
      <c r="AHU194" s="260"/>
      <c r="AHV194" s="260"/>
      <c r="AHW194" s="260"/>
      <c r="AHX194" s="260"/>
      <c r="AHY194" s="260"/>
      <c r="AHZ194" s="260"/>
      <c r="AIA194" s="260"/>
      <c r="AIB194" s="260"/>
      <c r="AIC194" s="260"/>
      <c r="AID194" s="260"/>
      <c r="AIE194" s="260"/>
      <c r="AIF194" s="260"/>
      <c r="AIG194" s="260"/>
      <c r="AIH194" s="260"/>
      <c r="AII194" s="260"/>
      <c r="AIJ194" s="260"/>
      <c r="AIK194" s="260"/>
      <c r="AIL194" s="260"/>
      <c r="AIM194" s="260"/>
      <c r="AIN194" s="260"/>
      <c r="AIO194" s="260"/>
      <c r="AIP194" s="260"/>
      <c r="AIQ194" s="260"/>
      <c r="AIR194" s="260"/>
      <c r="AIS194" s="260"/>
      <c r="AIT194" s="260"/>
      <c r="AIU194" s="260"/>
      <c r="AIV194" s="260"/>
      <c r="AIW194" s="260"/>
      <c r="AIX194" s="260"/>
      <c r="AIY194" s="260"/>
      <c r="AIZ194" s="260"/>
      <c r="AJA194" s="260"/>
      <c r="AJB194" s="260"/>
      <c r="AJC194" s="260"/>
      <c r="AJD194" s="260"/>
      <c r="AJE194" s="260"/>
      <c r="AJF194" s="260"/>
      <c r="AJG194" s="260"/>
      <c r="AJH194" s="260"/>
      <c r="AJI194" s="260"/>
      <c r="AJJ194" s="260"/>
      <c r="AJK194" s="260"/>
      <c r="AJL194" s="260"/>
      <c r="AJM194" s="260"/>
      <c r="AJN194" s="260"/>
      <c r="AJO194" s="260"/>
      <c r="AJP194" s="260"/>
      <c r="AJQ194" s="260"/>
      <c r="AJR194" s="260"/>
      <c r="AJS194" s="260"/>
      <c r="AJT194" s="260"/>
      <c r="AJU194" s="260"/>
      <c r="AJV194" s="260"/>
      <c r="AJW194" s="260"/>
      <c r="AJX194" s="260"/>
      <c r="AJY194" s="260"/>
      <c r="AJZ194" s="260"/>
      <c r="AKA194" s="260"/>
      <c r="AKB194" s="260"/>
      <c r="AKC194" s="260"/>
      <c r="AKD194" s="260"/>
      <c r="AKE194" s="260"/>
      <c r="AKF194" s="260"/>
      <c r="AKG194" s="260"/>
      <c r="AKH194" s="260"/>
      <c r="AKI194" s="260"/>
      <c r="AKJ194" s="260"/>
      <c r="AKK194" s="260"/>
      <c r="AKL194" s="260"/>
      <c r="AKM194" s="260"/>
      <c r="AKN194" s="260"/>
      <c r="AKO194" s="260"/>
      <c r="AKP194" s="260"/>
      <c r="AKQ194" s="260"/>
      <c r="AKR194" s="260"/>
      <c r="AKS194" s="260"/>
      <c r="AKT194" s="260"/>
      <c r="AKU194" s="260"/>
      <c r="AKV194" s="260"/>
      <c r="AKW194" s="260"/>
      <c r="AKX194" s="260"/>
      <c r="AKY194" s="260"/>
      <c r="AKZ194" s="260"/>
      <c r="ALA194" s="260"/>
      <c r="ALB194" s="260"/>
      <c r="ALC194" s="260"/>
      <c r="ALD194" s="260"/>
      <c r="ALE194" s="260"/>
      <c r="ALF194" s="260"/>
      <c r="ALG194" s="260"/>
      <c r="ALH194" s="260"/>
      <c r="ALI194" s="260"/>
      <c r="ALJ194" s="260"/>
      <c r="ALK194" s="260"/>
      <c r="ALL194" s="260"/>
      <c r="ALM194" s="260"/>
      <c r="ALN194" s="260"/>
      <c r="ALO194" s="260"/>
      <c r="ALP194" s="260"/>
      <c r="ALQ194" s="260"/>
      <c r="ALR194" s="260"/>
      <c r="ALS194" s="260"/>
      <c r="ALT194" s="260"/>
      <c r="ALU194" s="260"/>
      <c r="ALV194" s="260"/>
      <c r="ALW194" s="260"/>
      <c r="ALX194" s="260"/>
      <c r="ALY194" s="260"/>
      <c r="ALZ194" s="260"/>
      <c r="AMA194" s="260"/>
      <c r="AMB194" s="260"/>
      <c r="AMC194" s="260"/>
      <c r="AMD194" s="260"/>
      <c r="AME194" s="260"/>
      <c r="AMF194" s="260"/>
      <c r="AMG194" s="260"/>
      <c r="AMH194" s="260"/>
      <c r="AMI194" s="260"/>
      <c r="AMJ194" s="260"/>
      <c r="AMK194" s="260"/>
      <c r="AML194" s="260"/>
      <c r="AMM194" s="260"/>
      <c r="AMN194" s="260"/>
      <c r="AMO194" s="260"/>
      <c r="AMP194" s="260"/>
      <c r="AMQ194" s="260"/>
      <c r="AMR194" s="260"/>
      <c r="AMS194" s="260"/>
      <c r="AMT194" s="260"/>
      <c r="AMU194" s="260"/>
      <c r="AMV194" s="260"/>
      <c r="AMW194" s="260"/>
      <c r="AMX194" s="260"/>
      <c r="AMY194" s="260"/>
      <c r="AMZ194" s="260"/>
      <c r="ANA194" s="260"/>
      <c r="ANB194" s="260"/>
      <c r="ANC194" s="260"/>
      <c r="AND194" s="260"/>
      <c r="ANE194" s="260"/>
      <c r="ANF194" s="260"/>
      <c r="ANG194" s="260"/>
      <c r="ANH194" s="260"/>
      <c r="ANI194" s="260"/>
      <c r="ANJ194" s="260"/>
      <c r="ANK194" s="260"/>
      <c r="ANL194" s="260"/>
      <c r="ANM194" s="260"/>
      <c r="ANN194" s="260"/>
      <c r="ANO194" s="260"/>
      <c r="ANP194" s="260"/>
      <c r="ANQ194" s="260"/>
      <c r="ANR194" s="260"/>
      <c r="ANS194" s="260"/>
      <c r="ANT194" s="260"/>
      <c r="ANU194" s="260"/>
      <c r="ANV194" s="260"/>
      <c r="ANW194" s="260"/>
      <c r="ANX194" s="260"/>
      <c r="ANY194" s="260"/>
      <c r="ANZ194" s="260"/>
      <c r="AOA194" s="260"/>
      <c r="AOB194" s="260"/>
      <c r="AOC194" s="260"/>
      <c r="AOD194" s="260"/>
      <c r="AOE194" s="260"/>
      <c r="AOF194" s="260"/>
      <c r="AOG194" s="260"/>
      <c r="AOH194" s="260"/>
      <c r="AOI194" s="260"/>
      <c r="AOJ194" s="260"/>
      <c r="AOK194" s="260"/>
      <c r="AOL194" s="260"/>
      <c r="AOM194" s="260"/>
      <c r="AON194" s="260"/>
      <c r="AOO194" s="260"/>
      <c r="AOP194" s="260"/>
      <c r="AOQ194" s="260"/>
      <c r="AOR194" s="260"/>
      <c r="AOS194" s="260"/>
      <c r="AOT194" s="260"/>
      <c r="AOU194" s="260"/>
      <c r="AOV194" s="260"/>
      <c r="AOW194" s="260"/>
      <c r="AOX194" s="260"/>
      <c r="AOY194" s="260"/>
      <c r="AOZ194" s="260"/>
      <c r="APA194" s="260"/>
      <c r="APB194" s="260"/>
      <c r="APC194" s="260"/>
      <c r="APD194" s="260"/>
      <c r="APE194" s="260"/>
      <c r="APF194" s="260"/>
      <c r="APG194" s="260"/>
      <c r="APH194" s="260"/>
      <c r="API194" s="260"/>
      <c r="APJ194" s="260"/>
      <c r="APK194" s="260"/>
      <c r="APL194" s="260"/>
      <c r="APM194" s="260"/>
      <c r="APN194" s="260"/>
      <c r="APO194" s="260"/>
      <c r="APP194" s="260"/>
      <c r="APQ194" s="260"/>
      <c r="APR194" s="260"/>
      <c r="APS194" s="260"/>
      <c r="APT194" s="260"/>
      <c r="APU194" s="260"/>
      <c r="APV194" s="260"/>
      <c r="APW194" s="260"/>
      <c r="APX194" s="260"/>
      <c r="APY194" s="260"/>
      <c r="APZ194" s="260"/>
      <c r="AQA194" s="260"/>
      <c r="AQB194" s="260"/>
      <c r="AQC194" s="260"/>
      <c r="AQD194" s="260"/>
      <c r="AQE194" s="260"/>
      <c r="AQF194" s="260"/>
      <c r="AQG194" s="260"/>
      <c r="AQH194" s="260"/>
      <c r="AQI194" s="260"/>
      <c r="AQJ194" s="260"/>
      <c r="AQK194" s="260"/>
      <c r="AQL194" s="260"/>
      <c r="AQM194" s="260"/>
      <c r="AQN194" s="260"/>
      <c r="AQO194" s="260"/>
      <c r="AQP194" s="260"/>
      <c r="AQQ194" s="260"/>
      <c r="AQR194" s="260"/>
      <c r="AQS194" s="260"/>
      <c r="AQT194" s="260"/>
      <c r="AQU194" s="260"/>
      <c r="AQV194" s="260"/>
      <c r="AQW194" s="260"/>
      <c r="AQX194" s="260"/>
      <c r="AQY194" s="260"/>
      <c r="AQZ194" s="260"/>
      <c r="ARA194" s="260"/>
      <c r="ARB194" s="260"/>
      <c r="ARC194" s="260"/>
      <c r="ARD194" s="260"/>
      <c r="ARE194" s="260"/>
      <c r="ARF194" s="260"/>
      <c r="ARG194" s="260"/>
      <c r="ARH194" s="260"/>
      <c r="ARI194" s="260"/>
      <c r="ARJ194" s="260"/>
      <c r="ARK194" s="260"/>
      <c r="ARL194" s="260"/>
      <c r="ARM194" s="260"/>
      <c r="ARN194" s="260"/>
      <c r="ARO194" s="260"/>
      <c r="ARP194" s="260"/>
      <c r="ARQ194" s="260"/>
      <c r="ARR194" s="260"/>
      <c r="ARS194" s="260"/>
      <c r="ART194" s="260"/>
      <c r="ARU194" s="260"/>
      <c r="ARV194" s="260"/>
      <c r="ARW194" s="260"/>
      <c r="ARX194" s="260"/>
      <c r="ARY194" s="260"/>
      <c r="ARZ194" s="260"/>
      <c r="ASA194" s="260"/>
      <c r="ASB194" s="260"/>
      <c r="ASC194" s="260"/>
      <c r="ASD194" s="260"/>
      <c r="ASE194" s="260"/>
      <c r="ASF194" s="260"/>
      <c r="ASG194" s="260"/>
      <c r="ASH194" s="260"/>
      <c r="ASI194" s="260"/>
      <c r="ASJ194" s="260"/>
      <c r="ASK194" s="260"/>
      <c r="ASL194" s="260"/>
      <c r="ASM194" s="260"/>
      <c r="ASN194" s="260"/>
      <c r="ASO194" s="260"/>
      <c r="ASP194" s="260"/>
      <c r="ASQ194" s="260"/>
      <c r="ASR194" s="260"/>
      <c r="ASS194" s="260"/>
      <c r="AST194" s="260"/>
      <c r="ASU194" s="260"/>
      <c r="ASV194" s="260"/>
      <c r="ASW194" s="260"/>
      <c r="ASX194" s="260"/>
      <c r="ASY194" s="260"/>
      <c r="ASZ194" s="260"/>
      <c r="ATA194" s="260"/>
      <c r="ATB194" s="260"/>
      <c r="ATC194" s="260"/>
      <c r="ATD194" s="260"/>
      <c r="ATE194" s="260"/>
      <c r="ATF194" s="260"/>
      <c r="ATG194" s="260"/>
      <c r="ATH194" s="260"/>
      <c r="ATI194" s="260"/>
      <c r="ATJ194" s="260"/>
      <c r="ATK194" s="260"/>
      <c r="ATL194" s="260"/>
      <c r="ATM194" s="260"/>
      <c r="ATN194" s="260"/>
      <c r="ATO194" s="260"/>
      <c r="ATP194" s="260"/>
      <c r="ATQ194" s="260"/>
      <c r="ATR194" s="260"/>
      <c r="ATS194" s="260"/>
      <c r="ATT194" s="260"/>
      <c r="ATU194" s="260"/>
      <c r="ATV194" s="260"/>
      <c r="ATW194" s="260"/>
      <c r="ATX194" s="260"/>
      <c r="ATY194" s="260"/>
      <c r="ATZ194" s="260"/>
      <c r="AUA194" s="260"/>
      <c r="AUB194" s="260"/>
      <c r="AUC194" s="260"/>
      <c r="AUD194" s="260"/>
      <c r="AUE194" s="260"/>
      <c r="AUF194" s="260"/>
      <c r="AUG194" s="260"/>
      <c r="AUH194" s="260"/>
      <c r="AUI194" s="260"/>
      <c r="AUJ194" s="260"/>
      <c r="AUK194" s="260"/>
      <c r="AUL194" s="260"/>
      <c r="AUM194" s="260"/>
      <c r="AUN194" s="260"/>
      <c r="AUO194" s="260"/>
      <c r="AUP194" s="260"/>
      <c r="AUQ194" s="260"/>
      <c r="AUR194" s="260"/>
      <c r="AUS194" s="260"/>
      <c r="AUT194" s="260"/>
      <c r="AUU194" s="260"/>
      <c r="AUV194" s="260"/>
      <c r="AUW194" s="260"/>
      <c r="AUX194" s="260"/>
      <c r="AUY194" s="260"/>
      <c r="AUZ194" s="260"/>
      <c r="AVA194" s="260"/>
      <c r="AVB194" s="260"/>
      <c r="AVC194" s="260"/>
      <c r="AVD194" s="260"/>
      <c r="AVE194" s="260"/>
      <c r="AVF194" s="260"/>
      <c r="AVG194" s="260"/>
      <c r="AVH194" s="260"/>
      <c r="AVI194" s="260"/>
      <c r="AVJ194" s="260"/>
      <c r="AVK194" s="260"/>
      <c r="AVL194" s="260"/>
      <c r="AVM194" s="260"/>
      <c r="AVN194" s="260"/>
      <c r="AVO194" s="260"/>
      <c r="AVP194" s="260"/>
      <c r="AVQ194" s="260"/>
      <c r="AVR194" s="260"/>
      <c r="AVS194" s="260"/>
      <c r="AVT194" s="260"/>
      <c r="AVU194" s="260"/>
      <c r="AVV194" s="260"/>
      <c r="AVW194" s="260"/>
      <c r="AVX194" s="260"/>
      <c r="AVY194" s="260"/>
      <c r="AVZ194" s="260"/>
      <c r="AWA194" s="260"/>
      <c r="AWB194" s="260"/>
      <c r="AWC194" s="260"/>
      <c r="AWD194" s="260"/>
      <c r="AWE194" s="260"/>
      <c r="AWF194" s="260"/>
      <c r="AWG194" s="260"/>
      <c r="AWH194" s="260"/>
      <c r="AWI194" s="260"/>
      <c r="AWJ194" s="260"/>
      <c r="AWK194" s="260"/>
      <c r="AWL194" s="260"/>
      <c r="AWM194" s="260"/>
      <c r="AWN194" s="260"/>
      <c r="AWO194" s="260"/>
      <c r="AWP194" s="260"/>
      <c r="AWQ194" s="260"/>
      <c r="AWR194" s="260"/>
      <c r="AWS194" s="260"/>
      <c r="AWT194" s="260"/>
      <c r="AWU194" s="260"/>
      <c r="AWV194" s="260"/>
      <c r="AWW194" s="260"/>
      <c r="AWX194" s="260"/>
      <c r="AWY194" s="260"/>
      <c r="AWZ194" s="260"/>
      <c r="AXA194" s="260"/>
      <c r="AXB194" s="260"/>
      <c r="AXC194" s="260"/>
      <c r="AXD194" s="260"/>
      <c r="AXE194" s="260"/>
      <c r="AXF194" s="260"/>
      <c r="AXG194" s="260"/>
      <c r="AXH194" s="260"/>
      <c r="AXI194" s="260"/>
      <c r="AXJ194" s="260"/>
      <c r="AXK194" s="260"/>
      <c r="AXL194" s="260"/>
      <c r="AXM194" s="260"/>
      <c r="AXN194" s="260"/>
      <c r="AXO194" s="260"/>
      <c r="AXP194" s="260"/>
      <c r="AXQ194" s="260"/>
      <c r="AXR194" s="260"/>
      <c r="AXS194" s="260"/>
      <c r="AXT194" s="260"/>
      <c r="AXU194" s="260"/>
      <c r="AXV194" s="260"/>
      <c r="AXW194" s="260"/>
      <c r="AXX194" s="260"/>
      <c r="AXY194" s="260"/>
      <c r="AXZ194" s="260"/>
      <c r="AYA194" s="260"/>
      <c r="AYB194" s="260"/>
      <c r="AYC194" s="260"/>
      <c r="AYD194" s="260"/>
      <c r="AYE194" s="260"/>
      <c r="AYF194" s="260"/>
      <c r="AYG194" s="260"/>
      <c r="AYH194" s="260"/>
      <c r="AYI194" s="260"/>
      <c r="AYJ194" s="260"/>
      <c r="AYK194" s="260"/>
      <c r="AYL194" s="260"/>
      <c r="AYM194" s="260"/>
      <c r="AYN194" s="260"/>
      <c r="AYO194" s="260"/>
      <c r="AYP194" s="260"/>
      <c r="AYQ194" s="260"/>
      <c r="AYR194" s="260"/>
      <c r="AYS194" s="260"/>
      <c r="AYT194" s="260"/>
      <c r="AYU194" s="260"/>
      <c r="AYV194" s="260"/>
      <c r="AYW194" s="260"/>
      <c r="AYX194" s="260"/>
      <c r="AYY194" s="260"/>
      <c r="AYZ194" s="260"/>
      <c r="AZA194" s="260"/>
      <c r="AZB194" s="260"/>
      <c r="AZC194" s="260"/>
      <c r="AZD194" s="260"/>
      <c r="AZE194" s="260"/>
      <c r="AZF194" s="260"/>
      <c r="AZG194" s="260"/>
      <c r="AZH194" s="260"/>
      <c r="AZI194" s="260"/>
      <c r="AZJ194" s="260"/>
      <c r="AZK194" s="260"/>
      <c r="AZL194" s="260"/>
      <c r="AZM194" s="260"/>
      <c r="AZN194" s="260"/>
      <c r="AZO194" s="260"/>
      <c r="AZP194" s="260"/>
      <c r="AZQ194" s="260"/>
      <c r="AZR194" s="260"/>
      <c r="AZS194" s="260"/>
      <c r="AZT194" s="260"/>
      <c r="AZU194" s="260"/>
      <c r="AZV194" s="260"/>
      <c r="AZW194" s="260"/>
      <c r="AZX194" s="260"/>
      <c r="AZY194" s="260"/>
      <c r="AZZ194" s="260"/>
      <c r="BAA194" s="260"/>
      <c r="BAB194" s="260"/>
      <c r="BAC194" s="260"/>
      <c r="BAD194" s="260"/>
      <c r="BAE194" s="260"/>
      <c r="BAF194" s="260"/>
      <c r="BAG194" s="260"/>
      <c r="BAH194" s="260"/>
      <c r="BAI194" s="260"/>
      <c r="BAJ194" s="260"/>
      <c r="BAK194" s="260"/>
      <c r="BAL194" s="260"/>
      <c r="BAM194" s="260"/>
      <c r="BAN194" s="260"/>
      <c r="BAO194" s="260"/>
      <c r="BAP194" s="260"/>
      <c r="BAQ194" s="260"/>
      <c r="BAR194" s="260"/>
      <c r="BAS194" s="260"/>
      <c r="BAT194" s="260"/>
      <c r="BAU194" s="260"/>
      <c r="BAV194" s="260"/>
      <c r="BAW194" s="260"/>
      <c r="BAX194" s="260"/>
      <c r="BAY194" s="260"/>
      <c r="BAZ194" s="260"/>
      <c r="BBA194" s="260"/>
      <c r="BBB194" s="260"/>
      <c r="BBC194" s="260"/>
      <c r="BBD194" s="260"/>
      <c r="BBE194" s="260"/>
      <c r="BBF194" s="260"/>
      <c r="BBG194" s="260"/>
      <c r="BBH194" s="260"/>
      <c r="BBI194" s="260"/>
      <c r="BBJ194" s="260"/>
      <c r="BBK194" s="260"/>
      <c r="BBL194" s="260"/>
      <c r="BBM194" s="260"/>
      <c r="BBN194" s="260"/>
      <c r="BBO194" s="260"/>
      <c r="BBP194" s="260"/>
      <c r="BBQ194" s="260"/>
      <c r="BBR194" s="260"/>
      <c r="BBS194" s="260"/>
      <c r="BBT194" s="260"/>
      <c r="BBU194" s="260"/>
      <c r="BBV194" s="260"/>
      <c r="BBW194" s="260"/>
      <c r="BBX194" s="260"/>
      <c r="BBY194" s="260"/>
      <c r="BBZ194" s="260"/>
      <c r="BCA194" s="260"/>
      <c r="BCB194" s="260"/>
      <c r="BCC194" s="260"/>
      <c r="BCD194" s="260"/>
      <c r="BCE194" s="260"/>
      <c r="BCF194" s="260"/>
      <c r="BCG194" s="260"/>
      <c r="BCH194" s="260"/>
      <c r="BCI194" s="260"/>
      <c r="BCJ194" s="260"/>
      <c r="BCK194" s="260"/>
      <c r="BCL194" s="260"/>
      <c r="BCM194" s="260"/>
      <c r="BCN194" s="260"/>
      <c r="BCO194" s="260"/>
      <c r="BCP194" s="260"/>
      <c r="BCQ194" s="260"/>
      <c r="BCR194" s="260"/>
      <c r="BCS194" s="260"/>
      <c r="BCT194" s="260"/>
      <c r="BCU194" s="260"/>
      <c r="BCV194" s="260"/>
      <c r="BCW194" s="260"/>
      <c r="BCX194" s="260"/>
      <c r="BCY194" s="260"/>
      <c r="BCZ194" s="260"/>
      <c r="BDA194" s="260"/>
      <c r="BDB194" s="260"/>
      <c r="BDC194" s="260"/>
      <c r="BDD194" s="260"/>
      <c r="BDE194" s="260"/>
      <c r="BDF194" s="260"/>
      <c r="BDG194" s="260"/>
      <c r="BDH194" s="260"/>
      <c r="BDI194" s="260"/>
      <c r="BDJ194" s="260"/>
      <c r="BDK194" s="260"/>
      <c r="BDL194" s="260"/>
      <c r="BDM194" s="260"/>
      <c r="BDN194" s="260"/>
      <c r="BDO194" s="260"/>
      <c r="BDP194" s="260"/>
      <c r="BDQ194" s="260"/>
      <c r="BDR194" s="260"/>
      <c r="BDS194" s="260"/>
      <c r="BDT194" s="260"/>
      <c r="BDU194" s="260"/>
      <c r="BDV194" s="260"/>
      <c r="BDW194" s="260"/>
      <c r="BDX194" s="260"/>
      <c r="BDY194" s="260"/>
      <c r="BDZ194" s="260"/>
      <c r="BEA194" s="260"/>
      <c r="BEB194" s="260"/>
      <c r="BEC194" s="260"/>
      <c r="BED194" s="260"/>
      <c r="BEE194" s="260"/>
      <c r="BEF194" s="260"/>
      <c r="BEG194" s="260"/>
      <c r="BEH194" s="260"/>
      <c r="BEI194" s="260"/>
      <c r="BEJ194" s="260"/>
      <c r="BEK194" s="260"/>
      <c r="BEL194" s="260"/>
      <c r="BEM194" s="260"/>
      <c r="BEN194" s="260"/>
      <c r="BEO194" s="260"/>
      <c r="BEP194" s="260"/>
      <c r="BEQ194" s="260"/>
      <c r="BER194" s="260"/>
      <c r="BES194" s="260"/>
      <c r="BET194" s="260"/>
      <c r="BEU194" s="260"/>
      <c r="BEV194" s="260"/>
      <c r="BEW194" s="260"/>
      <c r="BEX194" s="260"/>
      <c r="BEY194" s="260"/>
      <c r="BEZ194" s="260"/>
      <c r="BFA194" s="260"/>
      <c r="BFB194" s="260"/>
      <c r="BFC194" s="260"/>
      <c r="BFD194" s="260"/>
      <c r="BFE194" s="260"/>
      <c r="BFF194" s="260"/>
      <c r="BFG194" s="260"/>
      <c r="BFH194" s="260"/>
      <c r="BFI194" s="260"/>
      <c r="BFJ194" s="260"/>
      <c r="BFK194" s="260"/>
      <c r="BFL194" s="260"/>
      <c r="BFM194" s="260"/>
      <c r="BFN194" s="260"/>
      <c r="BFO194" s="260"/>
      <c r="BFP194" s="260"/>
      <c r="BFQ194" s="260"/>
      <c r="BFR194" s="260"/>
      <c r="BFS194" s="260"/>
      <c r="BFT194" s="260"/>
      <c r="BFU194" s="260"/>
      <c r="BFV194" s="260"/>
      <c r="BFW194" s="260"/>
      <c r="BFX194" s="260"/>
      <c r="BFY194" s="260"/>
      <c r="BFZ194" s="260"/>
      <c r="BGA194" s="260"/>
      <c r="BGB194" s="260"/>
      <c r="BGC194" s="260"/>
      <c r="BGD194" s="260"/>
      <c r="BGE194" s="260"/>
      <c r="BGF194" s="260"/>
      <c r="BGG194" s="260"/>
      <c r="BGH194" s="260"/>
      <c r="BGI194" s="260"/>
      <c r="BGJ194" s="260"/>
      <c r="BGK194" s="260"/>
      <c r="BGL194" s="260"/>
      <c r="BGM194" s="260"/>
      <c r="BGN194" s="260"/>
      <c r="BGO194" s="260"/>
      <c r="BGP194" s="260"/>
      <c r="BGQ194" s="260"/>
      <c r="BGR194" s="260"/>
      <c r="BGS194" s="260"/>
      <c r="BGT194" s="260"/>
      <c r="BGU194" s="260"/>
      <c r="BGV194" s="260"/>
      <c r="BGW194" s="260"/>
      <c r="BGX194" s="260"/>
      <c r="BGY194" s="260"/>
      <c r="BGZ194" s="260"/>
      <c r="BHA194" s="260"/>
      <c r="BHB194" s="260"/>
      <c r="BHC194" s="260"/>
      <c r="BHD194" s="260"/>
      <c r="BHE194" s="260"/>
      <c r="BHF194" s="260"/>
      <c r="BHG194" s="260"/>
      <c r="BHH194" s="260"/>
      <c r="BHI194" s="260"/>
      <c r="BHJ194" s="260"/>
      <c r="BHK194" s="260"/>
      <c r="BHL194" s="260"/>
      <c r="BHM194" s="260"/>
      <c r="BHN194" s="260"/>
      <c r="BHO194" s="260"/>
      <c r="BHP194" s="260"/>
      <c r="BHQ194" s="260"/>
      <c r="BHR194" s="260"/>
      <c r="BHS194" s="260"/>
      <c r="BHT194" s="260"/>
      <c r="BHU194" s="260"/>
      <c r="BHV194" s="260"/>
      <c r="BHW194" s="260"/>
      <c r="BHX194" s="260"/>
      <c r="BHY194" s="260"/>
      <c r="BHZ194" s="260"/>
      <c r="BIA194" s="260"/>
      <c r="BIB194" s="260"/>
      <c r="BIC194" s="260"/>
      <c r="BID194" s="260"/>
      <c r="BIE194" s="260"/>
      <c r="BIF194" s="260"/>
      <c r="BIG194" s="260"/>
      <c r="BIH194" s="260"/>
      <c r="BII194" s="260"/>
      <c r="BIJ194" s="260"/>
      <c r="BIK194" s="260"/>
      <c r="BIL194" s="260"/>
      <c r="BIM194" s="260"/>
      <c r="BIN194" s="260"/>
      <c r="BIO194" s="260"/>
      <c r="BIP194" s="260"/>
      <c r="BIQ194" s="260"/>
      <c r="BIR194" s="260"/>
      <c r="BIS194" s="260"/>
      <c r="BIT194" s="260"/>
      <c r="BIU194" s="260"/>
      <c r="BIV194" s="260"/>
      <c r="BIW194" s="260"/>
      <c r="BIX194" s="260"/>
      <c r="BIY194" s="260"/>
      <c r="BIZ194" s="260"/>
      <c r="BJA194" s="260"/>
      <c r="BJB194" s="260"/>
      <c r="BJC194" s="260"/>
      <c r="BJD194" s="260"/>
      <c r="BJE194" s="260"/>
      <c r="BJF194" s="260"/>
      <c r="BJG194" s="260"/>
      <c r="BJH194" s="260"/>
      <c r="BJI194" s="260"/>
      <c r="BJJ194" s="260"/>
      <c r="BJK194" s="260"/>
      <c r="BJL194" s="260"/>
      <c r="BJM194" s="260"/>
      <c r="BJN194" s="260"/>
      <c r="BJO194" s="260"/>
      <c r="BJP194" s="260"/>
      <c r="BJQ194" s="260"/>
      <c r="BJR194" s="260"/>
      <c r="BJS194" s="260"/>
      <c r="BJT194" s="260"/>
      <c r="BJU194" s="260"/>
      <c r="BJV194" s="260"/>
      <c r="BJW194" s="260"/>
      <c r="BJX194" s="260"/>
      <c r="BJY194" s="260"/>
      <c r="BJZ194" s="260"/>
      <c r="BKA194" s="260"/>
      <c r="BKB194" s="260"/>
      <c r="BKC194" s="260"/>
      <c r="BKD194" s="260"/>
      <c r="BKE194" s="260"/>
      <c r="BKF194" s="260"/>
      <c r="BKG194" s="260"/>
      <c r="BKH194" s="260"/>
      <c r="BKI194" s="260"/>
      <c r="BKJ194" s="260"/>
      <c r="BKK194" s="260"/>
      <c r="BKL194" s="260"/>
      <c r="BKM194" s="260"/>
      <c r="BKN194" s="260"/>
      <c r="BKO194" s="260"/>
      <c r="BKP194" s="260"/>
      <c r="BKQ194" s="260"/>
      <c r="BKR194" s="260"/>
      <c r="BKS194" s="260"/>
      <c r="BKT194" s="260"/>
      <c r="BKU194" s="260"/>
      <c r="BKV194" s="260"/>
      <c r="BKW194" s="260"/>
      <c r="BKX194" s="260"/>
      <c r="BKY194" s="260"/>
      <c r="BKZ194" s="260"/>
      <c r="BLA194" s="260"/>
      <c r="BLB194" s="260"/>
      <c r="BLC194" s="260"/>
      <c r="BLD194" s="260"/>
      <c r="BLE194" s="260"/>
      <c r="BLF194" s="260"/>
      <c r="BLG194" s="260"/>
      <c r="BLH194" s="260"/>
      <c r="BLI194" s="260"/>
      <c r="BLJ194" s="260"/>
      <c r="BLK194" s="260"/>
      <c r="BLL194" s="260"/>
      <c r="BLM194" s="260"/>
      <c r="BLN194" s="260"/>
      <c r="BLO194" s="260"/>
      <c r="BLP194" s="260"/>
      <c r="BLQ194" s="260"/>
      <c r="BLR194" s="260"/>
      <c r="BLS194" s="260"/>
      <c r="BLT194" s="260"/>
      <c r="BLU194" s="260"/>
      <c r="BLV194" s="260"/>
      <c r="BLW194" s="260"/>
      <c r="BLX194" s="260"/>
      <c r="BLY194" s="260"/>
      <c r="BLZ194" s="260"/>
      <c r="BMA194" s="260"/>
      <c r="BMB194" s="260"/>
      <c r="BMC194" s="260"/>
      <c r="BMD194" s="260"/>
      <c r="BME194" s="260"/>
      <c r="BMF194" s="260"/>
      <c r="BMG194" s="260"/>
      <c r="BMH194" s="260"/>
      <c r="BMI194" s="260"/>
      <c r="BMJ194" s="260"/>
      <c r="BMK194" s="260"/>
      <c r="BML194" s="260"/>
      <c r="BMM194" s="260"/>
      <c r="BMN194" s="260"/>
      <c r="BMO194" s="260"/>
      <c r="BMP194" s="260"/>
      <c r="BMQ194" s="260"/>
      <c r="BMR194" s="260"/>
      <c r="BMS194" s="260"/>
      <c r="BMT194" s="260"/>
      <c r="BMU194" s="260"/>
      <c r="BMV194" s="260"/>
      <c r="BMW194" s="260"/>
      <c r="BMX194" s="260"/>
      <c r="BMY194" s="260"/>
      <c r="BMZ194" s="260"/>
      <c r="BNA194" s="260"/>
      <c r="BNB194" s="260"/>
      <c r="BNC194" s="260"/>
      <c r="BND194" s="260"/>
      <c r="BNE194" s="260"/>
      <c r="BNF194" s="260"/>
      <c r="BNG194" s="260"/>
      <c r="BNH194" s="260"/>
      <c r="BNI194" s="260"/>
      <c r="BNJ194" s="260"/>
      <c r="BNK194" s="260"/>
      <c r="BNL194" s="260"/>
      <c r="BNM194" s="260"/>
      <c r="BNN194" s="260"/>
      <c r="BNO194" s="260"/>
      <c r="BNP194" s="260"/>
      <c r="BNQ194" s="260"/>
      <c r="BNR194" s="260"/>
      <c r="BNS194" s="260"/>
      <c r="BNT194" s="260"/>
      <c r="BNU194" s="260"/>
      <c r="BNV194" s="260"/>
      <c r="BNW194" s="260"/>
      <c r="BNX194" s="260"/>
      <c r="BNY194" s="260"/>
      <c r="BNZ194" s="260"/>
      <c r="BOA194" s="260"/>
      <c r="BOB194" s="260"/>
      <c r="BOC194" s="260"/>
      <c r="BOD194" s="260"/>
      <c r="BOE194" s="260"/>
      <c r="BOF194" s="260"/>
      <c r="BOG194" s="260"/>
      <c r="BOH194" s="260"/>
      <c r="BOI194" s="260"/>
      <c r="BOJ194" s="260"/>
      <c r="BOK194" s="260"/>
      <c r="BOL194" s="260"/>
      <c r="BOM194" s="260"/>
      <c r="BON194" s="260"/>
      <c r="BOO194" s="260"/>
      <c r="BOP194" s="260"/>
      <c r="BOQ194" s="260"/>
      <c r="BOR194" s="260"/>
      <c r="BOS194" s="260"/>
      <c r="BOT194" s="260"/>
      <c r="BOU194" s="260"/>
      <c r="BOV194" s="260"/>
      <c r="BOW194" s="260"/>
      <c r="BOX194" s="260"/>
      <c r="BOY194" s="260"/>
      <c r="BOZ194" s="260"/>
      <c r="BPA194" s="260"/>
      <c r="BPB194" s="260"/>
      <c r="BPC194" s="260"/>
      <c r="BPD194" s="260"/>
      <c r="BPE194" s="260"/>
      <c r="BPF194" s="260"/>
      <c r="BPG194" s="260"/>
      <c r="BPH194" s="260"/>
      <c r="BPI194" s="260"/>
      <c r="BPJ194" s="260"/>
      <c r="BPK194" s="260"/>
      <c r="BPL194" s="260"/>
      <c r="BPM194" s="260"/>
      <c r="BPN194" s="260"/>
      <c r="BPO194" s="260"/>
      <c r="BPP194" s="260"/>
      <c r="BPQ194" s="260"/>
      <c r="BPR194" s="260"/>
      <c r="BPS194" s="260"/>
      <c r="BPT194" s="260"/>
      <c r="BPU194" s="260"/>
      <c r="BPV194" s="260"/>
      <c r="BPW194" s="260"/>
      <c r="BPX194" s="260"/>
      <c r="BPY194" s="260"/>
      <c r="BPZ194" s="260"/>
      <c r="BQA194" s="260"/>
      <c r="BQB194" s="260"/>
      <c r="BQC194" s="260"/>
      <c r="BQD194" s="260"/>
      <c r="BQE194" s="260"/>
      <c r="BQF194" s="260"/>
      <c r="BQG194" s="260"/>
      <c r="BQH194" s="260"/>
      <c r="BQI194" s="260"/>
      <c r="BQJ194" s="260"/>
      <c r="BQK194" s="260"/>
      <c r="BQL194" s="260"/>
      <c r="BQM194" s="260"/>
      <c r="BQN194" s="260"/>
      <c r="BQO194" s="260"/>
      <c r="BQP194" s="260"/>
      <c r="BQQ194" s="260"/>
      <c r="BQR194" s="260"/>
      <c r="BQS194" s="260"/>
      <c r="BQT194" s="260"/>
      <c r="BQU194" s="260"/>
      <c r="BQV194" s="260"/>
      <c r="BQW194" s="260"/>
      <c r="BQX194" s="260"/>
      <c r="BQY194" s="260"/>
      <c r="BQZ194" s="260"/>
      <c r="BRA194" s="260"/>
      <c r="BRB194" s="260"/>
      <c r="BRC194" s="260"/>
      <c r="BRD194" s="260"/>
      <c r="BRE194" s="260"/>
      <c r="BRF194" s="260"/>
      <c r="BRG194" s="260"/>
      <c r="BRH194" s="260"/>
      <c r="BRI194" s="260"/>
      <c r="BRJ194" s="260"/>
      <c r="BRK194" s="260"/>
      <c r="BRL194" s="260"/>
      <c r="BRM194" s="260"/>
      <c r="BRN194" s="260"/>
      <c r="BRO194" s="260"/>
      <c r="BRP194" s="260"/>
      <c r="BRQ194" s="260"/>
      <c r="BRR194" s="260"/>
      <c r="BRS194" s="260"/>
      <c r="BRT194" s="260"/>
      <c r="BRU194" s="260"/>
      <c r="BRV194" s="260"/>
      <c r="BRW194" s="260"/>
      <c r="BRX194" s="260"/>
      <c r="BRY194" s="260"/>
      <c r="BRZ194" s="260"/>
      <c r="BSA194" s="260"/>
      <c r="BSB194" s="260"/>
      <c r="BSC194" s="260"/>
      <c r="BSD194" s="260"/>
      <c r="BSE194" s="260"/>
      <c r="BSF194" s="260"/>
      <c r="BSG194" s="260"/>
      <c r="BSH194" s="260"/>
      <c r="BSI194" s="260"/>
      <c r="BSJ194" s="260"/>
      <c r="BSK194" s="260"/>
      <c r="BSL194" s="260"/>
      <c r="BSM194" s="260"/>
      <c r="BSN194" s="260"/>
      <c r="BSO194" s="260"/>
      <c r="BSP194" s="260"/>
      <c r="BSQ194" s="260"/>
      <c r="BSR194" s="260"/>
      <c r="BSS194" s="260"/>
      <c r="BST194" s="260"/>
      <c r="BSU194" s="260"/>
      <c r="BSV194" s="260"/>
      <c r="BSW194" s="260"/>
      <c r="BSX194" s="260"/>
      <c r="BSY194" s="260"/>
      <c r="BSZ194" s="260"/>
      <c r="BTA194" s="260"/>
      <c r="BTB194" s="260"/>
      <c r="BTC194" s="260"/>
      <c r="BTD194" s="260"/>
      <c r="BTE194" s="260"/>
      <c r="BTF194" s="260"/>
      <c r="BTG194" s="260"/>
      <c r="BTH194" s="260"/>
      <c r="BTI194" s="260"/>
      <c r="BTJ194" s="260"/>
      <c r="BTK194" s="260"/>
      <c r="BTL194" s="260"/>
      <c r="BTM194" s="260"/>
      <c r="BTN194" s="260"/>
      <c r="BTO194" s="260"/>
      <c r="BTP194" s="260"/>
      <c r="BTQ194" s="260"/>
      <c r="BTR194" s="260"/>
      <c r="BTS194" s="260"/>
      <c r="BTT194" s="260"/>
      <c r="BTU194" s="260"/>
      <c r="BTV194" s="260"/>
      <c r="BTW194" s="260"/>
      <c r="BTX194" s="260"/>
      <c r="BTY194" s="260"/>
      <c r="BTZ194" s="260"/>
      <c r="BUA194" s="260"/>
      <c r="BUB194" s="260"/>
      <c r="BUC194" s="260"/>
      <c r="BUD194" s="260"/>
      <c r="BUE194" s="260"/>
      <c r="BUF194" s="260"/>
      <c r="BUG194" s="260"/>
      <c r="BUH194" s="260"/>
      <c r="BUI194" s="260"/>
      <c r="BUJ194" s="260"/>
      <c r="BUK194" s="260"/>
      <c r="BUL194" s="260"/>
      <c r="BUM194" s="260"/>
      <c r="BUN194" s="260"/>
      <c r="BUO194" s="260"/>
      <c r="BUP194" s="260"/>
      <c r="BUQ194" s="260"/>
      <c r="BUR194" s="260"/>
      <c r="BUS194" s="260"/>
      <c r="BUT194" s="260"/>
      <c r="BUU194" s="260"/>
      <c r="BUV194" s="260"/>
      <c r="BUW194" s="260"/>
      <c r="BUX194" s="260"/>
      <c r="BUY194" s="260"/>
      <c r="BUZ194" s="260"/>
      <c r="BVA194" s="260"/>
      <c r="BVB194" s="260"/>
      <c r="BVC194" s="260"/>
      <c r="BVD194" s="260"/>
      <c r="BVE194" s="260"/>
      <c r="BVF194" s="260"/>
      <c r="BVG194" s="260"/>
      <c r="BVH194" s="260"/>
      <c r="BVI194" s="260"/>
      <c r="BVJ194" s="260"/>
      <c r="BVK194" s="260"/>
      <c r="BVL194" s="260"/>
      <c r="BVM194" s="260"/>
      <c r="BVN194" s="260"/>
      <c r="BVO194" s="260"/>
      <c r="BVP194" s="260"/>
      <c r="BVQ194" s="260"/>
      <c r="BVR194" s="260"/>
      <c r="BVS194" s="260"/>
      <c r="BVT194" s="260"/>
      <c r="BVU194" s="260"/>
      <c r="BVV194" s="260"/>
      <c r="BVW194" s="260"/>
      <c r="BVX194" s="260"/>
      <c r="BVY194" s="260"/>
      <c r="BVZ194" s="260"/>
      <c r="BWA194" s="260"/>
      <c r="BWB194" s="260"/>
      <c r="BWC194" s="260"/>
      <c r="BWD194" s="260"/>
      <c r="BWE194" s="260"/>
      <c r="BWF194" s="260"/>
      <c r="BWG194" s="260"/>
      <c r="BWH194" s="260"/>
      <c r="BWI194" s="260"/>
      <c r="BWJ194" s="260"/>
      <c r="BWK194" s="260"/>
      <c r="BWL194" s="260"/>
      <c r="BWM194" s="260"/>
      <c r="BWN194" s="260"/>
      <c r="BWO194" s="260"/>
      <c r="BWP194" s="260"/>
      <c r="BWQ194" s="260"/>
      <c r="BWR194" s="260"/>
      <c r="BWS194" s="260"/>
      <c r="BWT194" s="260"/>
      <c r="BWU194" s="260"/>
      <c r="BWV194" s="260"/>
      <c r="BWW194" s="260"/>
      <c r="BWX194" s="260"/>
      <c r="BWY194" s="260"/>
      <c r="BWZ194" s="260"/>
      <c r="BXA194" s="260"/>
      <c r="BXB194" s="260"/>
      <c r="BXC194" s="260"/>
      <c r="BXD194" s="260"/>
      <c r="BXE194" s="260"/>
      <c r="BXF194" s="260"/>
      <c r="BXG194" s="260"/>
      <c r="BXH194" s="260"/>
      <c r="BXI194" s="260"/>
      <c r="BXJ194" s="260"/>
      <c r="BXK194" s="260"/>
      <c r="BXL194" s="260"/>
      <c r="BXM194" s="260"/>
      <c r="BXN194" s="260"/>
      <c r="BXO194" s="260"/>
      <c r="BXP194" s="260"/>
      <c r="BXQ194" s="260"/>
      <c r="BXR194" s="260"/>
      <c r="BXS194" s="260"/>
      <c r="BXT194" s="260"/>
      <c r="BXU194" s="260"/>
      <c r="BXV194" s="260"/>
      <c r="BXW194" s="260"/>
      <c r="BXX194" s="260"/>
      <c r="BXY194" s="260"/>
      <c r="BXZ194" s="260"/>
      <c r="BYA194" s="260"/>
      <c r="BYB194" s="260"/>
      <c r="BYC194" s="260"/>
      <c r="BYD194" s="260"/>
      <c r="BYE194" s="260"/>
      <c r="BYF194" s="260"/>
      <c r="BYG194" s="260"/>
      <c r="BYH194" s="260"/>
      <c r="BYI194" s="260"/>
      <c r="BYJ194" s="260"/>
      <c r="BYK194" s="260"/>
      <c r="BYL194" s="260"/>
      <c r="BYM194" s="260"/>
      <c r="BYN194" s="260"/>
      <c r="BYO194" s="260"/>
      <c r="BYP194" s="260"/>
      <c r="BYQ194" s="260"/>
      <c r="BYR194" s="260"/>
      <c r="BYS194" s="260"/>
      <c r="BYT194" s="260"/>
      <c r="BYU194" s="260"/>
      <c r="BYV194" s="260"/>
      <c r="BYW194" s="260"/>
      <c r="BYX194" s="260"/>
      <c r="BYY194" s="260"/>
      <c r="BYZ194" s="260"/>
      <c r="BZA194" s="260"/>
      <c r="BZB194" s="260"/>
      <c r="BZC194" s="260"/>
      <c r="BZD194" s="260"/>
      <c r="BZE194" s="260"/>
      <c r="BZF194" s="260"/>
      <c r="BZG194" s="260"/>
      <c r="BZH194" s="260"/>
      <c r="BZI194" s="260"/>
      <c r="BZJ194" s="260"/>
      <c r="BZK194" s="260"/>
      <c r="BZL194" s="260"/>
      <c r="BZM194" s="260"/>
      <c r="BZN194" s="260"/>
      <c r="BZO194" s="260"/>
      <c r="BZP194" s="260"/>
      <c r="BZQ194" s="260"/>
      <c r="BZR194" s="260"/>
      <c r="BZS194" s="260"/>
      <c r="BZT194" s="260"/>
      <c r="BZU194" s="260"/>
      <c r="BZV194" s="260"/>
      <c r="BZW194" s="260"/>
      <c r="BZX194" s="260"/>
      <c r="BZY194" s="260"/>
      <c r="BZZ194" s="260"/>
      <c r="CAA194" s="260"/>
      <c r="CAB194" s="260"/>
      <c r="CAC194" s="260"/>
      <c r="CAD194" s="260"/>
      <c r="CAE194" s="260"/>
      <c r="CAF194" s="260"/>
      <c r="CAG194" s="260"/>
      <c r="CAH194" s="260"/>
      <c r="CAI194" s="260"/>
      <c r="CAJ194" s="260"/>
      <c r="CAK194" s="260"/>
      <c r="CAL194" s="260"/>
      <c r="CAM194" s="260"/>
      <c r="CAN194" s="260"/>
      <c r="CAO194" s="260"/>
      <c r="CAP194" s="260"/>
      <c r="CAQ194" s="260"/>
      <c r="CAR194" s="260"/>
      <c r="CAS194" s="260"/>
      <c r="CAT194" s="260"/>
      <c r="CAU194" s="260"/>
      <c r="CAV194" s="260"/>
      <c r="CAW194" s="260"/>
      <c r="CAX194" s="260"/>
      <c r="CAY194" s="260"/>
      <c r="CAZ194" s="260"/>
      <c r="CBA194" s="260"/>
      <c r="CBB194" s="260"/>
      <c r="CBC194" s="260"/>
      <c r="CBD194" s="260"/>
      <c r="CBE194" s="260"/>
      <c r="CBF194" s="260"/>
      <c r="CBG194" s="260"/>
      <c r="CBH194" s="260"/>
      <c r="CBI194" s="260"/>
      <c r="CBJ194" s="260"/>
      <c r="CBK194" s="260"/>
      <c r="CBL194" s="260"/>
      <c r="CBM194" s="260"/>
      <c r="CBN194" s="260"/>
      <c r="CBO194" s="260"/>
      <c r="CBP194" s="260"/>
      <c r="CBQ194" s="260"/>
      <c r="CBR194" s="260"/>
      <c r="CBS194" s="260"/>
      <c r="CBT194" s="260"/>
      <c r="CBU194" s="260"/>
      <c r="CBV194" s="260"/>
      <c r="CBW194" s="260"/>
      <c r="CBX194" s="260"/>
      <c r="CBY194" s="260"/>
      <c r="CBZ194" s="260"/>
      <c r="CCA194" s="260"/>
      <c r="CCB194" s="260"/>
      <c r="CCC194" s="260"/>
      <c r="CCD194" s="260"/>
      <c r="CCE194" s="260"/>
      <c r="CCF194" s="260"/>
      <c r="CCG194" s="260"/>
      <c r="CCH194" s="260"/>
      <c r="CCI194" s="260"/>
      <c r="CCJ194" s="260"/>
      <c r="CCK194" s="260"/>
      <c r="CCL194" s="260"/>
      <c r="CCM194" s="260"/>
      <c r="CCN194" s="260"/>
      <c r="CCO194" s="260"/>
      <c r="CCP194" s="260"/>
      <c r="CCQ194" s="260"/>
      <c r="CCR194" s="260"/>
      <c r="CCS194" s="260"/>
      <c r="CCT194" s="260"/>
      <c r="CCU194" s="260"/>
      <c r="CCV194" s="260"/>
      <c r="CCW194" s="260"/>
      <c r="CCX194" s="260"/>
      <c r="CCY194" s="260"/>
      <c r="CCZ194" s="260"/>
      <c r="CDA194" s="260"/>
      <c r="CDB194" s="260"/>
      <c r="CDC194" s="260"/>
      <c r="CDD194" s="260"/>
      <c r="CDE194" s="260"/>
      <c r="CDF194" s="260"/>
      <c r="CDG194" s="260"/>
      <c r="CDH194" s="260"/>
      <c r="CDI194" s="260"/>
      <c r="CDJ194" s="260"/>
      <c r="CDK194" s="260"/>
      <c r="CDL194" s="260"/>
      <c r="CDM194" s="260"/>
      <c r="CDN194" s="260"/>
      <c r="CDO194" s="260"/>
      <c r="CDP194" s="260"/>
      <c r="CDQ194" s="260"/>
      <c r="CDR194" s="260"/>
      <c r="CDS194" s="260"/>
      <c r="CDT194" s="260"/>
      <c r="CDU194" s="260"/>
      <c r="CDV194" s="260"/>
      <c r="CDW194" s="260"/>
      <c r="CDX194" s="260"/>
      <c r="CDY194" s="260"/>
      <c r="CDZ194" s="260"/>
      <c r="CEA194" s="260"/>
      <c r="CEB194" s="260"/>
      <c r="CEC194" s="260"/>
      <c r="CED194" s="260"/>
      <c r="CEE194" s="260"/>
      <c r="CEF194" s="260"/>
      <c r="CEG194" s="260"/>
      <c r="CEH194" s="260"/>
      <c r="CEI194" s="260"/>
      <c r="CEJ194" s="260"/>
      <c r="CEK194" s="260"/>
      <c r="CEL194" s="260"/>
      <c r="CEM194" s="260"/>
      <c r="CEN194" s="260"/>
      <c r="CEO194" s="260"/>
      <c r="CEP194" s="260"/>
      <c r="CEQ194" s="260"/>
      <c r="CER194" s="260"/>
      <c r="CES194" s="260"/>
      <c r="CET194" s="260"/>
      <c r="CEU194" s="260"/>
      <c r="CEV194" s="260"/>
      <c r="CEW194" s="260"/>
      <c r="CEX194" s="260"/>
      <c r="CEY194" s="260"/>
      <c r="CEZ194" s="260"/>
      <c r="CFA194" s="260"/>
      <c r="CFB194" s="260"/>
      <c r="CFC194" s="260"/>
      <c r="CFD194" s="260"/>
      <c r="CFE194" s="260"/>
      <c r="CFF194" s="260"/>
      <c r="CFG194" s="260"/>
      <c r="CFH194" s="260"/>
      <c r="CFI194" s="260"/>
      <c r="CFJ194" s="260"/>
      <c r="CFK194" s="260"/>
      <c r="CFL194" s="260"/>
      <c r="CFM194" s="260"/>
      <c r="CFN194" s="260"/>
      <c r="CFO194" s="260"/>
      <c r="CFP194" s="260"/>
      <c r="CFQ194" s="260"/>
      <c r="CFR194" s="260"/>
      <c r="CFS194" s="260"/>
      <c r="CFT194" s="260"/>
      <c r="CFU194" s="260"/>
      <c r="CFV194" s="260"/>
      <c r="CFW194" s="260"/>
      <c r="CFX194" s="260"/>
      <c r="CFY194" s="260"/>
      <c r="CFZ194" s="260"/>
      <c r="CGA194" s="260"/>
      <c r="CGB194" s="260"/>
      <c r="CGC194" s="260"/>
      <c r="CGD194" s="260"/>
      <c r="CGE194" s="260"/>
      <c r="CGF194" s="260"/>
      <c r="CGG194" s="260"/>
      <c r="CGH194" s="260"/>
      <c r="CGI194" s="260"/>
      <c r="CGJ194" s="260"/>
      <c r="CGK194" s="260"/>
      <c r="CGL194" s="260"/>
      <c r="CGM194" s="260"/>
      <c r="CGN194" s="260"/>
      <c r="CGO194" s="260"/>
      <c r="CGP194" s="260"/>
      <c r="CGQ194" s="260"/>
      <c r="CGR194" s="260"/>
      <c r="CGS194" s="260"/>
      <c r="CGT194" s="260"/>
      <c r="CGU194" s="260"/>
      <c r="CGV194" s="260"/>
      <c r="CGW194" s="260"/>
      <c r="CGX194" s="260"/>
      <c r="CGY194" s="260"/>
      <c r="CGZ194" s="260"/>
      <c r="CHA194" s="260"/>
      <c r="CHB194" s="260"/>
      <c r="CHC194" s="260"/>
      <c r="CHD194" s="260"/>
      <c r="CHE194" s="260"/>
      <c r="CHF194" s="260"/>
      <c r="CHG194" s="260"/>
      <c r="CHH194" s="260"/>
      <c r="CHI194" s="260"/>
      <c r="CHJ194" s="260"/>
      <c r="CHK194" s="260"/>
      <c r="CHL194" s="260"/>
      <c r="CHM194" s="260"/>
      <c r="CHN194" s="260"/>
      <c r="CHO194" s="260"/>
      <c r="CHP194" s="260"/>
      <c r="CHQ194" s="260"/>
      <c r="CHR194" s="260"/>
      <c r="CHS194" s="260"/>
      <c r="CHT194" s="260"/>
      <c r="CHU194" s="260"/>
      <c r="CHV194" s="260"/>
      <c r="CHW194" s="260"/>
      <c r="CHX194" s="260"/>
      <c r="CHY194" s="260"/>
      <c r="CHZ194" s="260"/>
      <c r="CIA194" s="260"/>
      <c r="CIB194" s="260"/>
      <c r="CIC194" s="260"/>
      <c r="CID194" s="260"/>
      <c r="CIE194" s="260"/>
      <c r="CIF194" s="260"/>
      <c r="CIG194" s="260"/>
      <c r="CIH194" s="260"/>
      <c r="CII194" s="260"/>
      <c r="CIJ194" s="260"/>
      <c r="CIK194" s="260"/>
      <c r="CIL194" s="260"/>
      <c r="CIM194" s="260"/>
      <c r="CIN194" s="260"/>
      <c r="CIO194" s="260"/>
      <c r="CIP194" s="260"/>
      <c r="CIQ194" s="260"/>
      <c r="CIR194" s="260"/>
      <c r="CIS194" s="260"/>
      <c r="CIT194" s="260"/>
      <c r="CIU194" s="260"/>
      <c r="CIV194" s="260"/>
      <c r="CIW194" s="260"/>
      <c r="CIX194" s="260"/>
      <c r="CIY194" s="260"/>
      <c r="CIZ194" s="260"/>
      <c r="CJA194" s="260"/>
      <c r="CJB194" s="260"/>
      <c r="CJC194" s="260"/>
      <c r="CJD194" s="260"/>
      <c r="CJE194" s="260"/>
      <c r="CJF194" s="260"/>
      <c r="CJG194" s="260"/>
      <c r="CJH194" s="260"/>
      <c r="CJI194" s="260"/>
      <c r="CJJ194" s="260"/>
      <c r="CJK194" s="260"/>
      <c r="CJL194" s="260"/>
      <c r="CJM194" s="260"/>
      <c r="CJN194" s="260"/>
      <c r="CJO194" s="260"/>
      <c r="CJP194" s="260"/>
      <c r="CJQ194" s="260"/>
      <c r="CJR194" s="260"/>
      <c r="CJS194" s="260"/>
      <c r="CJT194" s="260"/>
      <c r="CJU194" s="260"/>
      <c r="CJV194" s="260"/>
      <c r="CJW194" s="260"/>
      <c r="CJX194" s="260"/>
      <c r="CJY194" s="260"/>
      <c r="CJZ194" s="260"/>
      <c r="CKA194" s="260"/>
      <c r="CKB194" s="260"/>
      <c r="CKC194" s="260"/>
      <c r="CKD194" s="260"/>
      <c r="CKE194" s="260"/>
      <c r="CKF194" s="260"/>
      <c r="CKG194" s="260"/>
      <c r="CKH194" s="260"/>
      <c r="CKI194" s="260"/>
      <c r="CKJ194" s="260"/>
      <c r="CKK194" s="260"/>
      <c r="CKL194" s="260"/>
      <c r="CKM194" s="260"/>
      <c r="CKN194" s="260"/>
      <c r="CKO194" s="260"/>
      <c r="CKP194" s="260"/>
      <c r="CKQ194" s="260"/>
      <c r="CKR194" s="260"/>
      <c r="CKS194" s="260"/>
      <c r="CKT194" s="260"/>
      <c r="CKU194" s="260"/>
      <c r="CKV194" s="260"/>
      <c r="CKW194" s="260"/>
      <c r="CKX194" s="260"/>
      <c r="CKY194" s="260"/>
      <c r="CKZ194" s="260"/>
      <c r="CLA194" s="260"/>
      <c r="CLB194" s="260"/>
      <c r="CLC194" s="260"/>
      <c r="CLD194" s="260"/>
      <c r="CLE194" s="260"/>
      <c r="CLF194" s="260"/>
      <c r="CLG194" s="260"/>
      <c r="CLH194" s="260"/>
      <c r="CLI194" s="260"/>
      <c r="CLJ194" s="260"/>
      <c r="CLK194" s="260"/>
      <c r="CLL194" s="260"/>
      <c r="CLM194" s="260"/>
      <c r="CLN194" s="260"/>
      <c r="CLO194" s="260"/>
      <c r="CLP194" s="260"/>
      <c r="CLQ194" s="260"/>
      <c r="CLR194" s="260"/>
      <c r="CLS194" s="260"/>
      <c r="CLT194" s="260"/>
      <c r="CLU194" s="260"/>
      <c r="CLV194" s="260"/>
      <c r="CLW194" s="260"/>
      <c r="CLX194" s="260"/>
      <c r="CLY194" s="260"/>
      <c r="CLZ194" s="260"/>
      <c r="CMA194" s="260"/>
      <c r="CMB194" s="260"/>
      <c r="CMC194" s="260"/>
      <c r="CMD194" s="260"/>
      <c r="CME194" s="260"/>
      <c r="CMF194" s="260"/>
      <c r="CMG194" s="260"/>
      <c r="CMH194" s="260"/>
      <c r="CMI194" s="260"/>
      <c r="CMJ194" s="260"/>
      <c r="CMK194" s="260"/>
      <c r="CML194" s="260"/>
      <c r="CMM194" s="260"/>
      <c r="CMN194" s="260"/>
      <c r="CMO194" s="260"/>
      <c r="CMP194" s="260"/>
      <c r="CMQ194" s="260"/>
      <c r="CMR194" s="260"/>
      <c r="CMS194" s="260"/>
      <c r="CMT194" s="260"/>
      <c r="CMU194" s="260"/>
      <c r="CMV194" s="260"/>
      <c r="CMW194" s="260"/>
      <c r="CMX194" s="260"/>
      <c r="CMY194" s="260"/>
      <c r="CMZ194" s="260"/>
      <c r="CNA194" s="260"/>
      <c r="CNB194" s="260"/>
      <c r="CNC194" s="260"/>
      <c r="CND194" s="260"/>
      <c r="CNE194" s="260"/>
      <c r="CNF194" s="260"/>
      <c r="CNG194" s="260"/>
      <c r="CNH194" s="260"/>
      <c r="CNI194" s="260"/>
      <c r="CNJ194" s="260"/>
      <c r="CNK194" s="260"/>
      <c r="CNL194" s="260"/>
      <c r="CNM194" s="260"/>
      <c r="CNN194" s="260"/>
      <c r="CNO194" s="260"/>
      <c r="CNP194" s="260"/>
      <c r="CNQ194" s="260"/>
      <c r="CNR194" s="260"/>
      <c r="CNS194" s="260"/>
      <c r="CNT194" s="260"/>
      <c r="CNU194" s="260"/>
      <c r="CNV194" s="260"/>
      <c r="CNW194" s="260"/>
      <c r="CNX194" s="260"/>
      <c r="CNY194" s="260"/>
      <c r="CNZ194" s="260"/>
      <c r="COA194" s="260"/>
      <c r="COB194" s="260"/>
      <c r="COC194" s="260"/>
      <c r="COD194" s="260"/>
      <c r="COE194" s="260"/>
      <c r="COF194" s="260"/>
      <c r="COG194" s="260"/>
      <c r="COH194" s="260"/>
      <c r="COI194" s="260"/>
      <c r="COJ194" s="260"/>
      <c r="COK194" s="260"/>
      <c r="COL194" s="260"/>
      <c r="COM194" s="260"/>
      <c r="CON194" s="260"/>
      <c r="COO194" s="260"/>
      <c r="COP194" s="260"/>
      <c r="COQ194" s="260"/>
      <c r="COR194" s="260"/>
      <c r="COS194" s="260"/>
      <c r="COT194" s="260"/>
      <c r="COU194" s="260"/>
      <c r="COV194" s="260"/>
      <c r="COW194" s="260"/>
      <c r="COX194" s="260"/>
      <c r="COY194" s="260"/>
      <c r="COZ194" s="260"/>
      <c r="CPA194" s="260"/>
      <c r="CPB194" s="260"/>
      <c r="CPC194" s="260"/>
      <c r="CPD194" s="260"/>
      <c r="CPE194" s="260"/>
      <c r="CPF194" s="260"/>
      <c r="CPG194" s="260"/>
      <c r="CPH194" s="260"/>
      <c r="CPI194" s="260"/>
      <c r="CPJ194" s="260"/>
      <c r="CPK194" s="260"/>
      <c r="CPL194" s="260"/>
      <c r="CPM194" s="260"/>
      <c r="CPN194" s="260"/>
      <c r="CPO194" s="260"/>
      <c r="CPP194" s="260"/>
      <c r="CPQ194" s="260"/>
      <c r="CPR194" s="260"/>
      <c r="CPS194" s="260"/>
      <c r="CPT194" s="260"/>
      <c r="CPU194" s="260"/>
      <c r="CPV194" s="260"/>
      <c r="CPW194" s="260"/>
      <c r="CPX194" s="260"/>
      <c r="CPY194" s="260"/>
      <c r="CPZ194" s="260"/>
      <c r="CQA194" s="260"/>
      <c r="CQB194" s="260"/>
      <c r="CQC194" s="260"/>
      <c r="CQD194" s="260"/>
      <c r="CQE194" s="260"/>
      <c r="CQF194" s="260"/>
      <c r="CQG194" s="260"/>
      <c r="CQH194" s="260"/>
      <c r="CQI194" s="260"/>
      <c r="CQJ194" s="260"/>
      <c r="CQK194" s="260"/>
      <c r="CQL194" s="260"/>
      <c r="CQM194" s="260"/>
      <c r="CQN194" s="260"/>
      <c r="CQO194" s="260"/>
      <c r="CQP194" s="260"/>
      <c r="CQQ194" s="260"/>
      <c r="CQR194" s="260"/>
      <c r="CQS194" s="260"/>
      <c r="CQT194" s="260"/>
      <c r="CQU194" s="260"/>
      <c r="CQV194" s="260"/>
      <c r="CQW194" s="260"/>
      <c r="CQX194" s="260"/>
      <c r="CQY194" s="260"/>
      <c r="CQZ194" s="260"/>
      <c r="CRA194" s="260"/>
      <c r="CRB194" s="260"/>
      <c r="CRC194" s="260"/>
      <c r="CRD194" s="260"/>
      <c r="CRE194" s="260"/>
      <c r="CRF194" s="260"/>
      <c r="CRG194" s="260"/>
      <c r="CRH194" s="260"/>
      <c r="CRI194" s="260"/>
      <c r="CRJ194" s="260"/>
      <c r="CRK194" s="260"/>
      <c r="CRL194" s="260"/>
      <c r="CRM194" s="260"/>
      <c r="CRN194" s="260"/>
      <c r="CRO194" s="260"/>
      <c r="CRP194" s="260"/>
      <c r="CRQ194" s="260"/>
      <c r="CRR194" s="260"/>
      <c r="CRS194" s="260"/>
      <c r="CRT194" s="260"/>
      <c r="CRU194" s="260"/>
      <c r="CRV194" s="260"/>
      <c r="CRW194" s="260"/>
      <c r="CRX194" s="260"/>
      <c r="CRY194" s="260"/>
      <c r="CRZ194" s="260"/>
      <c r="CSA194" s="260"/>
      <c r="CSB194" s="260"/>
      <c r="CSC194" s="260"/>
      <c r="CSD194" s="260"/>
      <c r="CSE194" s="260"/>
      <c r="CSF194" s="260"/>
      <c r="CSG194" s="260"/>
      <c r="CSH194" s="260"/>
      <c r="CSI194" s="260"/>
      <c r="CSJ194" s="260"/>
      <c r="CSK194" s="260"/>
      <c r="CSL194" s="260"/>
      <c r="CSM194" s="260"/>
      <c r="CSN194" s="260"/>
      <c r="CSO194" s="260"/>
      <c r="CSP194" s="260"/>
      <c r="CSQ194" s="260"/>
      <c r="CSR194" s="260"/>
      <c r="CSS194" s="260"/>
      <c r="CST194" s="260"/>
      <c r="CSU194" s="260"/>
      <c r="CSV194" s="260"/>
      <c r="CSW194" s="260"/>
      <c r="CSX194" s="260"/>
      <c r="CSY194" s="260"/>
      <c r="CSZ194" s="260"/>
      <c r="CTA194" s="260"/>
      <c r="CTB194" s="260"/>
      <c r="CTC194" s="260"/>
      <c r="CTD194" s="260"/>
      <c r="CTE194" s="260"/>
      <c r="CTF194" s="260"/>
      <c r="CTG194" s="260"/>
      <c r="CTH194" s="260"/>
      <c r="CTI194" s="260"/>
      <c r="CTJ194" s="260"/>
      <c r="CTK194" s="260"/>
      <c r="CTL194" s="260"/>
      <c r="CTM194" s="260"/>
      <c r="CTN194" s="260"/>
      <c r="CTO194" s="260"/>
      <c r="CTP194" s="260"/>
      <c r="CTQ194" s="260"/>
      <c r="CTR194" s="260"/>
      <c r="CTS194" s="260"/>
      <c r="CTT194" s="260"/>
      <c r="CTU194" s="260"/>
      <c r="CTV194" s="260"/>
      <c r="CTW194" s="260"/>
      <c r="CTX194" s="260"/>
      <c r="CTY194" s="260"/>
      <c r="CTZ194" s="260"/>
      <c r="CUA194" s="260"/>
      <c r="CUB194" s="260"/>
      <c r="CUC194" s="260"/>
      <c r="CUD194" s="260"/>
      <c r="CUE194" s="260"/>
      <c r="CUF194" s="260"/>
      <c r="CUG194" s="260"/>
      <c r="CUH194" s="260"/>
      <c r="CUI194" s="260"/>
      <c r="CUJ194" s="260"/>
      <c r="CUK194" s="260"/>
      <c r="CUL194" s="260"/>
      <c r="CUM194" s="260"/>
      <c r="CUN194" s="260"/>
      <c r="CUO194" s="260"/>
      <c r="CUP194" s="260"/>
      <c r="CUQ194" s="260"/>
      <c r="CUR194" s="260"/>
      <c r="CUS194" s="260"/>
      <c r="CUT194" s="260"/>
      <c r="CUU194" s="260"/>
      <c r="CUV194" s="260"/>
      <c r="CUW194" s="260"/>
      <c r="CUX194" s="260"/>
      <c r="CUY194" s="260"/>
      <c r="CUZ194" s="260"/>
      <c r="CVA194" s="260"/>
      <c r="CVB194" s="260"/>
      <c r="CVC194" s="260"/>
      <c r="CVD194" s="260"/>
      <c r="CVE194" s="260"/>
      <c r="CVF194" s="260"/>
      <c r="CVG194" s="260"/>
      <c r="CVH194" s="260"/>
      <c r="CVI194" s="260"/>
      <c r="CVJ194" s="260"/>
      <c r="CVK194" s="260"/>
      <c r="CVL194" s="260"/>
      <c r="CVM194" s="260"/>
      <c r="CVN194" s="260"/>
      <c r="CVO194" s="260"/>
      <c r="CVP194" s="260"/>
      <c r="CVQ194" s="260"/>
      <c r="CVR194" s="260"/>
      <c r="CVS194" s="260"/>
      <c r="CVT194" s="260"/>
      <c r="CVU194" s="260"/>
      <c r="CVV194" s="260"/>
      <c r="CVW194" s="260"/>
      <c r="CVX194" s="260"/>
      <c r="CVY194" s="260"/>
      <c r="CVZ194" s="260"/>
      <c r="CWA194" s="260"/>
      <c r="CWB194" s="260"/>
      <c r="CWC194" s="260"/>
      <c r="CWD194" s="260"/>
      <c r="CWE194" s="260"/>
      <c r="CWF194" s="260"/>
      <c r="CWG194" s="260"/>
      <c r="CWH194" s="260"/>
      <c r="CWI194" s="260"/>
      <c r="CWJ194" s="260"/>
      <c r="CWK194" s="260"/>
      <c r="CWL194" s="260"/>
      <c r="CWM194" s="260"/>
      <c r="CWN194" s="260"/>
      <c r="CWO194" s="260"/>
      <c r="CWP194" s="260"/>
      <c r="CWQ194" s="260"/>
      <c r="CWR194" s="260"/>
      <c r="CWS194" s="260"/>
      <c r="CWT194" s="260"/>
      <c r="CWU194" s="260"/>
      <c r="CWV194" s="260"/>
      <c r="CWW194" s="260"/>
      <c r="CWX194" s="260"/>
      <c r="CWY194" s="260"/>
      <c r="CWZ194" s="260"/>
      <c r="CXA194" s="260"/>
      <c r="CXB194" s="260"/>
      <c r="CXC194" s="260"/>
      <c r="CXD194" s="260"/>
      <c r="CXE194" s="260"/>
      <c r="CXF194" s="260"/>
      <c r="CXG194" s="260"/>
      <c r="CXH194" s="260"/>
      <c r="CXI194" s="260"/>
      <c r="CXJ194" s="260"/>
      <c r="CXK194" s="260"/>
      <c r="CXL194" s="260"/>
      <c r="CXM194" s="260"/>
      <c r="CXN194" s="260"/>
      <c r="CXO194" s="260"/>
      <c r="CXP194" s="260"/>
      <c r="CXQ194" s="260"/>
      <c r="CXR194" s="260"/>
      <c r="CXS194" s="260"/>
      <c r="CXT194" s="260"/>
      <c r="CXU194" s="260"/>
      <c r="CXV194" s="260"/>
      <c r="CXW194" s="260"/>
      <c r="CXX194" s="260"/>
      <c r="CXY194" s="260"/>
      <c r="CXZ194" s="260"/>
      <c r="CYA194" s="260"/>
      <c r="CYB194" s="260"/>
      <c r="CYC194" s="260"/>
      <c r="CYD194" s="260"/>
      <c r="CYE194" s="260"/>
      <c r="CYF194" s="260"/>
      <c r="CYG194" s="260"/>
      <c r="CYH194" s="260"/>
      <c r="CYI194" s="260"/>
      <c r="CYJ194" s="260"/>
      <c r="CYK194" s="260"/>
      <c r="CYL194" s="260"/>
      <c r="CYM194" s="260"/>
      <c r="CYN194" s="260"/>
      <c r="CYO194" s="260"/>
      <c r="CYP194" s="260"/>
      <c r="CYQ194" s="260"/>
      <c r="CYR194" s="260"/>
      <c r="CYS194" s="260"/>
      <c r="CYT194" s="260"/>
      <c r="CYU194" s="260"/>
      <c r="CYV194" s="260"/>
      <c r="CYW194" s="260"/>
      <c r="CYX194" s="260"/>
      <c r="CYY194" s="260"/>
      <c r="CYZ194" s="260"/>
      <c r="CZA194" s="260"/>
      <c r="CZB194" s="260"/>
      <c r="CZC194" s="260"/>
      <c r="CZD194" s="260"/>
      <c r="CZE194" s="260"/>
      <c r="CZF194" s="260"/>
      <c r="CZG194" s="260"/>
      <c r="CZH194" s="260"/>
      <c r="CZI194" s="260"/>
      <c r="CZJ194" s="260"/>
      <c r="CZK194" s="260"/>
      <c r="CZL194" s="260"/>
      <c r="CZM194" s="260"/>
      <c r="CZN194" s="260"/>
      <c r="CZO194" s="260"/>
      <c r="CZP194" s="260"/>
      <c r="CZQ194" s="260"/>
      <c r="CZR194" s="260"/>
      <c r="CZS194" s="260"/>
      <c r="CZT194" s="260"/>
      <c r="CZU194" s="260"/>
      <c r="CZV194" s="260"/>
      <c r="CZW194" s="260"/>
      <c r="CZX194" s="260"/>
      <c r="CZY194" s="260"/>
      <c r="CZZ194" s="260"/>
      <c r="DAA194" s="260"/>
      <c r="DAB194" s="260"/>
      <c r="DAC194" s="260"/>
      <c r="DAD194" s="260"/>
      <c r="DAE194" s="260"/>
      <c r="DAF194" s="260"/>
      <c r="DAG194" s="260"/>
      <c r="DAH194" s="260"/>
      <c r="DAI194" s="260"/>
      <c r="DAJ194" s="260"/>
      <c r="DAK194" s="260"/>
      <c r="DAL194" s="260"/>
      <c r="DAM194" s="260"/>
      <c r="DAN194" s="260"/>
      <c r="DAO194" s="260"/>
      <c r="DAP194" s="260"/>
      <c r="DAQ194" s="260"/>
      <c r="DAR194" s="260"/>
      <c r="DAS194" s="260"/>
      <c r="DAT194" s="260"/>
      <c r="DAU194" s="260"/>
      <c r="DAV194" s="260"/>
      <c r="DAW194" s="260"/>
      <c r="DAX194" s="260"/>
      <c r="DAY194" s="260"/>
      <c r="DAZ194" s="260"/>
      <c r="DBA194" s="260"/>
      <c r="DBB194" s="260"/>
      <c r="DBC194" s="260"/>
      <c r="DBD194" s="260"/>
      <c r="DBE194" s="260"/>
      <c r="DBF194" s="260"/>
      <c r="DBG194" s="260"/>
      <c r="DBH194" s="260"/>
      <c r="DBI194" s="260"/>
      <c r="DBJ194" s="260"/>
      <c r="DBK194" s="260"/>
      <c r="DBL194" s="260"/>
      <c r="DBM194" s="260"/>
      <c r="DBN194" s="260"/>
      <c r="DBO194" s="260"/>
      <c r="DBP194" s="260"/>
      <c r="DBQ194" s="260"/>
      <c r="DBR194" s="260"/>
      <c r="DBS194" s="260"/>
      <c r="DBT194" s="260"/>
      <c r="DBU194" s="260"/>
      <c r="DBV194" s="260"/>
      <c r="DBW194" s="260"/>
      <c r="DBX194" s="260"/>
      <c r="DBY194" s="260"/>
      <c r="DBZ194" s="260"/>
      <c r="DCA194" s="260"/>
      <c r="DCB194" s="260"/>
      <c r="DCC194" s="260"/>
      <c r="DCD194" s="260"/>
      <c r="DCE194" s="260"/>
      <c r="DCF194" s="260"/>
      <c r="DCG194" s="260"/>
      <c r="DCH194" s="260"/>
      <c r="DCI194" s="260"/>
      <c r="DCJ194" s="260"/>
      <c r="DCK194" s="260"/>
      <c r="DCL194" s="260"/>
      <c r="DCM194" s="260"/>
      <c r="DCN194" s="260"/>
      <c r="DCO194" s="260"/>
      <c r="DCP194" s="260"/>
      <c r="DCQ194" s="260"/>
      <c r="DCR194" s="260"/>
      <c r="DCS194" s="260"/>
      <c r="DCT194" s="260"/>
      <c r="DCU194" s="260"/>
      <c r="DCV194" s="260"/>
      <c r="DCW194" s="260"/>
      <c r="DCX194" s="260"/>
      <c r="DCY194" s="260"/>
      <c r="DCZ194" s="260"/>
      <c r="DDA194" s="260"/>
      <c r="DDB194" s="260"/>
      <c r="DDC194" s="260"/>
      <c r="DDD194" s="260"/>
      <c r="DDE194" s="260"/>
      <c r="DDF194" s="260"/>
      <c r="DDG194" s="260"/>
      <c r="DDH194" s="260"/>
      <c r="DDI194" s="260"/>
      <c r="DDJ194" s="260"/>
      <c r="DDK194" s="260"/>
      <c r="DDL194" s="260"/>
      <c r="DDM194" s="260"/>
      <c r="DDN194" s="260"/>
      <c r="DDO194" s="260"/>
      <c r="DDP194" s="260"/>
      <c r="DDQ194" s="260"/>
      <c r="DDR194" s="260"/>
      <c r="DDS194" s="260"/>
      <c r="DDT194" s="260"/>
      <c r="DDU194" s="260"/>
      <c r="DDV194" s="260"/>
      <c r="DDW194" s="260"/>
      <c r="DDX194" s="260"/>
      <c r="DDY194" s="260"/>
      <c r="DDZ194" s="260"/>
      <c r="DEA194" s="260"/>
      <c r="DEB194" s="260"/>
      <c r="DEC194" s="260"/>
      <c r="DED194" s="260"/>
      <c r="DEE194" s="260"/>
      <c r="DEF194" s="260"/>
      <c r="DEG194" s="260"/>
      <c r="DEH194" s="260"/>
      <c r="DEI194" s="260"/>
      <c r="DEJ194" s="260"/>
      <c r="DEK194" s="260"/>
      <c r="DEL194" s="260"/>
      <c r="DEM194" s="260"/>
      <c r="DEN194" s="260"/>
      <c r="DEO194" s="260"/>
      <c r="DEP194" s="260"/>
      <c r="DEQ194" s="260"/>
      <c r="DER194" s="260"/>
      <c r="DES194" s="260"/>
      <c r="DET194" s="260"/>
      <c r="DEU194" s="260"/>
      <c r="DEV194" s="260"/>
      <c r="DEW194" s="260"/>
      <c r="DEX194" s="260"/>
      <c r="DEY194" s="260"/>
      <c r="DEZ194" s="260"/>
      <c r="DFA194" s="260"/>
      <c r="DFB194" s="260"/>
      <c r="DFC194" s="260"/>
      <c r="DFD194" s="260"/>
      <c r="DFE194" s="260"/>
      <c r="DFF194" s="260"/>
      <c r="DFG194" s="260"/>
      <c r="DFH194" s="260"/>
      <c r="DFI194" s="260"/>
      <c r="DFJ194" s="260"/>
      <c r="DFK194" s="260"/>
      <c r="DFL194" s="260"/>
      <c r="DFM194" s="260"/>
      <c r="DFN194" s="260"/>
      <c r="DFO194" s="260"/>
      <c r="DFP194" s="260"/>
      <c r="DFQ194" s="260"/>
      <c r="DFR194" s="260"/>
      <c r="DFS194" s="260"/>
      <c r="DFT194" s="260"/>
      <c r="DFU194" s="260"/>
      <c r="DFV194" s="260"/>
      <c r="DFW194" s="260"/>
      <c r="DFX194" s="260"/>
      <c r="DFY194" s="260"/>
      <c r="DFZ194" s="260"/>
      <c r="DGA194" s="260"/>
      <c r="DGB194" s="260"/>
      <c r="DGC194" s="260"/>
      <c r="DGD194" s="260"/>
      <c r="DGE194" s="260"/>
      <c r="DGF194" s="260"/>
      <c r="DGG194" s="260"/>
      <c r="DGH194" s="260"/>
      <c r="DGI194" s="260"/>
      <c r="DGJ194" s="260"/>
      <c r="DGK194" s="260"/>
      <c r="DGL194" s="260"/>
      <c r="DGM194" s="260"/>
      <c r="DGN194" s="260"/>
      <c r="DGO194" s="260"/>
      <c r="DGP194" s="260"/>
      <c r="DGQ194" s="260"/>
      <c r="DGR194" s="260"/>
      <c r="DGS194" s="260"/>
      <c r="DGT194" s="260"/>
      <c r="DGU194" s="260"/>
      <c r="DGV194" s="260"/>
      <c r="DGW194" s="260"/>
      <c r="DGX194" s="260"/>
      <c r="DGY194" s="260"/>
      <c r="DGZ194" s="260"/>
      <c r="DHA194" s="260"/>
      <c r="DHB194" s="260"/>
      <c r="DHC194" s="260"/>
      <c r="DHD194" s="260"/>
      <c r="DHE194" s="260"/>
      <c r="DHF194" s="260"/>
      <c r="DHG194" s="260"/>
      <c r="DHH194" s="260"/>
      <c r="DHI194" s="260"/>
      <c r="DHJ194" s="260"/>
      <c r="DHK194" s="260"/>
      <c r="DHL194" s="260"/>
      <c r="DHM194" s="260"/>
      <c r="DHN194" s="260"/>
      <c r="DHO194" s="260"/>
      <c r="DHP194" s="260"/>
      <c r="DHQ194" s="260"/>
      <c r="DHR194" s="260"/>
      <c r="DHS194" s="260"/>
      <c r="DHT194" s="260"/>
      <c r="DHU194" s="260"/>
      <c r="DHV194" s="260"/>
      <c r="DHW194" s="260"/>
      <c r="DHX194" s="260"/>
      <c r="DHY194" s="260"/>
      <c r="DHZ194" s="260"/>
      <c r="DIA194" s="260"/>
      <c r="DIB194" s="260"/>
      <c r="DIC194" s="260"/>
      <c r="DID194" s="260"/>
      <c r="DIE194" s="260"/>
      <c r="DIF194" s="260"/>
      <c r="DIG194" s="260"/>
      <c r="DIH194" s="260"/>
      <c r="DII194" s="260"/>
      <c r="DIJ194" s="260"/>
      <c r="DIK194" s="260"/>
      <c r="DIL194" s="260"/>
      <c r="DIM194" s="260"/>
      <c r="DIN194" s="260"/>
      <c r="DIO194" s="260"/>
      <c r="DIP194" s="260"/>
      <c r="DIQ194" s="260"/>
      <c r="DIR194" s="260"/>
      <c r="DIS194" s="260"/>
      <c r="DIT194" s="260"/>
      <c r="DIU194" s="260"/>
      <c r="DIV194" s="260"/>
      <c r="DIW194" s="260"/>
      <c r="DIX194" s="260"/>
      <c r="DIY194" s="260"/>
      <c r="DIZ194" s="260"/>
      <c r="DJA194" s="260"/>
      <c r="DJB194" s="260"/>
      <c r="DJC194" s="260"/>
      <c r="DJD194" s="260"/>
      <c r="DJE194" s="260"/>
      <c r="DJF194" s="260"/>
      <c r="DJG194" s="260"/>
      <c r="DJH194" s="260"/>
      <c r="DJI194" s="260"/>
      <c r="DJJ194" s="260"/>
      <c r="DJK194" s="260"/>
      <c r="DJL194" s="260"/>
      <c r="DJM194" s="260"/>
      <c r="DJN194" s="260"/>
      <c r="DJO194" s="260"/>
      <c r="DJP194" s="260"/>
      <c r="DJQ194" s="260"/>
      <c r="DJR194" s="260"/>
      <c r="DJS194" s="260"/>
      <c r="DJT194" s="260"/>
      <c r="DJU194" s="260"/>
      <c r="DJV194" s="260"/>
      <c r="DJW194" s="260"/>
      <c r="DJX194" s="260"/>
      <c r="DJY194" s="260"/>
      <c r="DJZ194" s="260"/>
      <c r="DKA194" s="260"/>
      <c r="DKB194" s="260"/>
      <c r="DKC194" s="260"/>
      <c r="DKD194" s="260"/>
      <c r="DKE194" s="260"/>
      <c r="DKF194" s="260"/>
      <c r="DKG194" s="260"/>
      <c r="DKH194" s="260"/>
      <c r="DKI194" s="260"/>
      <c r="DKJ194" s="260"/>
      <c r="DKK194" s="260"/>
      <c r="DKL194" s="260"/>
      <c r="DKM194" s="260"/>
      <c r="DKN194" s="260"/>
      <c r="DKO194" s="260"/>
      <c r="DKP194" s="260"/>
      <c r="DKQ194" s="260"/>
      <c r="DKR194" s="260"/>
      <c r="DKS194" s="260"/>
      <c r="DKT194" s="260"/>
      <c r="DKU194" s="260"/>
      <c r="DKV194" s="260"/>
      <c r="DKW194" s="260"/>
      <c r="DKX194" s="260"/>
      <c r="DKY194" s="260"/>
      <c r="DKZ194" s="260"/>
      <c r="DLA194" s="260"/>
      <c r="DLB194" s="260"/>
      <c r="DLC194" s="260"/>
      <c r="DLD194" s="260"/>
      <c r="DLE194" s="260"/>
      <c r="DLF194" s="260"/>
      <c r="DLG194" s="260"/>
      <c r="DLH194" s="260"/>
      <c r="DLI194" s="260"/>
      <c r="DLJ194" s="260"/>
      <c r="DLK194" s="260"/>
      <c r="DLL194" s="260"/>
      <c r="DLM194" s="260"/>
      <c r="DLN194" s="260"/>
      <c r="DLO194" s="260"/>
      <c r="DLP194" s="260"/>
      <c r="DLQ194" s="260"/>
      <c r="DLR194" s="260"/>
      <c r="DLS194" s="260"/>
      <c r="DLT194" s="260"/>
      <c r="DLU194" s="260"/>
      <c r="DLV194" s="260"/>
      <c r="DLW194" s="260"/>
      <c r="DLX194" s="260"/>
      <c r="DLY194" s="260"/>
      <c r="DLZ194" s="260"/>
      <c r="DMA194" s="260"/>
      <c r="DMB194" s="260"/>
      <c r="DMC194" s="260"/>
      <c r="DMD194" s="260"/>
      <c r="DME194" s="260"/>
      <c r="DMF194" s="260"/>
      <c r="DMG194" s="260"/>
      <c r="DMH194" s="260"/>
      <c r="DMI194" s="260"/>
      <c r="DMJ194" s="260"/>
      <c r="DMK194" s="260"/>
      <c r="DML194" s="260"/>
      <c r="DMM194" s="260"/>
      <c r="DMN194" s="260"/>
      <c r="DMO194" s="260"/>
      <c r="DMP194" s="260"/>
      <c r="DMQ194" s="260"/>
      <c r="DMR194" s="260"/>
      <c r="DMS194" s="260"/>
      <c r="DMT194" s="260"/>
      <c r="DMU194" s="260"/>
      <c r="DMV194" s="260"/>
      <c r="DMW194" s="260"/>
      <c r="DMX194" s="260"/>
      <c r="DMY194" s="260"/>
      <c r="DMZ194" s="260"/>
      <c r="DNA194" s="260"/>
      <c r="DNB194" s="260"/>
      <c r="DNC194" s="260"/>
      <c r="DND194" s="260"/>
      <c r="DNE194" s="260"/>
      <c r="DNF194" s="260"/>
      <c r="DNG194" s="260"/>
      <c r="DNH194" s="260"/>
      <c r="DNI194" s="260"/>
      <c r="DNJ194" s="260"/>
      <c r="DNK194" s="260"/>
      <c r="DNL194" s="260"/>
      <c r="DNM194" s="260"/>
      <c r="DNN194" s="260"/>
      <c r="DNO194" s="260"/>
      <c r="DNP194" s="260"/>
      <c r="DNQ194" s="260"/>
      <c r="DNR194" s="260"/>
      <c r="DNS194" s="260"/>
      <c r="DNT194" s="260"/>
      <c r="DNU194" s="260"/>
      <c r="DNV194" s="260"/>
      <c r="DNW194" s="260"/>
      <c r="DNX194" s="260"/>
      <c r="DNY194" s="260"/>
      <c r="DNZ194" s="260"/>
      <c r="DOA194" s="260"/>
      <c r="DOB194" s="260"/>
      <c r="DOC194" s="260"/>
      <c r="DOD194" s="260"/>
      <c r="DOE194" s="260"/>
      <c r="DOF194" s="260"/>
      <c r="DOG194" s="260"/>
      <c r="DOH194" s="260"/>
      <c r="DOI194" s="260"/>
      <c r="DOJ194" s="260"/>
      <c r="DOK194" s="260"/>
      <c r="DOL194" s="260"/>
      <c r="DOM194" s="260"/>
      <c r="DON194" s="260"/>
      <c r="DOO194" s="260"/>
      <c r="DOP194" s="260"/>
      <c r="DOQ194" s="260"/>
      <c r="DOR194" s="260"/>
      <c r="DOS194" s="260"/>
      <c r="DOT194" s="260"/>
      <c r="DOU194" s="260"/>
      <c r="DOV194" s="260"/>
      <c r="DOW194" s="260"/>
      <c r="DOX194" s="260"/>
      <c r="DOY194" s="260"/>
      <c r="DOZ194" s="260"/>
      <c r="DPA194" s="260"/>
      <c r="DPB194" s="260"/>
      <c r="DPC194" s="260"/>
      <c r="DPD194" s="260"/>
      <c r="DPE194" s="260"/>
      <c r="DPF194" s="260"/>
      <c r="DPG194" s="260"/>
      <c r="DPH194" s="260"/>
      <c r="DPI194" s="260"/>
      <c r="DPJ194" s="260"/>
      <c r="DPK194" s="260"/>
      <c r="DPL194" s="260"/>
      <c r="DPM194" s="260"/>
      <c r="DPN194" s="260"/>
      <c r="DPO194" s="260"/>
      <c r="DPP194" s="260"/>
      <c r="DPQ194" s="260"/>
      <c r="DPR194" s="260"/>
      <c r="DPS194" s="260"/>
      <c r="DPT194" s="260"/>
      <c r="DPU194" s="260"/>
      <c r="DPV194" s="260"/>
      <c r="DPW194" s="260"/>
      <c r="DPX194" s="260"/>
      <c r="DPY194" s="260"/>
      <c r="DPZ194" s="260"/>
      <c r="DQA194" s="260"/>
      <c r="DQB194" s="260"/>
      <c r="DQC194" s="260"/>
      <c r="DQD194" s="260"/>
      <c r="DQE194" s="260"/>
      <c r="DQF194" s="260"/>
      <c r="DQG194" s="260"/>
      <c r="DQH194" s="260"/>
      <c r="DQI194" s="260"/>
      <c r="DQJ194" s="260"/>
      <c r="DQK194" s="260"/>
      <c r="DQL194" s="260"/>
      <c r="DQM194" s="260"/>
      <c r="DQN194" s="260"/>
      <c r="DQO194" s="260"/>
      <c r="DQP194" s="260"/>
      <c r="DQQ194" s="260"/>
      <c r="DQR194" s="260"/>
      <c r="DQS194" s="260"/>
      <c r="DQT194" s="260"/>
      <c r="DQU194" s="260"/>
      <c r="DQV194" s="260"/>
      <c r="DQW194" s="260"/>
      <c r="DQX194" s="260"/>
      <c r="DQY194" s="260"/>
      <c r="DQZ194" s="260"/>
      <c r="DRA194" s="260"/>
      <c r="DRB194" s="260"/>
      <c r="DRC194" s="260"/>
      <c r="DRD194" s="260"/>
      <c r="DRE194" s="260"/>
      <c r="DRF194" s="260"/>
      <c r="DRG194" s="260"/>
      <c r="DRH194" s="260"/>
      <c r="DRI194" s="260"/>
      <c r="DRJ194" s="260"/>
      <c r="DRK194" s="260"/>
      <c r="DRL194" s="260"/>
      <c r="DRM194" s="260"/>
      <c r="DRN194" s="260"/>
      <c r="DRO194" s="260"/>
      <c r="DRP194" s="260"/>
      <c r="DRQ194" s="260"/>
      <c r="DRR194" s="260"/>
      <c r="DRS194" s="260"/>
      <c r="DRT194" s="260"/>
      <c r="DRU194" s="260"/>
      <c r="DRV194" s="260"/>
      <c r="DRW194" s="260"/>
      <c r="DRX194" s="260"/>
      <c r="DRY194" s="260"/>
      <c r="DRZ194" s="260"/>
      <c r="DSA194" s="260"/>
      <c r="DSB194" s="260"/>
      <c r="DSC194" s="260"/>
      <c r="DSD194" s="260"/>
      <c r="DSE194" s="260"/>
      <c r="DSF194" s="260"/>
      <c r="DSG194" s="260"/>
      <c r="DSH194" s="260"/>
      <c r="DSI194" s="260"/>
      <c r="DSJ194" s="260"/>
      <c r="DSK194" s="260"/>
      <c r="DSL194" s="260"/>
      <c r="DSM194" s="260"/>
      <c r="DSN194" s="260"/>
      <c r="DSO194" s="260"/>
      <c r="DSP194" s="260"/>
      <c r="DSQ194" s="260"/>
      <c r="DSR194" s="260"/>
      <c r="DSS194" s="260"/>
      <c r="DST194" s="260"/>
      <c r="DSU194" s="260"/>
      <c r="DSV194" s="260"/>
      <c r="DSW194" s="260"/>
      <c r="DSX194" s="260"/>
      <c r="DSY194" s="260"/>
      <c r="DSZ194" s="260"/>
      <c r="DTA194" s="260"/>
      <c r="DTB194" s="260"/>
      <c r="DTC194" s="260"/>
      <c r="DTD194" s="260"/>
      <c r="DTE194" s="260"/>
      <c r="DTF194" s="260"/>
      <c r="DTG194" s="260"/>
      <c r="DTH194" s="260"/>
      <c r="DTI194" s="260"/>
      <c r="DTJ194" s="260"/>
      <c r="DTK194" s="260"/>
      <c r="DTL194" s="260"/>
      <c r="DTM194" s="260"/>
      <c r="DTN194" s="260"/>
      <c r="DTO194" s="260"/>
      <c r="DTP194" s="260"/>
      <c r="DTQ194" s="260"/>
      <c r="DTR194" s="260"/>
      <c r="DTS194" s="260"/>
      <c r="DTT194" s="260"/>
      <c r="DTU194" s="260"/>
      <c r="DTV194" s="260"/>
      <c r="DTW194" s="260"/>
      <c r="DTX194" s="260"/>
      <c r="DTY194" s="260"/>
      <c r="DTZ194" s="260"/>
      <c r="DUA194" s="260"/>
      <c r="DUB194" s="260"/>
      <c r="DUC194" s="260"/>
      <c r="DUD194" s="260"/>
      <c r="DUE194" s="260"/>
      <c r="DUF194" s="260"/>
      <c r="DUG194" s="260"/>
      <c r="DUH194" s="260"/>
      <c r="DUI194" s="260"/>
      <c r="DUJ194" s="260"/>
      <c r="DUK194" s="260"/>
      <c r="DUL194" s="260"/>
      <c r="DUM194" s="260"/>
      <c r="DUN194" s="260"/>
      <c r="DUO194" s="260"/>
      <c r="DUP194" s="260"/>
      <c r="DUQ194" s="260"/>
      <c r="DUR194" s="260"/>
      <c r="DUS194" s="260"/>
      <c r="DUT194" s="260"/>
      <c r="DUU194" s="260"/>
      <c r="DUV194" s="260"/>
      <c r="DUW194" s="260"/>
      <c r="DUX194" s="260"/>
      <c r="DUY194" s="260"/>
      <c r="DUZ194" s="260"/>
      <c r="DVA194" s="260"/>
      <c r="DVB194" s="260"/>
      <c r="DVC194" s="260"/>
      <c r="DVD194" s="260"/>
      <c r="DVE194" s="260"/>
      <c r="DVF194" s="260"/>
      <c r="DVG194" s="260"/>
      <c r="DVH194" s="260"/>
      <c r="DVI194" s="260"/>
      <c r="DVJ194" s="260"/>
      <c r="DVK194" s="260"/>
      <c r="DVL194" s="260"/>
      <c r="DVM194" s="260"/>
      <c r="DVN194" s="260"/>
      <c r="DVO194" s="260"/>
      <c r="DVP194" s="260"/>
      <c r="DVQ194" s="260"/>
      <c r="DVR194" s="260"/>
      <c r="DVS194" s="260"/>
      <c r="DVT194" s="260"/>
      <c r="DVU194" s="260"/>
      <c r="DVV194" s="260"/>
      <c r="DVW194" s="260"/>
      <c r="DVX194" s="260"/>
      <c r="DVY194" s="260"/>
      <c r="DVZ194" s="260"/>
      <c r="DWA194" s="260"/>
      <c r="DWB194" s="260"/>
      <c r="DWC194" s="260"/>
      <c r="DWD194" s="260"/>
      <c r="DWE194" s="260"/>
      <c r="DWF194" s="260"/>
      <c r="DWG194" s="260"/>
      <c r="DWH194" s="260"/>
      <c r="DWI194" s="260"/>
      <c r="DWJ194" s="260"/>
      <c r="DWK194" s="260"/>
      <c r="DWL194" s="260"/>
      <c r="DWM194" s="260"/>
      <c r="DWN194" s="260"/>
      <c r="DWO194" s="260"/>
      <c r="DWP194" s="260"/>
      <c r="DWQ194" s="260"/>
      <c r="DWR194" s="260"/>
      <c r="DWS194" s="260"/>
      <c r="DWT194" s="260"/>
      <c r="DWU194" s="260"/>
      <c r="DWV194" s="260"/>
      <c r="DWW194" s="260"/>
      <c r="DWX194" s="260"/>
      <c r="DWY194" s="260"/>
      <c r="DWZ194" s="260"/>
      <c r="DXA194" s="260"/>
      <c r="DXB194" s="260"/>
      <c r="DXC194" s="260"/>
      <c r="DXD194" s="260"/>
      <c r="DXE194" s="260"/>
      <c r="DXF194" s="260"/>
      <c r="DXG194" s="260"/>
      <c r="DXH194" s="260"/>
      <c r="DXI194" s="260"/>
      <c r="DXJ194" s="260"/>
      <c r="DXK194" s="260"/>
      <c r="DXL194" s="260"/>
      <c r="DXM194" s="260"/>
      <c r="DXN194" s="260"/>
      <c r="DXO194" s="260"/>
      <c r="DXP194" s="260"/>
      <c r="DXQ194" s="260"/>
      <c r="DXR194" s="260"/>
      <c r="DXS194" s="260"/>
      <c r="DXT194" s="260"/>
      <c r="DXU194" s="260"/>
      <c r="DXV194" s="260"/>
      <c r="DXW194" s="260"/>
      <c r="DXX194" s="260"/>
      <c r="DXY194" s="260"/>
      <c r="DXZ194" s="260"/>
      <c r="DYA194" s="260"/>
      <c r="DYB194" s="260"/>
      <c r="DYC194" s="260"/>
      <c r="DYD194" s="260"/>
      <c r="DYE194" s="260"/>
      <c r="DYF194" s="260"/>
      <c r="DYG194" s="260"/>
      <c r="DYH194" s="260"/>
      <c r="DYI194" s="260"/>
      <c r="DYJ194" s="260"/>
      <c r="DYK194" s="260"/>
      <c r="DYL194" s="260"/>
      <c r="DYM194" s="260"/>
      <c r="DYN194" s="260"/>
      <c r="DYO194" s="260"/>
      <c r="DYP194" s="260"/>
      <c r="DYQ194" s="260"/>
      <c r="DYR194" s="260"/>
      <c r="DYS194" s="260"/>
      <c r="DYT194" s="260"/>
      <c r="DYU194" s="260"/>
      <c r="DYV194" s="260"/>
      <c r="DYW194" s="260"/>
      <c r="DYX194" s="260"/>
      <c r="DYY194" s="260"/>
      <c r="DYZ194" s="260"/>
      <c r="DZA194" s="260"/>
      <c r="DZB194" s="260"/>
      <c r="DZC194" s="260"/>
      <c r="DZD194" s="260"/>
      <c r="DZE194" s="260"/>
      <c r="DZF194" s="260"/>
      <c r="DZG194" s="260"/>
      <c r="DZH194" s="260"/>
      <c r="DZI194" s="260"/>
      <c r="DZJ194" s="260"/>
      <c r="DZK194" s="260"/>
      <c r="DZL194" s="260"/>
      <c r="DZM194" s="260"/>
      <c r="DZN194" s="260"/>
      <c r="DZO194" s="260"/>
      <c r="DZP194" s="260"/>
      <c r="DZQ194" s="260"/>
      <c r="DZR194" s="260"/>
      <c r="DZS194" s="260"/>
      <c r="DZT194" s="260"/>
      <c r="DZU194" s="260"/>
      <c r="DZV194" s="260"/>
      <c r="DZW194" s="260"/>
      <c r="DZX194" s="260"/>
      <c r="DZY194" s="260"/>
      <c r="DZZ194" s="260"/>
      <c r="EAA194" s="260"/>
      <c r="EAB194" s="260"/>
      <c r="EAC194" s="260"/>
      <c r="EAD194" s="260"/>
      <c r="EAE194" s="260"/>
      <c r="EAF194" s="260"/>
      <c r="EAG194" s="260"/>
      <c r="EAH194" s="260"/>
      <c r="EAI194" s="260"/>
      <c r="EAJ194" s="260"/>
      <c r="EAK194" s="260"/>
      <c r="EAL194" s="260"/>
      <c r="EAM194" s="260"/>
      <c r="EAN194" s="260"/>
      <c r="EAO194" s="260"/>
      <c r="EAP194" s="260"/>
      <c r="EAQ194" s="260"/>
      <c r="EAR194" s="260"/>
      <c r="EAS194" s="260"/>
      <c r="EAT194" s="260"/>
      <c r="EAU194" s="260"/>
      <c r="EAV194" s="260"/>
      <c r="EAW194" s="260"/>
      <c r="EAX194" s="260"/>
      <c r="EAY194" s="260"/>
      <c r="EAZ194" s="260"/>
      <c r="EBA194" s="260"/>
      <c r="EBB194" s="260"/>
      <c r="EBC194" s="260"/>
      <c r="EBD194" s="260"/>
      <c r="EBE194" s="260"/>
      <c r="EBF194" s="260"/>
      <c r="EBG194" s="260"/>
      <c r="EBH194" s="260"/>
      <c r="EBI194" s="260"/>
      <c r="EBJ194" s="260"/>
      <c r="EBK194" s="260"/>
      <c r="EBL194" s="260"/>
      <c r="EBM194" s="260"/>
      <c r="EBN194" s="260"/>
      <c r="EBO194" s="260"/>
      <c r="EBP194" s="260"/>
      <c r="EBQ194" s="260"/>
      <c r="EBR194" s="260"/>
      <c r="EBS194" s="260"/>
      <c r="EBT194" s="260"/>
      <c r="EBU194" s="260"/>
      <c r="EBV194" s="260"/>
      <c r="EBW194" s="260"/>
      <c r="EBX194" s="260"/>
      <c r="EBY194" s="260"/>
      <c r="EBZ194" s="260"/>
      <c r="ECA194" s="260"/>
      <c r="ECB194" s="260"/>
      <c r="ECC194" s="260"/>
      <c r="ECD194" s="260"/>
      <c r="ECE194" s="260"/>
      <c r="ECF194" s="260"/>
      <c r="ECG194" s="260"/>
      <c r="ECH194" s="260"/>
      <c r="ECI194" s="260"/>
      <c r="ECJ194" s="260"/>
      <c r="ECK194" s="260"/>
      <c r="ECL194" s="260"/>
      <c r="ECM194" s="260"/>
      <c r="ECN194" s="260"/>
      <c r="ECO194" s="260"/>
      <c r="ECP194" s="260"/>
      <c r="ECQ194" s="260"/>
      <c r="ECR194" s="260"/>
      <c r="ECS194" s="260"/>
      <c r="ECT194" s="260"/>
      <c r="ECU194" s="260"/>
      <c r="ECV194" s="260"/>
      <c r="ECW194" s="260"/>
      <c r="ECX194" s="260"/>
      <c r="ECY194" s="260"/>
      <c r="ECZ194" s="260"/>
      <c r="EDA194" s="260"/>
      <c r="EDB194" s="260"/>
      <c r="EDC194" s="260"/>
      <c r="EDD194" s="260"/>
      <c r="EDE194" s="260"/>
      <c r="EDF194" s="260"/>
      <c r="EDG194" s="260"/>
      <c r="EDH194" s="260"/>
      <c r="EDI194" s="260"/>
      <c r="EDJ194" s="260"/>
      <c r="EDK194" s="260"/>
      <c r="EDL194" s="260"/>
      <c r="EDM194" s="260"/>
      <c r="EDN194" s="260"/>
      <c r="EDO194" s="260"/>
      <c r="EDP194" s="260"/>
      <c r="EDQ194" s="260"/>
      <c r="EDR194" s="260"/>
      <c r="EDS194" s="260"/>
      <c r="EDT194" s="260"/>
      <c r="EDU194" s="260"/>
      <c r="EDV194" s="260"/>
      <c r="EDW194" s="260"/>
      <c r="EDX194" s="260"/>
      <c r="EDY194" s="260"/>
      <c r="EDZ194" s="260"/>
      <c r="EEA194" s="260"/>
      <c r="EEB194" s="260"/>
      <c r="EEC194" s="260"/>
      <c r="EED194" s="260"/>
      <c r="EEE194" s="260"/>
      <c r="EEF194" s="260"/>
      <c r="EEG194" s="260"/>
      <c r="EEH194" s="260"/>
      <c r="EEI194" s="260"/>
      <c r="EEJ194" s="260"/>
      <c r="EEK194" s="260"/>
      <c r="EEL194" s="260"/>
      <c r="EEM194" s="260"/>
      <c r="EEN194" s="260"/>
      <c r="EEO194" s="260"/>
      <c r="EEP194" s="260"/>
      <c r="EEQ194" s="260"/>
      <c r="EER194" s="260"/>
      <c r="EES194" s="260"/>
      <c r="EET194" s="260"/>
      <c r="EEU194" s="260"/>
      <c r="EEV194" s="260"/>
      <c r="EEW194" s="260"/>
      <c r="EEX194" s="260"/>
      <c r="EEY194" s="260"/>
      <c r="EEZ194" s="260"/>
      <c r="EFA194" s="260"/>
      <c r="EFB194" s="260"/>
      <c r="EFC194" s="260"/>
      <c r="EFD194" s="260"/>
      <c r="EFE194" s="260"/>
      <c r="EFF194" s="260"/>
      <c r="EFG194" s="260"/>
      <c r="EFH194" s="260"/>
      <c r="EFI194" s="260"/>
      <c r="EFJ194" s="260"/>
      <c r="EFK194" s="260"/>
      <c r="EFL194" s="260"/>
      <c r="EFM194" s="260"/>
      <c r="EFN194" s="260"/>
      <c r="EFO194" s="260"/>
      <c r="EFP194" s="260"/>
      <c r="EFQ194" s="260"/>
      <c r="EFR194" s="260"/>
      <c r="EFS194" s="260"/>
      <c r="EFT194" s="260"/>
      <c r="EFU194" s="260"/>
      <c r="EFV194" s="260"/>
      <c r="EFW194" s="260"/>
      <c r="EFX194" s="260"/>
      <c r="EFY194" s="260"/>
      <c r="EFZ194" s="260"/>
      <c r="EGA194" s="260"/>
      <c r="EGB194" s="260"/>
      <c r="EGC194" s="260"/>
      <c r="EGD194" s="260"/>
      <c r="EGE194" s="260"/>
      <c r="EGF194" s="260"/>
      <c r="EGG194" s="260"/>
      <c r="EGH194" s="260"/>
      <c r="EGI194" s="260"/>
      <c r="EGJ194" s="260"/>
      <c r="EGK194" s="260"/>
      <c r="EGL194" s="260"/>
      <c r="EGM194" s="260"/>
      <c r="EGN194" s="260"/>
      <c r="EGO194" s="260"/>
      <c r="EGP194" s="260"/>
      <c r="EGQ194" s="260"/>
      <c r="EGR194" s="260"/>
      <c r="EGS194" s="260"/>
      <c r="EGT194" s="260"/>
      <c r="EGU194" s="260"/>
      <c r="EGV194" s="260"/>
      <c r="EGW194" s="260"/>
      <c r="EGX194" s="260"/>
      <c r="EGY194" s="260"/>
      <c r="EGZ194" s="260"/>
      <c r="EHA194" s="260"/>
      <c r="EHB194" s="260"/>
      <c r="EHC194" s="260"/>
      <c r="EHD194" s="260"/>
      <c r="EHE194" s="260"/>
      <c r="EHF194" s="260"/>
      <c r="EHG194" s="260"/>
      <c r="EHH194" s="260"/>
      <c r="EHI194" s="260"/>
      <c r="EHJ194" s="260"/>
      <c r="EHK194" s="260"/>
      <c r="EHL194" s="260"/>
      <c r="EHM194" s="260"/>
      <c r="EHN194" s="260"/>
      <c r="EHO194" s="260"/>
      <c r="EHP194" s="260"/>
      <c r="EHQ194" s="260"/>
      <c r="EHR194" s="260"/>
      <c r="EHS194" s="260"/>
      <c r="EHT194" s="260"/>
      <c r="EHU194" s="260"/>
      <c r="EHV194" s="260"/>
      <c r="EHW194" s="260"/>
      <c r="EHX194" s="260"/>
      <c r="EHY194" s="260"/>
      <c r="EHZ194" s="260"/>
      <c r="EIA194" s="260"/>
      <c r="EIB194" s="260"/>
      <c r="EIC194" s="260"/>
      <c r="EID194" s="260"/>
      <c r="EIE194" s="260"/>
      <c r="EIF194" s="260"/>
      <c r="EIG194" s="260"/>
      <c r="EIH194" s="260"/>
      <c r="EII194" s="260"/>
      <c r="EIJ194" s="260"/>
      <c r="EIK194" s="260"/>
      <c r="EIL194" s="260"/>
      <c r="EIM194" s="260"/>
      <c r="EIN194" s="260"/>
      <c r="EIO194" s="260"/>
      <c r="EIP194" s="260"/>
      <c r="EIQ194" s="260"/>
      <c r="EIR194" s="260"/>
      <c r="EIS194" s="260"/>
      <c r="EIT194" s="260"/>
      <c r="EIU194" s="260"/>
      <c r="EIV194" s="260"/>
      <c r="EIW194" s="260"/>
      <c r="EIX194" s="260"/>
      <c r="EIY194" s="260"/>
      <c r="EIZ194" s="260"/>
      <c r="EJA194" s="260"/>
      <c r="EJB194" s="260"/>
      <c r="EJC194" s="260"/>
      <c r="EJD194" s="260"/>
      <c r="EJE194" s="260"/>
      <c r="EJF194" s="260"/>
      <c r="EJG194" s="260"/>
      <c r="EJH194" s="260"/>
      <c r="EJI194" s="260"/>
      <c r="EJJ194" s="260"/>
      <c r="EJK194" s="260"/>
      <c r="EJL194" s="260"/>
      <c r="EJM194" s="260"/>
      <c r="EJN194" s="260"/>
      <c r="EJO194" s="260"/>
      <c r="EJP194" s="260"/>
      <c r="EJQ194" s="260"/>
      <c r="EJR194" s="260"/>
      <c r="EJS194" s="260"/>
      <c r="EJT194" s="260"/>
      <c r="EJU194" s="260"/>
      <c r="EJV194" s="260"/>
      <c r="EJW194" s="260"/>
      <c r="EJX194" s="260"/>
      <c r="EJY194" s="260"/>
      <c r="EJZ194" s="260"/>
      <c r="EKA194" s="260"/>
      <c r="EKB194" s="260"/>
      <c r="EKC194" s="260"/>
      <c r="EKD194" s="260"/>
      <c r="EKE194" s="260"/>
      <c r="EKF194" s="260"/>
      <c r="EKG194" s="260"/>
      <c r="EKH194" s="260"/>
      <c r="EKI194" s="260"/>
      <c r="EKJ194" s="260"/>
      <c r="EKK194" s="260"/>
      <c r="EKL194" s="260"/>
      <c r="EKM194" s="260"/>
      <c r="EKN194" s="260"/>
      <c r="EKO194" s="260"/>
      <c r="EKP194" s="260"/>
      <c r="EKQ194" s="260"/>
      <c r="EKR194" s="260"/>
      <c r="EKS194" s="260"/>
      <c r="EKT194" s="260"/>
      <c r="EKU194" s="260"/>
      <c r="EKV194" s="260"/>
      <c r="EKW194" s="260"/>
      <c r="EKX194" s="260"/>
      <c r="EKY194" s="260"/>
      <c r="EKZ194" s="260"/>
      <c r="ELA194" s="260"/>
      <c r="ELB194" s="260"/>
      <c r="ELC194" s="260"/>
      <c r="ELD194" s="260"/>
      <c r="ELE194" s="260"/>
      <c r="ELF194" s="260"/>
      <c r="ELG194" s="260"/>
      <c r="ELH194" s="260"/>
      <c r="ELI194" s="260"/>
      <c r="ELJ194" s="260"/>
      <c r="ELK194" s="260"/>
      <c r="ELL194" s="260"/>
      <c r="ELM194" s="260"/>
      <c r="ELN194" s="260"/>
      <c r="ELO194" s="260"/>
      <c r="ELP194" s="260"/>
      <c r="ELQ194" s="260"/>
      <c r="ELR194" s="260"/>
      <c r="ELS194" s="260"/>
      <c r="ELT194" s="260"/>
      <c r="ELU194" s="260"/>
      <c r="ELV194" s="260"/>
      <c r="ELW194" s="260"/>
      <c r="ELX194" s="260"/>
      <c r="ELY194" s="260"/>
      <c r="ELZ194" s="260"/>
      <c r="EMA194" s="260"/>
      <c r="EMB194" s="260"/>
      <c r="EMC194" s="260"/>
      <c r="EMD194" s="260"/>
      <c r="EME194" s="260"/>
      <c r="EMF194" s="260"/>
      <c r="EMG194" s="260"/>
      <c r="EMH194" s="260"/>
      <c r="EMI194" s="260"/>
      <c r="EMJ194" s="260"/>
      <c r="EMK194" s="260"/>
      <c r="EML194" s="260"/>
      <c r="EMM194" s="260"/>
      <c r="EMN194" s="260"/>
      <c r="EMO194" s="260"/>
      <c r="EMP194" s="260"/>
      <c r="EMQ194" s="260"/>
      <c r="EMR194" s="260"/>
      <c r="EMS194" s="260"/>
      <c r="EMT194" s="260"/>
      <c r="EMU194" s="260"/>
      <c r="EMV194" s="260"/>
      <c r="EMW194" s="260"/>
      <c r="EMX194" s="260"/>
      <c r="EMY194" s="260"/>
      <c r="EMZ194" s="260"/>
      <c r="ENA194" s="260"/>
      <c r="ENB194" s="260"/>
      <c r="ENC194" s="260"/>
      <c r="END194" s="260"/>
      <c r="ENE194" s="260"/>
      <c r="ENF194" s="260"/>
      <c r="ENG194" s="260"/>
      <c r="ENH194" s="260"/>
      <c r="ENI194" s="260"/>
      <c r="ENJ194" s="260"/>
      <c r="ENK194" s="260"/>
      <c r="ENL194" s="260"/>
      <c r="ENM194" s="260"/>
      <c r="ENN194" s="260"/>
      <c r="ENO194" s="260"/>
      <c r="ENP194" s="260"/>
      <c r="ENQ194" s="260"/>
      <c r="ENR194" s="260"/>
      <c r="ENS194" s="260"/>
      <c r="ENT194" s="260"/>
      <c r="ENU194" s="260"/>
      <c r="ENV194" s="260"/>
      <c r="ENW194" s="260"/>
      <c r="ENX194" s="260"/>
      <c r="ENY194" s="260"/>
      <c r="ENZ194" s="260"/>
      <c r="EOA194" s="260"/>
      <c r="EOB194" s="260"/>
      <c r="EOC194" s="260"/>
      <c r="EOD194" s="260"/>
      <c r="EOE194" s="260"/>
      <c r="EOF194" s="260"/>
      <c r="EOG194" s="260"/>
      <c r="EOH194" s="260"/>
      <c r="EOI194" s="260"/>
      <c r="EOJ194" s="260"/>
      <c r="EOK194" s="260"/>
      <c r="EOL194" s="260"/>
      <c r="EOM194" s="260"/>
      <c r="EON194" s="260"/>
      <c r="EOO194" s="260"/>
      <c r="EOP194" s="260"/>
      <c r="EOQ194" s="260"/>
      <c r="EOR194" s="260"/>
      <c r="EOS194" s="260"/>
      <c r="EOT194" s="260"/>
      <c r="EOU194" s="260"/>
      <c r="EOV194" s="260"/>
      <c r="EOW194" s="260"/>
      <c r="EOX194" s="260"/>
      <c r="EOY194" s="260"/>
      <c r="EOZ194" s="260"/>
      <c r="EPA194" s="260"/>
      <c r="EPB194" s="260"/>
      <c r="EPC194" s="260"/>
      <c r="EPD194" s="260"/>
      <c r="EPE194" s="260"/>
      <c r="EPF194" s="260"/>
      <c r="EPG194" s="260"/>
      <c r="EPH194" s="260"/>
      <c r="EPI194" s="260"/>
      <c r="EPJ194" s="260"/>
      <c r="EPK194" s="260"/>
      <c r="EPL194" s="260"/>
      <c r="EPM194" s="260"/>
      <c r="EPN194" s="260"/>
      <c r="EPO194" s="260"/>
      <c r="EPP194" s="260"/>
      <c r="EPQ194" s="260"/>
      <c r="EPR194" s="260"/>
      <c r="EPS194" s="260"/>
      <c r="EPT194" s="260"/>
      <c r="EPU194" s="260"/>
      <c r="EPV194" s="260"/>
      <c r="EPW194" s="260"/>
      <c r="EPX194" s="260"/>
      <c r="EPY194" s="260"/>
      <c r="EPZ194" s="260"/>
      <c r="EQA194" s="260"/>
      <c r="EQB194" s="260"/>
      <c r="EQC194" s="260"/>
      <c r="EQD194" s="260"/>
      <c r="EQE194" s="260"/>
      <c r="EQF194" s="260"/>
      <c r="EQG194" s="260"/>
      <c r="EQH194" s="260"/>
      <c r="EQI194" s="260"/>
      <c r="EQJ194" s="260"/>
      <c r="EQK194" s="260"/>
      <c r="EQL194" s="260"/>
      <c r="EQM194" s="260"/>
      <c r="EQN194" s="260"/>
      <c r="EQO194" s="260"/>
      <c r="EQP194" s="260"/>
      <c r="EQQ194" s="260"/>
      <c r="EQR194" s="260"/>
      <c r="EQS194" s="260"/>
      <c r="EQT194" s="260"/>
      <c r="EQU194" s="260"/>
      <c r="EQV194" s="260"/>
      <c r="EQW194" s="260"/>
      <c r="EQX194" s="260"/>
      <c r="EQY194" s="260"/>
      <c r="EQZ194" s="260"/>
      <c r="ERA194" s="260"/>
      <c r="ERB194" s="260"/>
      <c r="ERC194" s="260"/>
      <c r="ERD194" s="260"/>
      <c r="ERE194" s="260"/>
      <c r="ERF194" s="260"/>
      <c r="ERG194" s="260"/>
      <c r="ERH194" s="260"/>
      <c r="ERI194" s="260"/>
      <c r="ERJ194" s="260"/>
      <c r="ERK194" s="260"/>
      <c r="ERL194" s="260"/>
      <c r="ERM194" s="260"/>
      <c r="ERN194" s="260"/>
      <c r="ERO194" s="260"/>
      <c r="ERP194" s="260"/>
      <c r="ERQ194" s="260"/>
      <c r="ERR194" s="260"/>
      <c r="ERS194" s="260"/>
      <c r="ERT194" s="260"/>
      <c r="ERU194" s="260"/>
      <c r="ERV194" s="260"/>
      <c r="ERW194" s="260"/>
      <c r="ERX194" s="260"/>
      <c r="ERY194" s="260"/>
      <c r="ERZ194" s="260"/>
      <c r="ESA194" s="260"/>
      <c r="ESB194" s="260"/>
      <c r="ESC194" s="260"/>
      <c r="ESD194" s="260"/>
      <c r="ESE194" s="260"/>
      <c r="ESF194" s="260"/>
      <c r="ESG194" s="260"/>
      <c r="ESH194" s="260"/>
      <c r="ESI194" s="260"/>
      <c r="ESJ194" s="260"/>
      <c r="ESK194" s="260"/>
      <c r="ESL194" s="260"/>
      <c r="ESM194" s="260"/>
      <c r="ESN194" s="260"/>
      <c r="ESO194" s="260"/>
      <c r="ESP194" s="260"/>
      <c r="ESQ194" s="260"/>
      <c r="ESR194" s="260"/>
      <c r="ESS194" s="260"/>
      <c r="EST194" s="260"/>
      <c r="ESU194" s="260"/>
      <c r="ESV194" s="260"/>
      <c r="ESW194" s="260"/>
      <c r="ESX194" s="260"/>
      <c r="ESY194" s="260"/>
      <c r="ESZ194" s="260"/>
      <c r="ETA194" s="260"/>
      <c r="ETB194" s="260"/>
      <c r="ETC194" s="260"/>
      <c r="ETD194" s="260"/>
      <c r="ETE194" s="260"/>
      <c r="ETF194" s="260"/>
      <c r="ETG194" s="260"/>
      <c r="ETH194" s="260"/>
      <c r="ETI194" s="260"/>
      <c r="ETJ194" s="260"/>
      <c r="ETK194" s="260"/>
      <c r="ETL194" s="260"/>
      <c r="ETM194" s="260"/>
      <c r="ETN194" s="260"/>
      <c r="ETO194" s="260"/>
      <c r="ETP194" s="260"/>
      <c r="ETQ194" s="260"/>
      <c r="ETR194" s="260"/>
      <c r="ETS194" s="260"/>
      <c r="ETT194" s="260"/>
      <c r="ETU194" s="260"/>
      <c r="ETV194" s="260"/>
      <c r="ETW194" s="260"/>
      <c r="ETX194" s="260"/>
      <c r="ETY194" s="260"/>
      <c r="ETZ194" s="260"/>
      <c r="EUA194" s="260"/>
      <c r="EUB194" s="260"/>
      <c r="EUC194" s="260"/>
      <c r="EUD194" s="260"/>
      <c r="EUE194" s="260"/>
      <c r="EUF194" s="260"/>
      <c r="EUG194" s="260"/>
      <c r="EUH194" s="260"/>
      <c r="EUI194" s="260"/>
      <c r="EUJ194" s="260"/>
      <c r="EUK194" s="260"/>
      <c r="EUL194" s="260"/>
      <c r="EUM194" s="260"/>
      <c r="EUN194" s="260"/>
      <c r="EUO194" s="260"/>
      <c r="EUP194" s="260"/>
      <c r="EUQ194" s="260"/>
      <c r="EUR194" s="260"/>
      <c r="EUS194" s="260"/>
      <c r="EUT194" s="260"/>
      <c r="EUU194" s="260"/>
      <c r="EUV194" s="260"/>
      <c r="EUW194" s="260"/>
      <c r="EUX194" s="260"/>
      <c r="EUY194" s="260"/>
      <c r="EUZ194" s="260"/>
      <c r="EVA194" s="260"/>
      <c r="EVB194" s="260"/>
      <c r="EVC194" s="260"/>
      <c r="EVD194" s="260"/>
      <c r="EVE194" s="260"/>
      <c r="EVF194" s="260"/>
      <c r="EVG194" s="260"/>
      <c r="EVH194" s="260"/>
      <c r="EVI194" s="260"/>
      <c r="EVJ194" s="260"/>
      <c r="EVK194" s="260"/>
      <c r="EVL194" s="260"/>
      <c r="EVM194" s="260"/>
      <c r="EVN194" s="260"/>
      <c r="EVO194" s="260"/>
      <c r="EVP194" s="260"/>
      <c r="EVQ194" s="260"/>
      <c r="EVR194" s="260"/>
      <c r="EVS194" s="260"/>
      <c r="EVT194" s="260"/>
      <c r="EVU194" s="260"/>
      <c r="EVV194" s="260"/>
      <c r="EVW194" s="260"/>
      <c r="EVX194" s="260"/>
      <c r="EVY194" s="260"/>
      <c r="EVZ194" s="260"/>
      <c r="EWA194" s="260"/>
      <c r="EWB194" s="260"/>
      <c r="EWC194" s="260"/>
      <c r="EWD194" s="260"/>
      <c r="EWE194" s="260"/>
      <c r="EWF194" s="260"/>
      <c r="EWG194" s="260"/>
      <c r="EWH194" s="260"/>
      <c r="EWI194" s="260"/>
      <c r="EWJ194" s="260"/>
      <c r="EWK194" s="260"/>
      <c r="EWL194" s="260"/>
      <c r="EWM194" s="260"/>
      <c r="EWN194" s="260"/>
      <c r="EWO194" s="260"/>
      <c r="EWP194" s="260"/>
      <c r="EWQ194" s="260"/>
      <c r="EWR194" s="260"/>
      <c r="EWS194" s="260"/>
      <c r="EWT194" s="260"/>
      <c r="EWU194" s="260"/>
      <c r="EWV194" s="260"/>
      <c r="EWW194" s="260"/>
      <c r="EWX194" s="260"/>
      <c r="EWY194" s="260"/>
      <c r="EWZ194" s="260"/>
      <c r="EXA194" s="260"/>
      <c r="EXB194" s="260"/>
      <c r="EXC194" s="260"/>
      <c r="EXD194" s="260"/>
      <c r="EXE194" s="260"/>
      <c r="EXF194" s="260"/>
      <c r="EXG194" s="260"/>
      <c r="EXH194" s="260"/>
      <c r="EXI194" s="260"/>
      <c r="EXJ194" s="260"/>
      <c r="EXK194" s="260"/>
      <c r="EXL194" s="260"/>
      <c r="EXM194" s="260"/>
      <c r="EXN194" s="260"/>
      <c r="EXO194" s="260"/>
      <c r="EXP194" s="260"/>
      <c r="EXQ194" s="260"/>
      <c r="EXR194" s="260"/>
      <c r="EXS194" s="260"/>
      <c r="EXT194" s="260"/>
      <c r="EXU194" s="260"/>
      <c r="EXV194" s="260"/>
      <c r="EXW194" s="260"/>
      <c r="EXX194" s="260"/>
      <c r="EXY194" s="260"/>
      <c r="EXZ194" s="260"/>
      <c r="EYA194" s="260"/>
      <c r="EYB194" s="260"/>
      <c r="EYC194" s="260"/>
      <c r="EYD194" s="260"/>
      <c r="EYE194" s="260"/>
      <c r="EYF194" s="260"/>
      <c r="EYG194" s="260"/>
      <c r="EYH194" s="260"/>
      <c r="EYI194" s="260"/>
      <c r="EYJ194" s="260"/>
      <c r="EYK194" s="260"/>
      <c r="EYL194" s="260"/>
      <c r="EYM194" s="260"/>
      <c r="EYN194" s="260"/>
      <c r="EYO194" s="260"/>
      <c r="EYP194" s="260"/>
      <c r="EYQ194" s="260"/>
      <c r="EYR194" s="260"/>
      <c r="EYS194" s="260"/>
      <c r="EYT194" s="260"/>
      <c r="EYU194" s="260"/>
      <c r="EYV194" s="260"/>
      <c r="EYW194" s="260"/>
      <c r="EYX194" s="260"/>
      <c r="EYY194" s="260"/>
      <c r="EYZ194" s="260"/>
      <c r="EZA194" s="260"/>
      <c r="EZB194" s="260"/>
      <c r="EZC194" s="260"/>
      <c r="EZD194" s="260"/>
      <c r="EZE194" s="260"/>
      <c r="EZF194" s="260"/>
      <c r="EZG194" s="260"/>
      <c r="EZH194" s="260"/>
      <c r="EZI194" s="260"/>
      <c r="EZJ194" s="260"/>
      <c r="EZK194" s="260"/>
      <c r="EZL194" s="260"/>
      <c r="EZM194" s="260"/>
      <c r="EZN194" s="260"/>
      <c r="EZO194" s="260"/>
      <c r="EZP194" s="260"/>
      <c r="EZQ194" s="260"/>
      <c r="EZR194" s="260"/>
      <c r="EZS194" s="260"/>
      <c r="EZT194" s="260"/>
      <c r="EZU194" s="260"/>
      <c r="EZV194" s="260"/>
      <c r="EZW194" s="260"/>
      <c r="EZX194" s="260"/>
      <c r="EZY194" s="260"/>
      <c r="EZZ194" s="260"/>
      <c r="FAA194" s="260"/>
      <c r="FAB194" s="260"/>
      <c r="FAC194" s="260"/>
      <c r="FAD194" s="260"/>
      <c r="FAE194" s="260"/>
      <c r="FAF194" s="260"/>
      <c r="FAG194" s="260"/>
      <c r="FAH194" s="260"/>
      <c r="FAI194" s="260"/>
      <c r="FAJ194" s="260"/>
      <c r="FAK194" s="260"/>
      <c r="FAL194" s="260"/>
      <c r="FAM194" s="260"/>
      <c r="FAN194" s="260"/>
      <c r="FAO194" s="260"/>
      <c r="FAP194" s="260"/>
      <c r="FAQ194" s="260"/>
      <c r="FAR194" s="260"/>
      <c r="FAS194" s="260"/>
      <c r="FAT194" s="260"/>
      <c r="FAU194" s="260"/>
      <c r="FAV194" s="260"/>
      <c r="FAW194" s="260"/>
      <c r="FAX194" s="260"/>
      <c r="FAY194" s="260"/>
      <c r="FAZ194" s="260"/>
      <c r="FBA194" s="260"/>
      <c r="FBB194" s="260"/>
      <c r="FBC194" s="260"/>
      <c r="FBD194" s="260"/>
      <c r="FBE194" s="260"/>
      <c r="FBF194" s="260"/>
      <c r="FBG194" s="260"/>
      <c r="FBH194" s="260"/>
      <c r="FBI194" s="260"/>
      <c r="FBJ194" s="260"/>
      <c r="FBK194" s="260"/>
      <c r="FBL194" s="260"/>
      <c r="FBM194" s="260"/>
      <c r="FBN194" s="260"/>
      <c r="FBO194" s="260"/>
      <c r="FBP194" s="260"/>
      <c r="FBQ194" s="260"/>
      <c r="FBR194" s="260"/>
      <c r="FBS194" s="260"/>
      <c r="FBT194" s="260"/>
      <c r="FBU194" s="260"/>
      <c r="FBV194" s="260"/>
      <c r="FBW194" s="260"/>
      <c r="FBX194" s="260"/>
      <c r="FBY194" s="260"/>
      <c r="FBZ194" s="260"/>
      <c r="FCA194" s="260"/>
      <c r="FCB194" s="260"/>
      <c r="FCC194" s="260"/>
      <c r="FCD194" s="260"/>
      <c r="FCE194" s="260"/>
      <c r="FCF194" s="260"/>
      <c r="FCG194" s="260"/>
      <c r="FCH194" s="260"/>
      <c r="FCI194" s="260"/>
      <c r="FCJ194" s="260"/>
      <c r="FCK194" s="260"/>
      <c r="FCL194" s="260"/>
      <c r="FCM194" s="260"/>
      <c r="FCN194" s="260"/>
      <c r="FCO194" s="260"/>
      <c r="FCP194" s="260"/>
      <c r="FCQ194" s="260"/>
      <c r="FCR194" s="260"/>
      <c r="FCS194" s="260"/>
      <c r="FCT194" s="260"/>
      <c r="FCU194" s="260"/>
      <c r="FCV194" s="260"/>
      <c r="FCW194" s="260"/>
      <c r="FCX194" s="260"/>
      <c r="FCY194" s="260"/>
      <c r="FCZ194" s="260"/>
      <c r="FDA194" s="260"/>
      <c r="FDB194" s="260"/>
      <c r="FDC194" s="260"/>
      <c r="FDD194" s="260"/>
      <c r="FDE194" s="260"/>
      <c r="FDF194" s="260"/>
      <c r="FDG194" s="260"/>
      <c r="FDH194" s="260"/>
      <c r="FDI194" s="260"/>
      <c r="FDJ194" s="260"/>
      <c r="FDK194" s="260"/>
      <c r="FDL194" s="260"/>
      <c r="FDM194" s="260"/>
      <c r="FDN194" s="260"/>
      <c r="FDO194" s="260"/>
      <c r="FDP194" s="260"/>
      <c r="FDQ194" s="260"/>
      <c r="FDR194" s="260"/>
      <c r="FDS194" s="260"/>
      <c r="FDT194" s="260"/>
      <c r="FDU194" s="260"/>
      <c r="FDV194" s="260"/>
      <c r="FDW194" s="260"/>
      <c r="FDX194" s="260"/>
      <c r="FDY194" s="260"/>
      <c r="FDZ194" s="260"/>
      <c r="FEA194" s="260"/>
      <c r="FEB194" s="260"/>
      <c r="FEC194" s="260"/>
      <c r="FED194" s="260"/>
      <c r="FEE194" s="260"/>
      <c r="FEF194" s="260"/>
      <c r="FEG194" s="260"/>
      <c r="FEH194" s="260"/>
      <c r="FEI194" s="260"/>
      <c r="FEJ194" s="260"/>
      <c r="FEK194" s="260"/>
      <c r="FEL194" s="260"/>
      <c r="FEM194" s="260"/>
      <c r="FEN194" s="260"/>
      <c r="FEO194" s="260"/>
      <c r="FEP194" s="260"/>
      <c r="FEQ194" s="260"/>
      <c r="FER194" s="260"/>
      <c r="FES194" s="260"/>
      <c r="FET194" s="260"/>
      <c r="FEU194" s="260"/>
      <c r="FEV194" s="260"/>
      <c r="FEW194" s="260"/>
      <c r="FEX194" s="260"/>
      <c r="FEY194" s="260"/>
      <c r="FEZ194" s="260"/>
      <c r="FFA194" s="260"/>
      <c r="FFB194" s="260"/>
      <c r="FFC194" s="260"/>
      <c r="FFD194" s="260"/>
      <c r="FFE194" s="260"/>
      <c r="FFF194" s="260"/>
      <c r="FFG194" s="260"/>
      <c r="FFH194" s="260"/>
      <c r="FFI194" s="260"/>
      <c r="FFJ194" s="260"/>
      <c r="FFK194" s="260"/>
      <c r="FFL194" s="260"/>
      <c r="FFM194" s="260"/>
      <c r="FFN194" s="260"/>
      <c r="FFO194" s="260"/>
      <c r="FFP194" s="260"/>
      <c r="FFQ194" s="260"/>
      <c r="FFR194" s="260"/>
      <c r="FFS194" s="260"/>
      <c r="FFT194" s="260"/>
      <c r="FFU194" s="260"/>
      <c r="FFV194" s="260"/>
      <c r="FFW194" s="260"/>
      <c r="FFX194" s="260"/>
      <c r="FFY194" s="260"/>
      <c r="FFZ194" s="260"/>
      <c r="FGA194" s="260"/>
      <c r="FGB194" s="260"/>
      <c r="FGC194" s="260"/>
      <c r="FGD194" s="260"/>
      <c r="FGE194" s="260"/>
      <c r="FGF194" s="260"/>
      <c r="FGG194" s="260"/>
      <c r="FGH194" s="260"/>
      <c r="FGI194" s="260"/>
      <c r="FGJ194" s="260"/>
      <c r="FGK194" s="260"/>
      <c r="FGL194" s="260"/>
      <c r="FGM194" s="260"/>
      <c r="FGN194" s="260"/>
      <c r="FGO194" s="260"/>
      <c r="FGP194" s="260"/>
      <c r="FGQ194" s="260"/>
      <c r="FGR194" s="260"/>
      <c r="FGS194" s="260"/>
      <c r="FGT194" s="260"/>
      <c r="FGU194" s="260"/>
      <c r="FGV194" s="260"/>
      <c r="FGW194" s="260"/>
      <c r="FGX194" s="260"/>
      <c r="FGY194" s="260"/>
      <c r="FGZ194" s="260"/>
      <c r="FHA194" s="260"/>
      <c r="FHB194" s="260"/>
      <c r="FHC194" s="260"/>
      <c r="FHD194" s="260"/>
      <c r="FHE194" s="260"/>
      <c r="FHF194" s="260"/>
      <c r="FHG194" s="260"/>
      <c r="FHH194" s="260"/>
      <c r="FHI194" s="260"/>
      <c r="FHJ194" s="260"/>
      <c r="FHK194" s="260"/>
      <c r="FHL194" s="260"/>
      <c r="FHM194" s="260"/>
      <c r="FHN194" s="260"/>
      <c r="FHO194" s="260"/>
      <c r="FHP194" s="260"/>
      <c r="FHQ194" s="260"/>
      <c r="FHR194" s="260"/>
      <c r="FHS194" s="260"/>
      <c r="FHT194" s="260"/>
      <c r="FHU194" s="260"/>
      <c r="FHV194" s="260"/>
      <c r="FHW194" s="260"/>
      <c r="FHX194" s="260"/>
      <c r="FHY194" s="260"/>
      <c r="FHZ194" s="260"/>
      <c r="FIA194" s="260"/>
      <c r="FIB194" s="260"/>
      <c r="FIC194" s="260"/>
      <c r="FID194" s="260"/>
      <c r="FIE194" s="260"/>
      <c r="FIF194" s="260"/>
      <c r="FIG194" s="260"/>
      <c r="FIH194" s="260"/>
      <c r="FII194" s="260"/>
      <c r="FIJ194" s="260"/>
      <c r="FIK194" s="260"/>
      <c r="FIL194" s="260"/>
      <c r="FIM194" s="260"/>
      <c r="FIN194" s="260"/>
      <c r="FIO194" s="260"/>
      <c r="FIP194" s="260"/>
      <c r="FIQ194" s="260"/>
      <c r="FIR194" s="260"/>
      <c r="FIS194" s="260"/>
      <c r="FIT194" s="260"/>
      <c r="FIU194" s="260"/>
      <c r="FIV194" s="260"/>
      <c r="FIW194" s="260"/>
      <c r="FIX194" s="260"/>
      <c r="FIY194" s="260"/>
      <c r="FIZ194" s="260"/>
      <c r="FJA194" s="260"/>
      <c r="FJB194" s="260"/>
      <c r="FJC194" s="260"/>
      <c r="FJD194" s="260"/>
      <c r="FJE194" s="260"/>
      <c r="FJF194" s="260"/>
      <c r="FJG194" s="260"/>
      <c r="FJH194" s="260"/>
      <c r="FJI194" s="260"/>
      <c r="FJJ194" s="260"/>
      <c r="FJK194" s="260"/>
      <c r="FJL194" s="260"/>
      <c r="FJM194" s="260"/>
      <c r="FJN194" s="260"/>
      <c r="FJO194" s="260"/>
      <c r="FJP194" s="260"/>
      <c r="FJQ194" s="260"/>
      <c r="FJR194" s="260"/>
      <c r="FJS194" s="260"/>
      <c r="FJT194" s="260"/>
      <c r="FJU194" s="260"/>
      <c r="FJV194" s="260"/>
      <c r="FJW194" s="260"/>
      <c r="FJX194" s="260"/>
      <c r="FJY194" s="260"/>
      <c r="FJZ194" s="260"/>
      <c r="FKA194" s="260"/>
      <c r="FKB194" s="260"/>
      <c r="FKC194" s="260"/>
      <c r="FKD194" s="260"/>
      <c r="FKE194" s="260"/>
      <c r="FKF194" s="260"/>
      <c r="FKG194" s="260"/>
      <c r="FKH194" s="260"/>
      <c r="FKI194" s="260"/>
      <c r="FKJ194" s="260"/>
      <c r="FKK194" s="260"/>
      <c r="FKL194" s="260"/>
      <c r="FKM194" s="260"/>
      <c r="FKN194" s="260"/>
      <c r="FKO194" s="260"/>
      <c r="FKP194" s="260"/>
      <c r="FKQ194" s="260"/>
      <c r="FKR194" s="260"/>
      <c r="FKS194" s="260"/>
      <c r="FKT194" s="260"/>
      <c r="FKU194" s="260"/>
      <c r="FKV194" s="260"/>
      <c r="FKW194" s="260"/>
      <c r="FKX194" s="260"/>
      <c r="FKY194" s="260"/>
      <c r="FKZ194" s="260"/>
      <c r="FLA194" s="260"/>
      <c r="FLB194" s="260"/>
      <c r="FLC194" s="260"/>
      <c r="FLD194" s="260"/>
      <c r="FLE194" s="260"/>
      <c r="FLF194" s="260"/>
      <c r="FLG194" s="260"/>
      <c r="FLH194" s="260"/>
      <c r="FLI194" s="260"/>
      <c r="FLJ194" s="260"/>
      <c r="FLK194" s="260"/>
      <c r="FLL194" s="260"/>
      <c r="FLM194" s="260"/>
      <c r="FLN194" s="260"/>
      <c r="FLO194" s="260"/>
      <c r="FLP194" s="260"/>
      <c r="FLQ194" s="260"/>
      <c r="FLR194" s="260"/>
      <c r="FLS194" s="260"/>
      <c r="FLT194" s="260"/>
      <c r="FLU194" s="260"/>
      <c r="FLV194" s="260"/>
      <c r="FLW194" s="260"/>
      <c r="FLX194" s="260"/>
      <c r="FLY194" s="260"/>
      <c r="FLZ194" s="260"/>
      <c r="FMA194" s="260"/>
      <c r="FMB194" s="260"/>
      <c r="FMC194" s="260"/>
      <c r="FMD194" s="260"/>
      <c r="FME194" s="260"/>
      <c r="FMF194" s="260"/>
      <c r="FMG194" s="260"/>
      <c r="FMH194" s="260"/>
      <c r="FMI194" s="260"/>
      <c r="FMJ194" s="260"/>
      <c r="FMK194" s="260"/>
      <c r="FML194" s="260"/>
      <c r="FMM194" s="260"/>
      <c r="FMN194" s="260"/>
      <c r="FMO194" s="260"/>
      <c r="FMP194" s="260"/>
      <c r="FMQ194" s="260"/>
      <c r="FMR194" s="260"/>
      <c r="FMS194" s="260"/>
      <c r="FMT194" s="260"/>
      <c r="FMU194" s="260"/>
      <c r="FMV194" s="260"/>
      <c r="FMW194" s="260"/>
      <c r="FMX194" s="260"/>
      <c r="FMY194" s="260"/>
      <c r="FMZ194" s="260"/>
      <c r="FNA194" s="260"/>
      <c r="FNB194" s="260"/>
      <c r="FNC194" s="260"/>
      <c r="FND194" s="260"/>
      <c r="FNE194" s="260"/>
      <c r="FNF194" s="260"/>
      <c r="FNG194" s="260"/>
      <c r="FNH194" s="260"/>
      <c r="FNI194" s="260"/>
      <c r="FNJ194" s="260"/>
      <c r="FNK194" s="260"/>
      <c r="FNL194" s="260"/>
      <c r="FNM194" s="260"/>
      <c r="FNN194" s="260"/>
      <c r="FNO194" s="260"/>
      <c r="FNP194" s="260"/>
      <c r="FNQ194" s="260"/>
      <c r="FNR194" s="260"/>
      <c r="FNS194" s="260"/>
      <c r="FNT194" s="260"/>
      <c r="FNU194" s="260"/>
      <c r="FNV194" s="260"/>
      <c r="FNW194" s="260"/>
      <c r="FNX194" s="260"/>
      <c r="FNY194" s="260"/>
      <c r="FNZ194" s="260"/>
      <c r="FOA194" s="260"/>
      <c r="FOB194" s="260"/>
      <c r="FOC194" s="260"/>
      <c r="FOD194" s="260"/>
      <c r="FOE194" s="260"/>
      <c r="FOF194" s="260"/>
      <c r="FOG194" s="260"/>
      <c r="FOH194" s="260"/>
      <c r="FOI194" s="260"/>
      <c r="FOJ194" s="260"/>
      <c r="FOK194" s="260"/>
      <c r="FOL194" s="260"/>
      <c r="FOM194" s="260"/>
      <c r="FON194" s="260"/>
      <c r="FOO194" s="260"/>
      <c r="FOP194" s="260"/>
      <c r="FOQ194" s="260"/>
      <c r="FOR194" s="260"/>
      <c r="FOS194" s="260"/>
      <c r="FOT194" s="260"/>
      <c r="FOU194" s="260"/>
      <c r="FOV194" s="260"/>
      <c r="FOW194" s="260"/>
      <c r="FOX194" s="260"/>
      <c r="FOY194" s="260"/>
      <c r="FOZ194" s="260"/>
      <c r="FPA194" s="260"/>
      <c r="FPB194" s="260"/>
      <c r="FPC194" s="260"/>
      <c r="FPD194" s="260"/>
      <c r="FPE194" s="260"/>
      <c r="FPF194" s="260"/>
      <c r="FPG194" s="260"/>
      <c r="FPH194" s="260"/>
      <c r="FPI194" s="260"/>
      <c r="FPJ194" s="260"/>
      <c r="FPK194" s="260"/>
      <c r="FPL194" s="260"/>
      <c r="FPM194" s="260"/>
      <c r="FPN194" s="260"/>
      <c r="FPO194" s="260"/>
      <c r="FPP194" s="260"/>
      <c r="FPQ194" s="260"/>
      <c r="FPR194" s="260"/>
      <c r="FPS194" s="260"/>
      <c r="FPT194" s="260"/>
      <c r="FPU194" s="260"/>
      <c r="FPV194" s="260"/>
      <c r="FPW194" s="260"/>
      <c r="FPX194" s="260"/>
      <c r="FPY194" s="260"/>
      <c r="FPZ194" s="260"/>
      <c r="FQA194" s="260"/>
      <c r="FQB194" s="260"/>
      <c r="FQC194" s="260"/>
      <c r="FQD194" s="260"/>
      <c r="FQE194" s="260"/>
      <c r="FQF194" s="260"/>
      <c r="FQG194" s="260"/>
      <c r="FQH194" s="260"/>
      <c r="FQI194" s="260"/>
      <c r="FQJ194" s="260"/>
      <c r="FQK194" s="260"/>
      <c r="FQL194" s="260"/>
      <c r="FQM194" s="260"/>
      <c r="FQN194" s="260"/>
      <c r="FQO194" s="260"/>
      <c r="FQP194" s="260"/>
      <c r="FQQ194" s="260"/>
      <c r="FQR194" s="260"/>
      <c r="FQS194" s="260"/>
      <c r="FQT194" s="260"/>
      <c r="FQU194" s="260"/>
      <c r="FQV194" s="260"/>
      <c r="FQW194" s="260"/>
      <c r="FQX194" s="260"/>
      <c r="FQY194" s="260"/>
      <c r="FQZ194" s="260"/>
      <c r="FRA194" s="260"/>
      <c r="FRB194" s="260"/>
      <c r="FRC194" s="260"/>
      <c r="FRD194" s="260"/>
      <c r="FRE194" s="260"/>
      <c r="FRF194" s="260"/>
      <c r="FRG194" s="260"/>
      <c r="FRH194" s="260"/>
      <c r="FRI194" s="260"/>
      <c r="FRJ194" s="260"/>
      <c r="FRK194" s="260"/>
      <c r="FRL194" s="260"/>
      <c r="FRM194" s="260"/>
      <c r="FRN194" s="260"/>
      <c r="FRO194" s="260"/>
      <c r="FRP194" s="260"/>
      <c r="FRQ194" s="260"/>
      <c r="FRR194" s="260"/>
      <c r="FRS194" s="260"/>
      <c r="FRT194" s="260"/>
      <c r="FRU194" s="260"/>
      <c r="FRV194" s="260"/>
      <c r="FRW194" s="260"/>
      <c r="FRX194" s="260"/>
      <c r="FRY194" s="260"/>
      <c r="FRZ194" s="260"/>
      <c r="FSA194" s="260"/>
      <c r="FSB194" s="260"/>
      <c r="FSC194" s="260"/>
      <c r="FSD194" s="260"/>
      <c r="FSE194" s="260"/>
      <c r="FSF194" s="260"/>
      <c r="FSG194" s="260"/>
      <c r="FSH194" s="260"/>
      <c r="FSI194" s="260"/>
      <c r="FSJ194" s="260"/>
      <c r="FSK194" s="260"/>
      <c r="FSL194" s="260"/>
      <c r="FSM194" s="260"/>
      <c r="FSN194" s="260"/>
      <c r="FSO194" s="260"/>
      <c r="FSP194" s="260"/>
      <c r="FSQ194" s="260"/>
      <c r="FSR194" s="260"/>
      <c r="FSS194" s="260"/>
      <c r="FST194" s="260"/>
      <c r="FSU194" s="260"/>
      <c r="FSV194" s="260"/>
      <c r="FSW194" s="260"/>
      <c r="FSX194" s="260"/>
      <c r="FSY194" s="260"/>
      <c r="FSZ194" s="260"/>
      <c r="FTA194" s="260"/>
      <c r="FTB194" s="260"/>
      <c r="FTC194" s="260"/>
      <c r="FTD194" s="260"/>
      <c r="FTE194" s="260"/>
      <c r="FTF194" s="260"/>
      <c r="FTG194" s="260"/>
      <c r="FTH194" s="260"/>
      <c r="FTI194" s="260"/>
      <c r="FTJ194" s="260"/>
      <c r="FTK194" s="260"/>
      <c r="FTL194" s="260"/>
      <c r="FTM194" s="260"/>
      <c r="FTN194" s="260"/>
      <c r="FTO194" s="260"/>
      <c r="FTP194" s="260"/>
      <c r="FTQ194" s="260"/>
      <c r="FTR194" s="260"/>
      <c r="FTS194" s="260"/>
      <c r="FTT194" s="260"/>
      <c r="FTU194" s="260"/>
      <c r="FTV194" s="260"/>
      <c r="FTW194" s="260"/>
      <c r="FTX194" s="260"/>
      <c r="FTY194" s="260"/>
      <c r="FTZ194" s="260"/>
      <c r="FUA194" s="260"/>
      <c r="FUB194" s="260"/>
      <c r="FUC194" s="260"/>
      <c r="FUD194" s="260"/>
      <c r="FUE194" s="260"/>
      <c r="FUF194" s="260"/>
      <c r="FUG194" s="260"/>
      <c r="FUH194" s="260"/>
      <c r="FUI194" s="260"/>
      <c r="FUJ194" s="260"/>
      <c r="FUK194" s="260"/>
      <c r="FUL194" s="260"/>
      <c r="FUM194" s="260"/>
      <c r="FUN194" s="260"/>
      <c r="FUO194" s="260"/>
      <c r="FUP194" s="260"/>
      <c r="FUQ194" s="260"/>
      <c r="FUR194" s="260"/>
      <c r="FUS194" s="260"/>
      <c r="FUT194" s="260"/>
      <c r="FUU194" s="260"/>
      <c r="FUV194" s="260"/>
      <c r="FUW194" s="260"/>
      <c r="FUX194" s="260"/>
      <c r="FUY194" s="260"/>
      <c r="FUZ194" s="260"/>
      <c r="FVA194" s="260"/>
      <c r="FVB194" s="260"/>
      <c r="FVC194" s="260"/>
      <c r="FVD194" s="260"/>
      <c r="FVE194" s="260"/>
      <c r="FVF194" s="260"/>
      <c r="FVG194" s="260"/>
      <c r="FVH194" s="260"/>
      <c r="FVI194" s="260"/>
      <c r="FVJ194" s="260"/>
      <c r="FVK194" s="260"/>
      <c r="FVL194" s="260"/>
      <c r="FVM194" s="260"/>
      <c r="FVN194" s="260"/>
      <c r="FVO194" s="260"/>
      <c r="FVP194" s="260"/>
      <c r="FVQ194" s="260"/>
      <c r="FVR194" s="260"/>
      <c r="FVS194" s="260"/>
      <c r="FVT194" s="260"/>
      <c r="FVU194" s="260"/>
      <c r="FVV194" s="260"/>
      <c r="FVW194" s="260"/>
      <c r="FVX194" s="260"/>
      <c r="FVY194" s="260"/>
      <c r="FVZ194" s="260"/>
      <c r="FWA194" s="260"/>
      <c r="FWB194" s="260"/>
      <c r="FWC194" s="260"/>
      <c r="FWD194" s="260"/>
      <c r="FWE194" s="260"/>
      <c r="FWF194" s="260"/>
      <c r="FWG194" s="260"/>
      <c r="FWH194" s="260"/>
      <c r="FWI194" s="260"/>
      <c r="FWJ194" s="260"/>
      <c r="FWK194" s="260"/>
      <c r="FWL194" s="260"/>
      <c r="FWM194" s="260"/>
      <c r="FWN194" s="260"/>
      <c r="FWO194" s="260"/>
      <c r="FWP194" s="260"/>
      <c r="FWQ194" s="260"/>
      <c r="FWR194" s="260"/>
      <c r="FWS194" s="260"/>
      <c r="FWT194" s="260"/>
      <c r="FWU194" s="260"/>
      <c r="FWV194" s="260"/>
      <c r="FWW194" s="260"/>
      <c r="FWX194" s="260"/>
      <c r="FWY194" s="260"/>
      <c r="FWZ194" s="260"/>
      <c r="FXA194" s="260"/>
      <c r="FXB194" s="260"/>
      <c r="FXC194" s="260"/>
      <c r="FXD194" s="260"/>
      <c r="FXE194" s="260"/>
      <c r="FXF194" s="260"/>
      <c r="FXG194" s="260"/>
      <c r="FXH194" s="260"/>
      <c r="FXI194" s="260"/>
      <c r="FXJ194" s="260"/>
      <c r="FXK194" s="260"/>
      <c r="FXL194" s="260"/>
      <c r="FXM194" s="260"/>
      <c r="FXN194" s="260"/>
      <c r="FXO194" s="260"/>
      <c r="FXP194" s="260"/>
      <c r="FXQ194" s="260"/>
      <c r="FXR194" s="260"/>
      <c r="FXS194" s="260"/>
      <c r="FXT194" s="260"/>
      <c r="FXU194" s="260"/>
      <c r="FXV194" s="260"/>
      <c r="FXW194" s="260"/>
      <c r="FXX194" s="260"/>
      <c r="FXY194" s="260"/>
      <c r="FXZ194" s="260"/>
      <c r="FYA194" s="260"/>
      <c r="FYB194" s="260"/>
      <c r="FYC194" s="260"/>
      <c r="FYD194" s="260"/>
      <c r="FYE194" s="260"/>
      <c r="FYF194" s="260"/>
      <c r="FYG194" s="260"/>
      <c r="FYH194" s="260"/>
      <c r="FYI194" s="260"/>
      <c r="FYJ194" s="260"/>
      <c r="FYK194" s="260"/>
      <c r="FYL194" s="260"/>
      <c r="FYM194" s="260"/>
      <c r="FYN194" s="260"/>
      <c r="FYO194" s="260"/>
      <c r="FYP194" s="260"/>
      <c r="FYQ194" s="260"/>
      <c r="FYR194" s="260"/>
      <c r="FYS194" s="260"/>
      <c r="FYT194" s="260"/>
      <c r="FYU194" s="260"/>
      <c r="FYV194" s="260"/>
      <c r="FYW194" s="260"/>
      <c r="FYX194" s="260"/>
      <c r="FYY194" s="260"/>
      <c r="FYZ194" s="260"/>
      <c r="FZA194" s="260"/>
      <c r="FZB194" s="260"/>
      <c r="FZC194" s="260"/>
      <c r="FZD194" s="260"/>
      <c r="FZE194" s="260"/>
      <c r="FZF194" s="260"/>
      <c r="FZG194" s="260"/>
      <c r="FZH194" s="260"/>
      <c r="FZI194" s="260"/>
      <c r="FZJ194" s="260"/>
      <c r="FZK194" s="260"/>
      <c r="FZL194" s="260"/>
      <c r="FZM194" s="260"/>
      <c r="FZN194" s="260"/>
      <c r="FZO194" s="260"/>
      <c r="FZP194" s="260"/>
      <c r="FZQ194" s="260"/>
      <c r="FZR194" s="260"/>
      <c r="FZS194" s="260"/>
      <c r="FZT194" s="260"/>
      <c r="FZU194" s="260"/>
      <c r="FZV194" s="260"/>
      <c r="FZW194" s="260"/>
      <c r="FZX194" s="260"/>
      <c r="FZY194" s="260"/>
      <c r="FZZ194" s="260"/>
      <c r="GAA194" s="260"/>
      <c r="GAB194" s="260"/>
      <c r="GAC194" s="260"/>
      <c r="GAD194" s="260"/>
      <c r="GAE194" s="260"/>
      <c r="GAF194" s="260"/>
      <c r="GAG194" s="260"/>
      <c r="GAH194" s="260"/>
      <c r="GAI194" s="260"/>
      <c r="GAJ194" s="260"/>
      <c r="GAK194" s="260"/>
      <c r="GAL194" s="260"/>
      <c r="GAM194" s="260"/>
      <c r="GAN194" s="260"/>
      <c r="GAO194" s="260"/>
      <c r="GAP194" s="260"/>
      <c r="GAQ194" s="260"/>
      <c r="GAR194" s="260"/>
      <c r="GAS194" s="260"/>
      <c r="GAT194" s="260"/>
      <c r="GAU194" s="260"/>
      <c r="GAV194" s="260"/>
      <c r="GAW194" s="260"/>
      <c r="GAX194" s="260"/>
      <c r="GAY194" s="260"/>
      <c r="GAZ194" s="260"/>
      <c r="GBA194" s="260"/>
      <c r="GBB194" s="260"/>
      <c r="GBC194" s="260"/>
      <c r="GBD194" s="260"/>
      <c r="GBE194" s="260"/>
      <c r="GBF194" s="260"/>
      <c r="GBG194" s="260"/>
      <c r="GBH194" s="260"/>
      <c r="GBI194" s="260"/>
      <c r="GBJ194" s="260"/>
      <c r="GBK194" s="260"/>
      <c r="GBL194" s="260"/>
      <c r="GBM194" s="260"/>
      <c r="GBN194" s="260"/>
      <c r="GBO194" s="260"/>
      <c r="GBP194" s="260"/>
      <c r="GBQ194" s="260"/>
      <c r="GBR194" s="260"/>
      <c r="GBS194" s="260"/>
      <c r="GBT194" s="260"/>
      <c r="GBU194" s="260"/>
      <c r="GBV194" s="260"/>
      <c r="GBW194" s="260"/>
      <c r="GBX194" s="260"/>
      <c r="GBY194" s="260"/>
      <c r="GBZ194" s="260"/>
      <c r="GCA194" s="260"/>
      <c r="GCB194" s="260"/>
      <c r="GCC194" s="260"/>
      <c r="GCD194" s="260"/>
      <c r="GCE194" s="260"/>
      <c r="GCF194" s="260"/>
      <c r="GCG194" s="260"/>
      <c r="GCH194" s="260"/>
      <c r="GCI194" s="260"/>
      <c r="GCJ194" s="260"/>
      <c r="GCK194" s="260"/>
      <c r="GCL194" s="260"/>
      <c r="GCM194" s="260"/>
      <c r="GCN194" s="260"/>
      <c r="GCO194" s="260"/>
      <c r="GCP194" s="260"/>
      <c r="GCQ194" s="260"/>
      <c r="GCR194" s="260"/>
      <c r="GCS194" s="260"/>
      <c r="GCT194" s="260"/>
      <c r="GCU194" s="260"/>
      <c r="GCV194" s="260"/>
      <c r="GCW194" s="260"/>
      <c r="GCX194" s="260"/>
      <c r="GCY194" s="260"/>
      <c r="GCZ194" s="260"/>
      <c r="GDA194" s="260"/>
      <c r="GDB194" s="260"/>
      <c r="GDC194" s="260"/>
      <c r="GDD194" s="260"/>
      <c r="GDE194" s="260"/>
      <c r="GDF194" s="260"/>
      <c r="GDG194" s="260"/>
      <c r="GDH194" s="260"/>
      <c r="GDI194" s="260"/>
      <c r="GDJ194" s="260"/>
      <c r="GDK194" s="260"/>
      <c r="GDL194" s="260"/>
      <c r="GDM194" s="260"/>
      <c r="GDN194" s="260"/>
      <c r="GDO194" s="260"/>
      <c r="GDP194" s="260"/>
      <c r="GDQ194" s="260"/>
      <c r="GDR194" s="260"/>
      <c r="GDS194" s="260"/>
      <c r="GDT194" s="260"/>
      <c r="GDU194" s="260"/>
      <c r="GDV194" s="260"/>
      <c r="GDW194" s="260"/>
      <c r="GDX194" s="260"/>
      <c r="GDY194" s="260"/>
      <c r="GDZ194" s="260"/>
      <c r="GEA194" s="260"/>
      <c r="GEB194" s="260"/>
      <c r="GEC194" s="260"/>
      <c r="GED194" s="260"/>
      <c r="GEE194" s="260"/>
      <c r="GEF194" s="260"/>
      <c r="GEG194" s="260"/>
      <c r="GEH194" s="260"/>
      <c r="GEI194" s="260"/>
      <c r="GEJ194" s="260"/>
      <c r="GEK194" s="260"/>
      <c r="GEL194" s="260"/>
      <c r="GEM194" s="260"/>
      <c r="GEN194" s="260"/>
      <c r="GEO194" s="260"/>
      <c r="GEP194" s="260"/>
      <c r="GEQ194" s="260"/>
      <c r="GER194" s="260"/>
      <c r="GES194" s="260"/>
      <c r="GET194" s="260"/>
      <c r="GEU194" s="260"/>
      <c r="GEV194" s="260"/>
      <c r="GEW194" s="260"/>
      <c r="GEX194" s="260"/>
      <c r="GEY194" s="260"/>
      <c r="GEZ194" s="260"/>
      <c r="GFA194" s="260"/>
      <c r="GFB194" s="260"/>
      <c r="GFC194" s="260"/>
      <c r="GFD194" s="260"/>
      <c r="GFE194" s="260"/>
      <c r="GFF194" s="260"/>
      <c r="GFG194" s="260"/>
      <c r="GFH194" s="260"/>
      <c r="GFI194" s="260"/>
      <c r="GFJ194" s="260"/>
      <c r="GFK194" s="260"/>
      <c r="GFL194" s="260"/>
      <c r="GFM194" s="260"/>
      <c r="GFN194" s="260"/>
      <c r="GFO194" s="260"/>
      <c r="GFP194" s="260"/>
      <c r="GFQ194" s="260"/>
      <c r="GFR194" s="260"/>
      <c r="GFS194" s="260"/>
      <c r="GFT194" s="260"/>
      <c r="GFU194" s="260"/>
      <c r="GFV194" s="260"/>
      <c r="GFW194" s="260"/>
      <c r="GFX194" s="260"/>
      <c r="GFY194" s="260"/>
      <c r="GFZ194" s="260"/>
      <c r="GGA194" s="260"/>
      <c r="GGB194" s="260"/>
      <c r="GGC194" s="260"/>
      <c r="GGD194" s="260"/>
      <c r="GGE194" s="260"/>
      <c r="GGF194" s="260"/>
      <c r="GGG194" s="260"/>
      <c r="GGH194" s="260"/>
      <c r="GGI194" s="260"/>
      <c r="GGJ194" s="260"/>
      <c r="GGK194" s="260"/>
      <c r="GGL194" s="260"/>
      <c r="GGM194" s="260"/>
      <c r="GGN194" s="260"/>
      <c r="GGO194" s="260"/>
      <c r="GGP194" s="260"/>
      <c r="GGQ194" s="260"/>
      <c r="GGR194" s="260"/>
      <c r="GGS194" s="260"/>
      <c r="GGT194" s="260"/>
      <c r="GGU194" s="260"/>
      <c r="GGV194" s="260"/>
      <c r="GGW194" s="260"/>
      <c r="GGX194" s="260"/>
      <c r="GGY194" s="260"/>
      <c r="GGZ194" s="260"/>
      <c r="GHA194" s="260"/>
      <c r="GHB194" s="260"/>
      <c r="GHC194" s="260"/>
      <c r="GHD194" s="260"/>
      <c r="GHE194" s="260"/>
      <c r="GHF194" s="260"/>
      <c r="GHG194" s="260"/>
      <c r="GHH194" s="260"/>
      <c r="GHI194" s="260"/>
      <c r="GHJ194" s="260"/>
      <c r="GHK194" s="260"/>
      <c r="GHL194" s="260"/>
      <c r="GHM194" s="260"/>
      <c r="GHN194" s="260"/>
      <c r="GHO194" s="260"/>
      <c r="GHP194" s="260"/>
      <c r="GHQ194" s="260"/>
      <c r="GHR194" s="260"/>
      <c r="GHS194" s="260"/>
      <c r="GHT194" s="260"/>
      <c r="GHU194" s="260"/>
      <c r="GHV194" s="260"/>
      <c r="GHW194" s="260"/>
      <c r="GHX194" s="260"/>
      <c r="GHY194" s="260"/>
      <c r="GHZ194" s="260"/>
      <c r="GIA194" s="260"/>
      <c r="GIB194" s="260"/>
      <c r="GIC194" s="260"/>
      <c r="GID194" s="260"/>
      <c r="GIE194" s="260"/>
      <c r="GIF194" s="260"/>
      <c r="GIG194" s="260"/>
      <c r="GIH194" s="260"/>
      <c r="GII194" s="260"/>
      <c r="GIJ194" s="260"/>
      <c r="GIK194" s="260"/>
      <c r="GIL194" s="260"/>
      <c r="GIM194" s="260"/>
      <c r="GIN194" s="260"/>
      <c r="GIO194" s="260"/>
      <c r="GIP194" s="260"/>
      <c r="GIQ194" s="260"/>
      <c r="GIR194" s="260"/>
      <c r="GIS194" s="260"/>
      <c r="GIT194" s="260"/>
      <c r="GIU194" s="260"/>
      <c r="GIV194" s="260"/>
      <c r="GIW194" s="260"/>
      <c r="GIX194" s="260"/>
      <c r="GIY194" s="260"/>
      <c r="GIZ194" s="260"/>
      <c r="GJA194" s="260"/>
      <c r="GJB194" s="260"/>
      <c r="GJC194" s="260"/>
      <c r="GJD194" s="260"/>
      <c r="GJE194" s="260"/>
      <c r="GJF194" s="260"/>
      <c r="GJG194" s="260"/>
      <c r="GJH194" s="260"/>
      <c r="GJI194" s="260"/>
      <c r="GJJ194" s="260"/>
      <c r="GJK194" s="260"/>
      <c r="GJL194" s="260"/>
      <c r="GJM194" s="260"/>
      <c r="GJN194" s="260"/>
      <c r="GJO194" s="260"/>
      <c r="GJP194" s="260"/>
      <c r="GJQ194" s="260"/>
      <c r="GJR194" s="260"/>
      <c r="GJS194" s="260"/>
      <c r="GJT194" s="260"/>
      <c r="GJU194" s="260"/>
      <c r="GJV194" s="260"/>
      <c r="GJW194" s="260"/>
      <c r="GJX194" s="260"/>
      <c r="GJY194" s="260"/>
      <c r="GJZ194" s="260"/>
      <c r="GKA194" s="260"/>
      <c r="GKB194" s="260"/>
      <c r="GKC194" s="260"/>
      <c r="GKD194" s="260"/>
      <c r="GKE194" s="260"/>
      <c r="GKF194" s="260"/>
      <c r="GKG194" s="260"/>
      <c r="GKH194" s="260"/>
      <c r="GKI194" s="260"/>
      <c r="GKJ194" s="260"/>
      <c r="GKK194" s="260"/>
      <c r="GKL194" s="260"/>
      <c r="GKM194" s="260"/>
      <c r="GKN194" s="260"/>
      <c r="GKO194" s="260"/>
      <c r="GKP194" s="260"/>
      <c r="GKQ194" s="260"/>
      <c r="GKR194" s="260"/>
      <c r="GKS194" s="260"/>
      <c r="GKT194" s="260"/>
      <c r="GKU194" s="260"/>
      <c r="GKV194" s="260"/>
      <c r="GKW194" s="260"/>
      <c r="GKX194" s="260"/>
      <c r="GKY194" s="260"/>
      <c r="GKZ194" s="260"/>
      <c r="GLA194" s="260"/>
      <c r="GLB194" s="260"/>
      <c r="GLC194" s="260"/>
      <c r="GLD194" s="260"/>
      <c r="GLE194" s="260"/>
      <c r="GLF194" s="260"/>
      <c r="GLG194" s="260"/>
      <c r="GLH194" s="260"/>
      <c r="GLI194" s="260"/>
      <c r="GLJ194" s="260"/>
      <c r="GLK194" s="260"/>
      <c r="GLL194" s="260"/>
      <c r="GLM194" s="260"/>
      <c r="GLN194" s="260"/>
      <c r="GLO194" s="260"/>
      <c r="GLP194" s="260"/>
      <c r="GLQ194" s="260"/>
      <c r="GLR194" s="260"/>
      <c r="GLS194" s="260"/>
      <c r="GLT194" s="260"/>
      <c r="GLU194" s="260"/>
      <c r="GLV194" s="260"/>
      <c r="GLW194" s="260"/>
      <c r="GLX194" s="260"/>
      <c r="GLY194" s="260"/>
      <c r="GLZ194" s="260"/>
      <c r="GMA194" s="260"/>
      <c r="GMB194" s="260"/>
      <c r="GMC194" s="260"/>
      <c r="GMD194" s="260"/>
      <c r="GME194" s="260"/>
      <c r="GMF194" s="260"/>
      <c r="GMG194" s="260"/>
      <c r="GMH194" s="260"/>
      <c r="GMI194" s="260"/>
      <c r="GMJ194" s="260"/>
      <c r="GMK194" s="260"/>
      <c r="GML194" s="260"/>
      <c r="GMM194" s="260"/>
      <c r="GMN194" s="260"/>
      <c r="GMO194" s="260"/>
      <c r="GMP194" s="260"/>
      <c r="GMQ194" s="260"/>
      <c r="GMR194" s="260"/>
      <c r="GMS194" s="260"/>
      <c r="GMT194" s="260"/>
      <c r="GMU194" s="260"/>
      <c r="GMV194" s="260"/>
      <c r="GMW194" s="260"/>
      <c r="GMX194" s="260"/>
      <c r="GMY194" s="260"/>
      <c r="GMZ194" s="260"/>
      <c r="GNA194" s="260"/>
      <c r="GNB194" s="260"/>
      <c r="GNC194" s="260"/>
      <c r="GND194" s="260"/>
      <c r="GNE194" s="260"/>
      <c r="GNF194" s="260"/>
      <c r="GNG194" s="260"/>
      <c r="GNH194" s="260"/>
      <c r="GNI194" s="260"/>
      <c r="GNJ194" s="260"/>
      <c r="GNK194" s="260"/>
      <c r="GNL194" s="260"/>
      <c r="GNM194" s="260"/>
      <c r="GNN194" s="260"/>
      <c r="GNO194" s="260"/>
      <c r="GNP194" s="260"/>
      <c r="GNQ194" s="260"/>
      <c r="GNR194" s="260"/>
      <c r="GNS194" s="260"/>
      <c r="GNT194" s="260"/>
      <c r="GNU194" s="260"/>
      <c r="GNV194" s="260"/>
      <c r="GNW194" s="260"/>
      <c r="GNX194" s="260"/>
      <c r="GNY194" s="260"/>
      <c r="GNZ194" s="260"/>
      <c r="GOA194" s="260"/>
      <c r="GOB194" s="260"/>
      <c r="GOC194" s="260"/>
      <c r="GOD194" s="260"/>
      <c r="GOE194" s="260"/>
      <c r="GOF194" s="260"/>
      <c r="GOG194" s="260"/>
      <c r="GOH194" s="260"/>
      <c r="GOI194" s="260"/>
      <c r="GOJ194" s="260"/>
      <c r="GOK194" s="260"/>
      <c r="GOL194" s="260"/>
      <c r="GOM194" s="260"/>
      <c r="GON194" s="260"/>
      <c r="GOO194" s="260"/>
      <c r="GOP194" s="260"/>
      <c r="GOQ194" s="260"/>
      <c r="GOR194" s="260"/>
      <c r="GOS194" s="260"/>
      <c r="GOT194" s="260"/>
      <c r="GOU194" s="260"/>
      <c r="GOV194" s="260"/>
      <c r="GOW194" s="260"/>
      <c r="GOX194" s="260"/>
      <c r="GOY194" s="260"/>
      <c r="GOZ194" s="260"/>
      <c r="GPA194" s="260"/>
      <c r="GPB194" s="260"/>
      <c r="GPC194" s="260"/>
      <c r="GPD194" s="260"/>
      <c r="GPE194" s="260"/>
      <c r="GPF194" s="260"/>
      <c r="GPG194" s="260"/>
      <c r="GPH194" s="260"/>
      <c r="GPI194" s="260"/>
      <c r="GPJ194" s="260"/>
      <c r="GPK194" s="260"/>
      <c r="GPL194" s="260"/>
      <c r="GPM194" s="260"/>
      <c r="GPN194" s="260"/>
      <c r="GPO194" s="260"/>
      <c r="GPP194" s="260"/>
      <c r="GPQ194" s="260"/>
      <c r="GPR194" s="260"/>
      <c r="GPS194" s="260"/>
      <c r="GPT194" s="260"/>
      <c r="GPU194" s="260"/>
      <c r="GPV194" s="260"/>
      <c r="GPW194" s="260"/>
      <c r="GPX194" s="260"/>
      <c r="GPY194" s="260"/>
      <c r="GPZ194" s="260"/>
      <c r="GQA194" s="260"/>
      <c r="GQB194" s="260"/>
      <c r="GQC194" s="260"/>
      <c r="GQD194" s="260"/>
      <c r="GQE194" s="260"/>
      <c r="GQF194" s="260"/>
      <c r="GQG194" s="260"/>
      <c r="GQH194" s="260"/>
      <c r="GQI194" s="260"/>
      <c r="GQJ194" s="260"/>
      <c r="GQK194" s="260"/>
      <c r="GQL194" s="260"/>
      <c r="GQM194" s="260"/>
      <c r="GQN194" s="260"/>
      <c r="GQO194" s="260"/>
      <c r="GQP194" s="260"/>
      <c r="GQQ194" s="260"/>
      <c r="GQR194" s="260"/>
      <c r="GQS194" s="260"/>
      <c r="GQT194" s="260"/>
      <c r="GQU194" s="260"/>
      <c r="GQV194" s="260"/>
      <c r="GQW194" s="260"/>
      <c r="GQX194" s="260"/>
      <c r="GQY194" s="260"/>
      <c r="GQZ194" s="260"/>
      <c r="GRA194" s="260"/>
      <c r="GRB194" s="260"/>
      <c r="GRC194" s="260"/>
      <c r="GRD194" s="260"/>
      <c r="GRE194" s="260"/>
      <c r="GRF194" s="260"/>
      <c r="GRG194" s="260"/>
      <c r="GRH194" s="260"/>
      <c r="GRI194" s="260"/>
      <c r="GRJ194" s="260"/>
      <c r="GRK194" s="260"/>
      <c r="GRL194" s="260"/>
      <c r="GRM194" s="260"/>
      <c r="GRN194" s="260"/>
      <c r="GRO194" s="260"/>
      <c r="GRP194" s="260"/>
      <c r="GRQ194" s="260"/>
      <c r="GRR194" s="260"/>
      <c r="GRS194" s="260"/>
      <c r="GRT194" s="260"/>
      <c r="GRU194" s="260"/>
      <c r="GRV194" s="260"/>
      <c r="GRW194" s="260"/>
      <c r="GRX194" s="260"/>
      <c r="GRY194" s="260"/>
      <c r="GRZ194" s="260"/>
      <c r="GSA194" s="260"/>
      <c r="GSB194" s="260"/>
      <c r="GSC194" s="260"/>
      <c r="GSD194" s="260"/>
      <c r="GSE194" s="260"/>
      <c r="GSF194" s="260"/>
      <c r="GSG194" s="260"/>
      <c r="GSH194" s="260"/>
      <c r="GSI194" s="260"/>
      <c r="GSJ194" s="260"/>
      <c r="GSK194" s="260"/>
      <c r="GSL194" s="260"/>
      <c r="GSM194" s="260"/>
      <c r="GSN194" s="260"/>
      <c r="GSO194" s="260"/>
      <c r="GSP194" s="260"/>
      <c r="GSQ194" s="260"/>
      <c r="GSR194" s="260"/>
      <c r="GSS194" s="260"/>
      <c r="GST194" s="260"/>
      <c r="GSU194" s="260"/>
      <c r="GSV194" s="260"/>
      <c r="GSW194" s="260"/>
      <c r="GSX194" s="260"/>
      <c r="GSY194" s="260"/>
      <c r="GSZ194" s="260"/>
      <c r="GTA194" s="260"/>
      <c r="GTB194" s="260"/>
      <c r="GTC194" s="260"/>
      <c r="GTD194" s="260"/>
      <c r="GTE194" s="260"/>
      <c r="GTF194" s="260"/>
      <c r="GTG194" s="260"/>
      <c r="GTH194" s="260"/>
      <c r="GTI194" s="260"/>
      <c r="GTJ194" s="260"/>
      <c r="GTK194" s="260"/>
      <c r="GTL194" s="260"/>
      <c r="GTM194" s="260"/>
      <c r="GTN194" s="260"/>
      <c r="GTO194" s="260"/>
      <c r="GTP194" s="260"/>
      <c r="GTQ194" s="260"/>
      <c r="GTR194" s="260"/>
      <c r="GTS194" s="260"/>
      <c r="GTT194" s="260"/>
      <c r="GTU194" s="260"/>
      <c r="GTV194" s="260"/>
      <c r="GTW194" s="260"/>
      <c r="GTX194" s="260"/>
      <c r="GTY194" s="260"/>
      <c r="GTZ194" s="260"/>
      <c r="GUA194" s="260"/>
      <c r="GUB194" s="260"/>
      <c r="GUC194" s="260"/>
      <c r="GUD194" s="260"/>
      <c r="GUE194" s="260"/>
      <c r="GUF194" s="260"/>
      <c r="GUG194" s="260"/>
      <c r="GUH194" s="260"/>
      <c r="GUI194" s="260"/>
      <c r="GUJ194" s="260"/>
      <c r="GUK194" s="260"/>
      <c r="GUL194" s="260"/>
      <c r="GUM194" s="260"/>
      <c r="GUN194" s="260"/>
      <c r="GUO194" s="260"/>
      <c r="GUP194" s="260"/>
      <c r="GUQ194" s="260"/>
      <c r="GUR194" s="260"/>
      <c r="GUS194" s="260"/>
      <c r="GUT194" s="260"/>
      <c r="GUU194" s="260"/>
      <c r="GUV194" s="260"/>
      <c r="GUW194" s="260"/>
      <c r="GUX194" s="260"/>
      <c r="GUY194" s="260"/>
      <c r="GUZ194" s="260"/>
      <c r="GVA194" s="260"/>
      <c r="GVB194" s="260"/>
      <c r="GVC194" s="260"/>
      <c r="GVD194" s="260"/>
      <c r="GVE194" s="260"/>
      <c r="GVF194" s="260"/>
      <c r="GVG194" s="260"/>
      <c r="GVH194" s="260"/>
      <c r="GVI194" s="260"/>
      <c r="GVJ194" s="260"/>
      <c r="GVK194" s="260"/>
      <c r="GVL194" s="260"/>
      <c r="GVM194" s="260"/>
      <c r="GVN194" s="260"/>
      <c r="GVO194" s="260"/>
      <c r="GVP194" s="260"/>
      <c r="GVQ194" s="260"/>
      <c r="GVR194" s="260"/>
      <c r="GVS194" s="260"/>
      <c r="GVT194" s="260"/>
      <c r="GVU194" s="260"/>
      <c r="GVV194" s="260"/>
      <c r="GVW194" s="260"/>
      <c r="GVX194" s="260"/>
      <c r="GVY194" s="260"/>
      <c r="GVZ194" s="260"/>
      <c r="GWA194" s="260"/>
      <c r="GWB194" s="260"/>
      <c r="GWC194" s="260"/>
      <c r="GWD194" s="260"/>
      <c r="GWE194" s="260"/>
      <c r="GWF194" s="260"/>
      <c r="GWG194" s="260"/>
      <c r="GWH194" s="260"/>
      <c r="GWI194" s="260"/>
      <c r="GWJ194" s="260"/>
      <c r="GWK194" s="260"/>
      <c r="GWL194" s="260"/>
      <c r="GWM194" s="260"/>
      <c r="GWN194" s="260"/>
      <c r="GWO194" s="260"/>
      <c r="GWP194" s="260"/>
      <c r="GWQ194" s="260"/>
      <c r="GWR194" s="260"/>
      <c r="GWS194" s="260"/>
      <c r="GWT194" s="260"/>
      <c r="GWU194" s="260"/>
      <c r="GWV194" s="260"/>
      <c r="GWW194" s="260"/>
      <c r="GWX194" s="260"/>
      <c r="GWY194" s="260"/>
      <c r="GWZ194" s="260"/>
      <c r="GXA194" s="260"/>
      <c r="GXB194" s="260"/>
      <c r="GXC194" s="260"/>
      <c r="GXD194" s="260"/>
      <c r="GXE194" s="260"/>
      <c r="GXF194" s="260"/>
      <c r="GXG194" s="260"/>
      <c r="GXH194" s="260"/>
      <c r="GXI194" s="260"/>
      <c r="GXJ194" s="260"/>
      <c r="GXK194" s="260"/>
      <c r="GXL194" s="260"/>
      <c r="GXM194" s="260"/>
      <c r="GXN194" s="260"/>
      <c r="GXO194" s="260"/>
      <c r="GXP194" s="260"/>
      <c r="GXQ194" s="260"/>
      <c r="GXR194" s="260"/>
      <c r="GXS194" s="260"/>
      <c r="GXT194" s="260"/>
      <c r="GXU194" s="260"/>
      <c r="GXV194" s="260"/>
      <c r="GXW194" s="260"/>
      <c r="GXX194" s="260"/>
      <c r="GXY194" s="260"/>
      <c r="GXZ194" s="260"/>
      <c r="GYA194" s="260"/>
      <c r="GYB194" s="260"/>
      <c r="GYC194" s="260"/>
      <c r="GYD194" s="260"/>
      <c r="GYE194" s="260"/>
      <c r="GYF194" s="260"/>
      <c r="GYG194" s="260"/>
      <c r="GYH194" s="260"/>
      <c r="GYI194" s="260"/>
      <c r="GYJ194" s="260"/>
      <c r="GYK194" s="260"/>
      <c r="GYL194" s="260"/>
      <c r="GYM194" s="260"/>
      <c r="GYN194" s="260"/>
      <c r="GYO194" s="260"/>
      <c r="GYP194" s="260"/>
      <c r="GYQ194" s="260"/>
      <c r="GYR194" s="260"/>
      <c r="GYS194" s="260"/>
      <c r="GYT194" s="260"/>
      <c r="GYU194" s="260"/>
      <c r="GYV194" s="260"/>
      <c r="GYW194" s="260"/>
      <c r="GYX194" s="260"/>
      <c r="GYY194" s="260"/>
      <c r="GYZ194" s="260"/>
      <c r="GZA194" s="260"/>
      <c r="GZB194" s="260"/>
      <c r="GZC194" s="260"/>
      <c r="GZD194" s="260"/>
      <c r="GZE194" s="260"/>
      <c r="GZF194" s="260"/>
      <c r="GZG194" s="260"/>
      <c r="GZH194" s="260"/>
      <c r="GZI194" s="260"/>
      <c r="GZJ194" s="260"/>
      <c r="GZK194" s="260"/>
      <c r="GZL194" s="260"/>
      <c r="GZM194" s="260"/>
      <c r="GZN194" s="260"/>
      <c r="GZO194" s="260"/>
      <c r="GZP194" s="260"/>
      <c r="GZQ194" s="260"/>
      <c r="GZR194" s="260"/>
      <c r="GZS194" s="260"/>
      <c r="GZT194" s="260"/>
      <c r="GZU194" s="260"/>
      <c r="GZV194" s="260"/>
      <c r="GZW194" s="260"/>
      <c r="GZX194" s="260"/>
      <c r="GZY194" s="260"/>
      <c r="GZZ194" s="260"/>
      <c r="HAA194" s="260"/>
      <c r="HAB194" s="260"/>
      <c r="HAC194" s="260"/>
      <c r="HAD194" s="260"/>
      <c r="HAE194" s="260"/>
      <c r="HAF194" s="260"/>
      <c r="HAG194" s="260"/>
      <c r="HAH194" s="260"/>
      <c r="HAI194" s="260"/>
      <c r="HAJ194" s="260"/>
      <c r="HAK194" s="260"/>
      <c r="HAL194" s="260"/>
      <c r="HAM194" s="260"/>
      <c r="HAN194" s="260"/>
      <c r="HAO194" s="260"/>
      <c r="HAP194" s="260"/>
      <c r="HAQ194" s="260"/>
      <c r="HAR194" s="260"/>
      <c r="HAS194" s="260"/>
      <c r="HAT194" s="260"/>
      <c r="HAU194" s="260"/>
      <c r="HAV194" s="260"/>
      <c r="HAW194" s="260"/>
      <c r="HAX194" s="260"/>
      <c r="HAY194" s="260"/>
      <c r="HAZ194" s="260"/>
      <c r="HBA194" s="260"/>
      <c r="HBB194" s="260"/>
      <c r="HBC194" s="260"/>
      <c r="HBD194" s="260"/>
      <c r="HBE194" s="260"/>
      <c r="HBF194" s="260"/>
      <c r="HBG194" s="260"/>
      <c r="HBH194" s="260"/>
      <c r="HBI194" s="260"/>
      <c r="HBJ194" s="260"/>
      <c r="HBK194" s="260"/>
      <c r="HBL194" s="260"/>
      <c r="HBM194" s="260"/>
      <c r="HBN194" s="260"/>
      <c r="HBO194" s="260"/>
      <c r="HBP194" s="260"/>
      <c r="HBQ194" s="260"/>
      <c r="HBR194" s="260"/>
      <c r="HBS194" s="260"/>
      <c r="HBT194" s="260"/>
      <c r="HBU194" s="260"/>
      <c r="HBV194" s="260"/>
      <c r="HBW194" s="260"/>
      <c r="HBX194" s="260"/>
      <c r="HBY194" s="260"/>
      <c r="HBZ194" s="260"/>
      <c r="HCA194" s="260"/>
      <c r="HCB194" s="260"/>
      <c r="HCC194" s="260"/>
      <c r="HCD194" s="260"/>
      <c r="HCE194" s="260"/>
      <c r="HCF194" s="260"/>
      <c r="HCG194" s="260"/>
      <c r="HCH194" s="260"/>
      <c r="HCI194" s="260"/>
      <c r="HCJ194" s="260"/>
      <c r="HCK194" s="260"/>
      <c r="HCL194" s="260"/>
      <c r="HCM194" s="260"/>
      <c r="HCN194" s="260"/>
      <c r="HCO194" s="260"/>
      <c r="HCP194" s="260"/>
      <c r="HCQ194" s="260"/>
      <c r="HCR194" s="260"/>
      <c r="HCS194" s="260"/>
      <c r="HCT194" s="260"/>
      <c r="HCU194" s="260"/>
      <c r="HCV194" s="260"/>
      <c r="HCW194" s="260"/>
      <c r="HCX194" s="260"/>
      <c r="HCY194" s="260"/>
      <c r="HCZ194" s="260"/>
      <c r="HDA194" s="260"/>
      <c r="HDB194" s="260"/>
      <c r="HDC194" s="260"/>
      <c r="HDD194" s="260"/>
      <c r="HDE194" s="260"/>
      <c r="HDF194" s="260"/>
      <c r="HDG194" s="260"/>
      <c r="HDH194" s="260"/>
      <c r="HDI194" s="260"/>
      <c r="HDJ194" s="260"/>
      <c r="HDK194" s="260"/>
      <c r="HDL194" s="260"/>
      <c r="HDM194" s="260"/>
      <c r="HDN194" s="260"/>
      <c r="HDO194" s="260"/>
      <c r="HDP194" s="260"/>
      <c r="HDQ194" s="260"/>
      <c r="HDR194" s="260"/>
      <c r="HDS194" s="260"/>
      <c r="HDT194" s="260"/>
      <c r="HDU194" s="260"/>
      <c r="HDV194" s="260"/>
      <c r="HDW194" s="260"/>
      <c r="HDX194" s="260"/>
      <c r="HDY194" s="260"/>
      <c r="HDZ194" s="260"/>
      <c r="HEA194" s="260"/>
      <c r="HEB194" s="260"/>
      <c r="HEC194" s="260"/>
      <c r="HED194" s="260"/>
      <c r="HEE194" s="260"/>
      <c r="HEF194" s="260"/>
      <c r="HEG194" s="260"/>
      <c r="HEH194" s="260"/>
      <c r="HEI194" s="260"/>
      <c r="HEJ194" s="260"/>
      <c r="HEK194" s="260"/>
      <c r="HEL194" s="260"/>
      <c r="HEM194" s="260"/>
      <c r="HEN194" s="260"/>
      <c r="HEO194" s="260"/>
      <c r="HEP194" s="260"/>
      <c r="HEQ194" s="260"/>
      <c r="HER194" s="260"/>
      <c r="HES194" s="260"/>
      <c r="HET194" s="260"/>
      <c r="HEU194" s="260"/>
      <c r="HEV194" s="260"/>
      <c r="HEW194" s="260"/>
      <c r="HEX194" s="260"/>
      <c r="HEY194" s="260"/>
      <c r="HEZ194" s="260"/>
      <c r="HFA194" s="260"/>
      <c r="HFB194" s="260"/>
      <c r="HFC194" s="260"/>
      <c r="HFD194" s="260"/>
      <c r="HFE194" s="260"/>
      <c r="HFF194" s="260"/>
      <c r="HFG194" s="260"/>
      <c r="HFH194" s="260"/>
      <c r="HFI194" s="260"/>
      <c r="HFJ194" s="260"/>
      <c r="HFK194" s="260"/>
      <c r="HFL194" s="260"/>
      <c r="HFM194" s="260"/>
      <c r="HFN194" s="260"/>
      <c r="HFO194" s="260"/>
      <c r="HFP194" s="260"/>
      <c r="HFQ194" s="260"/>
      <c r="HFR194" s="260"/>
      <c r="HFS194" s="260"/>
      <c r="HFT194" s="260"/>
      <c r="HFU194" s="260"/>
      <c r="HFV194" s="260"/>
      <c r="HFW194" s="260"/>
      <c r="HFX194" s="260"/>
      <c r="HFY194" s="260"/>
      <c r="HFZ194" s="260"/>
      <c r="HGA194" s="260"/>
      <c r="HGB194" s="260"/>
      <c r="HGC194" s="260"/>
      <c r="HGD194" s="260"/>
      <c r="HGE194" s="260"/>
      <c r="HGF194" s="260"/>
      <c r="HGG194" s="260"/>
      <c r="HGH194" s="260"/>
      <c r="HGI194" s="260"/>
      <c r="HGJ194" s="260"/>
      <c r="HGK194" s="260"/>
      <c r="HGL194" s="260"/>
      <c r="HGM194" s="260"/>
      <c r="HGN194" s="260"/>
      <c r="HGO194" s="260"/>
      <c r="HGP194" s="260"/>
      <c r="HGQ194" s="260"/>
      <c r="HGR194" s="260"/>
      <c r="HGS194" s="260"/>
      <c r="HGT194" s="260"/>
      <c r="HGU194" s="260"/>
      <c r="HGV194" s="260"/>
      <c r="HGW194" s="260"/>
      <c r="HGX194" s="260"/>
      <c r="HGY194" s="260"/>
      <c r="HGZ194" s="260"/>
      <c r="HHA194" s="260"/>
      <c r="HHB194" s="260"/>
      <c r="HHC194" s="260"/>
      <c r="HHD194" s="260"/>
      <c r="HHE194" s="260"/>
      <c r="HHF194" s="260"/>
      <c r="HHG194" s="260"/>
      <c r="HHH194" s="260"/>
      <c r="HHI194" s="260"/>
      <c r="HHJ194" s="260"/>
      <c r="HHK194" s="260"/>
      <c r="HHL194" s="260"/>
      <c r="HHM194" s="260"/>
      <c r="HHN194" s="260"/>
      <c r="HHO194" s="260"/>
      <c r="HHP194" s="260"/>
      <c r="HHQ194" s="260"/>
      <c r="HHR194" s="260"/>
      <c r="HHS194" s="260"/>
      <c r="HHT194" s="260"/>
      <c r="HHU194" s="260"/>
      <c r="HHV194" s="260"/>
      <c r="HHW194" s="260"/>
      <c r="HHX194" s="260"/>
      <c r="HHY194" s="260"/>
      <c r="HHZ194" s="260"/>
      <c r="HIA194" s="260"/>
      <c r="HIB194" s="260"/>
      <c r="HIC194" s="260"/>
      <c r="HID194" s="260"/>
      <c r="HIE194" s="260"/>
      <c r="HIF194" s="260"/>
      <c r="HIG194" s="260"/>
      <c r="HIH194" s="260"/>
      <c r="HII194" s="260"/>
      <c r="HIJ194" s="260"/>
      <c r="HIK194" s="260"/>
      <c r="HIL194" s="260"/>
      <c r="HIM194" s="260"/>
      <c r="HIN194" s="260"/>
      <c r="HIO194" s="260"/>
      <c r="HIP194" s="260"/>
      <c r="HIQ194" s="260"/>
      <c r="HIR194" s="260"/>
      <c r="HIS194" s="260"/>
      <c r="HIT194" s="260"/>
      <c r="HIU194" s="260"/>
      <c r="HIV194" s="260"/>
      <c r="HIW194" s="260"/>
      <c r="HIX194" s="260"/>
      <c r="HIY194" s="260"/>
      <c r="HIZ194" s="260"/>
      <c r="HJA194" s="260"/>
      <c r="HJB194" s="260"/>
      <c r="HJC194" s="260"/>
      <c r="HJD194" s="260"/>
      <c r="HJE194" s="260"/>
      <c r="HJF194" s="260"/>
      <c r="HJG194" s="260"/>
      <c r="HJH194" s="260"/>
      <c r="HJI194" s="260"/>
      <c r="HJJ194" s="260"/>
      <c r="HJK194" s="260"/>
      <c r="HJL194" s="260"/>
      <c r="HJM194" s="260"/>
      <c r="HJN194" s="260"/>
      <c r="HJO194" s="260"/>
      <c r="HJP194" s="260"/>
      <c r="HJQ194" s="260"/>
      <c r="HJR194" s="260"/>
      <c r="HJS194" s="260"/>
      <c r="HJT194" s="260"/>
      <c r="HJU194" s="260"/>
      <c r="HJV194" s="260"/>
      <c r="HJW194" s="260"/>
      <c r="HJX194" s="260"/>
      <c r="HJY194" s="260"/>
      <c r="HJZ194" s="260"/>
      <c r="HKA194" s="260"/>
      <c r="HKB194" s="260"/>
      <c r="HKC194" s="260"/>
      <c r="HKD194" s="260"/>
      <c r="HKE194" s="260"/>
      <c r="HKF194" s="260"/>
      <c r="HKG194" s="260"/>
      <c r="HKH194" s="260"/>
      <c r="HKI194" s="260"/>
      <c r="HKJ194" s="260"/>
      <c r="HKK194" s="260"/>
      <c r="HKL194" s="260"/>
      <c r="HKM194" s="260"/>
      <c r="HKN194" s="260"/>
      <c r="HKO194" s="260"/>
      <c r="HKP194" s="260"/>
      <c r="HKQ194" s="260"/>
      <c r="HKR194" s="260"/>
      <c r="HKS194" s="260"/>
      <c r="HKT194" s="260"/>
      <c r="HKU194" s="260"/>
      <c r="HKV194" s="260"/>
      <c r="HKW194" s="260"/>
      <c r="HKX194" s="260"/>
      <c r="HKY194" s="260"/>
      <c r="HKZ194" s="260"/>
      <c r="HLA194" s="260"/>
      <c r="HLB194" s="260"/>
      <c r="HLC194" s="260"/>
      <c r="HLD194" s="260"/>
      <c r="HLE194" s="260"/>
      <c r="HLF194" s="260"/>
      <c r="HLG194" s="260"/>
      <c r="HLH194" s="260"/>
      <c r="HLI194" s="260"/>
      <c r="HLJ194" s="260"/>
      <c r="HLK194" s="260"/>
      <c r="HLL194" s="260"/>
      <c r="HLM194" s="260"/>
      <c r="HLN194" s="260"/>
      <c r="HLO194" s="260"/>
      <c r="HLP194" s="260"/>
      <c r="HLQ194" s="260"/>
      <c r="HLR194" s="260"/>
      <c r="HLS194" s="260"/>
      <c r="HLT194" s="260"/>
      <c r="HLU194" s="260"/>
      <c r="HLV194" s="260"/>
      <c r="HLW194" s="260"/>
      <c r="HLX194" s="260"/>
      <c r="HLY194" s="260"/>
      <c r="HLZ194" s="260"/>
      <c r="HMA194" s="260"/>
      <c r="HMB194" s="260"/>
      <c r="HMC194" s="260"/>
      <c r="HMD194" s="260"/>
      <c r="HME194" s="260"/>
      <c r="HMF194" s="260"/>
      <c r="HMG194" s="260"/>
      <c r="HMH194" s="260"/>
      <c r="HMI194" s="260"/>
      <c r="HMJ194" s="260"/>
      <c r="HMK194" s="260"/>
      <c r="HML194" s="260"/>
      <c r="HMM194" s="260"/>
      <c r="HMN194" s="260"/>
      <c r="HMO194" s="260"/>
      <c r="HMP194" s="260"/>
      <c r="HMQ194" s="260"/>
      <c r="HMR194" s="260"/>
      <c r="HMS194" s="260"/>
      <c r="HMT194" s="260"/>
      <c r="HMU194" s="260"/>
      <c r="HMV194" s="260"/>
      <c r="HMW194" s="260"/>
      <c r="HMX194" s="260"/>
      <c r="HMY194" s="260"/>
      <c r="HMZ194" s="260"/>
      <c r="HNA194" s="260"/>
      <c r="HNB194" s="260"/>
      <c r="HNC194" s="260"/>
      <c r="HND194" s="260"/>
      <c r="HNE194" s="260"/>
      <c r="HNF194" s="260"/>
      <c r="HNG194" s="260"/>
      <c r="HNH194" s="260"/>
      <c r="HNI194" s="260"/>
      <c r="HNJ194" s="260"/>
      <c r="HNK194" s="260"/>
      <c r="HNL194" s="260"/>
      <c r="HNM194" s="260"/>
      <c r="HNN194" s="260"/>
      <c r="HNO194" s="260"/>
      <c r="HNP194" s="260"/>
      <c r="HNQ194" s="260"/>
      <c r="HNR194" s="260"/>
      <c r="HNS194" s="260"/>
      <c r="HNT194" s="260"/>
      <c r="HNU194" s="260"/>
      <c r="HNV194" s="260"/>
      <c r="HNW194" s="260"/>
      <c r="HNX194" s="260"/>
      <c r="HNY194" s="260"/>
      <c r="HNZ194" s="260"/>
      <c r="HOA194" s="260"/>
      <c r="HOB194" s="260"/>
      <c r="HOC194" s="260"/>
      <c r="HOD194" s="260"/>
      <c r="HOE194" s="260"/>
      <c r="HOF194" s="260"/>
      <c r="HOG194" s="260"/>
      <c r="HOH194" s="260"/>
      <c r="HOI194" s="260"/>
      <c r="HOJ194" s="260"/>
      <c r="HOK194" s="260"/>
      <c r="HOL194" s="260"/>
      <c r="HOM194" s="260"/>
      <c r="HON194" s="260"/>
      <c r="HOO194" s="260"/>
      <c r="HOP194" s="260"/>
      <c r="HOQ194" s="260"/>
      <c r="HOR194" s="260"/>
      <c r="HOS194" s="260"/>
      <c r="HOT194" s="260"/>
      <c r="HOU194" s="260"/>
      <c r="HOV194" s="260"/>
      <c r="HOW194" s="260"/>
      <c r="HOX194" s="260"/>
      <c r="HOY194" s="260"/>
      <c r="HOZ194" s="260"/>
      <c r="HPA194" s="260"/>
      <c r="HPB194" s="260"/>
      <c r="HPC194" s="260"/>
      <c r="HPD194" s="260"/>
      <c r="HPE194" s="260"/>
      <c r="HPF194" s="260"/>
      <c r="HPG194" s="260"/>
      <c r="HPH194" s="260"/>
      <c r="HPI194" s="260"/>
      <c r="HPJ194" s="260"/>
      <c r="HPK194" s="260"/>
      <c r="HPL194" s="260"/>
      <c r="HPM194" s="260"/>
      <c r="HPN194" s="260"/>
      <c r="HPO194" s="260"/>
      <c r="HPP194" s="260"/>
      <c r="HPQ194" s="260"/>
      <c r="HPR194" s="260"/>
      <c r="HPS194" s="260"/>
      <c r="HPT194" s="260"/>
      <c r="HPU194" s="260"/>
      <c r="HPV194" s="260"/>
      <c r="HPW194" s="260"/>
      <c r="HPX194" s="260"/>
      <c r="HPY194" s="260"/>
      <c r="HPZ194" s="260"/>
      <c r="HQA194" s="260"/>
      <c r="HQB194" s="260"/>
      <c r="HQC194" s="260"/>
      <c r="HQD194" s="260"/>
      <c r="HQE194" s="260"/>
      <c r="HQF194" s="260"/>
      <c r="HQG194" s="260"/>
      <c r="HQH194" s="260"/>
      <c r="HQI194" s="260"/>
      <c r="HQJ194" s="260"/>
      <c r="HQK194" s="260"/>
      <c r="HQL194" s="260"/>
      <c r="HQM194" s="260"/>
      <c r="HQN194" s="260"/>
      <c r="HQO194" s="260"/>
      <c r="HQP194" s="260"/>
      <c r="HQQ194" s="260"/>
      <c r="HQR194" s="260"/>
      <c r="HQS194" s="260"/>
      <c r="HQT194" s="260"/>
      <c r="HQU194" s="260"/>
      <c r="HQV194" s="260"/>
      <c r="HQW194" s="260"/>
      <c r="HQX194" s="260"/>
      <c r="HQY194" s="260"/>
      <c r="HQZ194" s="260"/>
      <c r="HRA194" s="260"/>
      <c r="HRB194" s="260"/>
      <c r="HRC194" s="260"/>
      <c r="HRD194" s="260"/>
      <c r="HRE194" s="260"/>
      <c r="HRF194" s="260"/>
      <c r="HRG194" s="260"/>
      <c r="HRH194" s="260"/>
      <c r="HRI194" s="260"/>
      <c r="HRJ194" s="260"/>
      <c r="HRK194" s="260"/>
      <c r="HRL194" s="260"/>
      <c r="HRM194" s="260"/>
      <c r="HRN194" s="260"/>
      <c r="HRO194" s="260"/>
      <c r="HRP194" s="260"/>
      <c r="HRQ194" s="260"/>
      <c r="HRR194" s="260"/>
      <c r="HRS194" s="260"/>
      <c r="HRT194" s="260"/>
      <c r="HRU194" s="260"/>
      <c r="HRV194" s="260"/>
      <c r="HRW194" s="260"/>
      <c r="HRX194" s="260"/>
      <c r="HRY194" s="260"/>
      <c r="HRZ194" s="260"/>
      <c r="HSA194" s="260"/>
      <c r="HSB194" s="260"/>
      <c r="HSC194" s="260"/>
      <c r="HSD194" s="260"/>
      <c r="HSE194" s="260"/>
      <c r="HSF194" s="260"/>
      <c r="HSG194" s="260"/>
      <c r="HSH194" s="260"/>
      <c r="HSI194" s="260"/>
      <c r="HSJ194" s="260"/>
      <c r="HSK194" s="260"/>
      <c r="HSL194" s="260"/>
      <c r="HSM194" s="260"/>
      <c r="HSN194" s="260"/>
      <c r="HSO194" s="260"/>
      <c r="HSP194" s="260"/>
      <c r="HSQ194" s="260"/>
      <c r="HSR194" s="260"/>
      <c r="HSS194" s="260"/>
      <c r="HST194" s="260"/>
      <c r="HSU194" s="260"/>
      <c r="HSV194" s="260"/>
      <c r="HSW194" s="260"/>
      <c r="HSX194" s="260"/>
      <c r="HSY194" s="260"/>
      <c r="HSZ194" s="260"/>
      <c r="HTA194" s="260"/>
      <c r="HTB194" s="260"/>
      <c r="HTC194" s="260"/>
      <c r="HTD194" s="260"/>
      <c r="HTE194" s="260"/>
      <c r="HTF194" s="260"/>
      <c r="HTG194" s="260"/>
      <c r="HTH194" s="260"/>
      <c r="HTI194" s="260"/>
      <c r="HTJ194" s="260"/>
      <c r="HTK194" s="260"/>
      <c r="HTL194" s="260"/>
      <c r="HTM194" s="260"/>
      <c r="HTN194" s="260"/>
      <c r="HTO194" s="260"/>
      <c r="HTP194" s="260"/>
      <c r="HTQ194" s="260"/>
      <c r="HTR194" s="260"/>
      <c r="HTS194" s="260"/>
      <c r="HTT194" s="260"/>
      <c r="HTU194" s="260"/>
      <c r="HTV194" s="260"/>
      <c r="HTW194" s="260"/>
      <c r="HTX194" s="260"/>
      <c r="HTY194" s="260"/>
      <c r="HTZ194" s="260"/>
      <c r="HUA194" s="260"/>
      <c r="HUB194" s="260"/>
      <c r="HUC194" s="260"/>
      <c r="HUD194" s="260"/>
      <c r="HUE194" s="260"/>
      <c r="HUF194" s="260"/>
      <c r="HUG194" s="260"/>
      <c r="HUH194" s="260"/>
      <c r="HUI194" s="260"/>
      <c r="HUJ194" s="260"/>
      <c r="HUK194" s="260"/>
      <c r="HUL194" s="260"/>
      <c r="HUM194" s="260"/>
      <c r="HUN194" s="260"/>
      <c r="HUO194" s="260"/>
      <c r="HUP194" s="260"/>
      <c r="HUQ194" s="260"/>
      <c r="HUR194" s="260"/>
      <c r="HUS194" s="260"/>
      <c r="HUT194" s="260"/>
      <c r="HUU194" s="260"/>
      <c r="HUV194" s="260"/>
      <c r="HUW194" s="260"/>
      <c r="HUX194" s="260"/>
      <c r="HUY194" s="260"/>
      <c r="HUZ194" s="260"/>
      <c r="HVA194" s="260"/>
      <c r="HVB194" s="260"/>
      <c r="HVC194" s="260"/>
      <c r="HVD194" s="260"/>
      <c r="HVE194" s="260"/>
      <c r="HVF194" s="260"/>
      <c r="HVG194" s="260"/>
      <c r="HVH194" s="260"/>
      <c r="HVI194" s="260"/>
      <c r="HVJ194" s="260"/>
      <c r="HVK194" s="260"/>
      <c r="HVL194" s="260"/>
      <c r="HVM194" s="260"/>
      <c r="HVN194" s="260"/>
      <c r="HVO194" s="260"/>
      <c r="HVP194" s="260"/>
      <c r="HVQ194" s="260"/>
      <c r="HVR194" s="260"/>
      <c r="HVS194" s="260"/>
      <c r="HVT194" s="260"/>
      <c r="HVU194" s="260"/>
      <c r="HVV194" s="260"/>
      <c r="HVW194" s="260"/>
      <c r="HVX194" s="260"/>
      <c r="HVY194" s="260"/>
      <c r="HVZ194" s="260"/>
      <c r="HWA194" s="260"/>
      <c r="HWB194" s="260"/>
      <c r="HWC194" s="260"/>
      <c r="HWD194" s="260"/>
      <c r="HWE194" s="260"/>
      <c r="HWF194" s="260"/>
      <c r="HWG194" s="260"/>
      <c r="HWH194" s="260"/>
      <c r="HWI194" s="260"/>
      <c r="HWJ194" s="260"/>
      <c r="HWK194" s="260"/>
      <c r="HWL194" s="260"/>
      <c r="HWM194" s="260"/>
      <c r="HWN194" s="260"/>
      <c r="HWO194" s="260"/>
      <c r="HWP194" s="260"/>
      <c r="HWQ194" s="260"/>
      <c r="HWR194" s="260"/>
      <c r="HWS194" s="260"/>
      <c r="HWT194" s="260"/>
      <c r="HWU194" s="260"/>
      <c r="HWV194" s="260"/>
      <c r="HWW194" s="260"/>
      <c r="HWX194" s="260"/>
      <c r="HWY194" s="260"/>
      <c r="HWZ194" s="260"/>
      <c r="HXA194" s="260"/>
      <c r="HXB194" s="260"/>
      <c r="HXC194" s="260"/>
      <c r="HXD194" s="260"/>
      <c r="HXE194" s="260"/>
      <c r="HXF194" s="260"/>
      <c r="HXG194" s="260"/>
      <c r="HXH194" s="260"/>
      <c r="HXI194" s="260"/>
      <c r="HXJ194" s="260"/>
      <c r="HXK194" s="260"/>
      <c r="HXL194" s="260"/>
      <c r="HXM194" s="260"/>
      <c r="HXN194" s="260"/>
      <c r="HXO194" s="260"/>
      <c r="HXP194" s="260"/>
      <c r="HXQ194" s="260"/>
      <c r="HXR194" s="260"/>
      <c r="HXS194" s="260"/>
      <c r="HXT194" s="260"/>
      <c r="HXU194" s="260"/>
      <c r="HXV194" s="260"/>
      <c r="HXW194" s="260"/>
      <c r="HXX194" s="260"/>
      <c r="HXY194" s="260"/>
      <c r="HXZ194" s="260"/>
      <c r="HYA194" s="260"/>
      <c r="HYB194" s="260"/>
      <c r="HYC194" s="260"/>
      <c r="HYD194" s="260"/>
      <c r="HYE194" s="260"/>
      <c r="HYF194" s="260"/>
      <c r="HYG194" s="260"/>
      <c r="HYH194" s="260"/>
      <c r="HYI194" s="260"/>
      <c r="HYJ194" s="260"/>
      <c r="HYK194" s="260"/>
      <c r="HYL194" s="260"/>
      <c r="HYM194" s="260"/>
      <c r="HYN194" s="260"/>
      <c r="HYO194" s="260"/>
      <c r="HYP194" s="260"/>
      <c r="HYQ194" s="260"/>
      <c r="HYR194" s="260"/>
      <c r="HYS194" s="260"/>
      <c r="HYT194" s="260"/>
      <c r="HYU194" s="260"/>
      <c r="HYV194" s="260"/>
      <c r="HYW194" s="260"/>
      <c r="HYX194" s="260"/>
      <c r="HYY194" s="260"/>
      <c r="HYZ194" s="260"/>
      <c r="HZA194" s="260"/>
      <c r="HZB194" s="260"/>
      <c r="HZC194" s="260"/>
      <c r="HZD194" s="260"/>
      <c r="HZE194" s="260"/>
      <c r="HZF194" s="260"/>
      <c r="HZG194" s="260"/>
      <c r="HZH194" s="260"/>
      <c r="HZI194" s="260"/>
      <c r="HZJ194" s="260"/>
      <c r="HZK194" s="260"/>
      <c r="HZL194" s="260"/>
      <c r="HZM194" s="260"/>
      <c r="HZN194" s="260"/>
      <c r="HZO194" s="260"/>
      <c r="HZP194" s="260"/>
      <c r="HZQ194" s="260"/>
      <c r="HZR194" s="260"/>
      <c r="HZS194" s="260"/>
      <c r="HZT194" s="260"/>
      <c r="HZU194" s="260"/>
      <c r="HZV194" s="260"/>
      <c r="HZW194" s="260"/>
      <c r="HZX194" s="260"/>
      <c r="HZY194" s="260"/>
      <c r="HZZ194" s="260"/>
      <c r="IAA194" s="260"/>
      <c r="IAB194" s="260"/>
      <c r="IAC194" s="260"/>
      <c r="IAD194" s="260"/>
      <c r="IAE194" s="260"/>
      <c r="IAF194" s="260"/>
      <c r="IAG194" s="260"/>
      <c r="IAH194" s="260"/>
      <c r="IAI194" s="260"/>
      <c r="IAJ194" s="260"/>
      <c r="IAK194" s="260"/>
      <c r="IAL194" s="260"/>
      <c r="IAM194" s="260"/>
      <c r="IAN194" s="260"/>
      <c r="IAO194" s="260"/>
      <c r="IAP194" s="260"/>
      <c r="IAQ194" s="260"/>
      <c r="IAR194" s="260"/>
      <c r="IAS194" s="260"/>
      <c r="IAT194" s="260"/>
      <c r="IAU194" s="260"/>
      <c r="IAV194" s="260"/>
      <c r="IAW194" s="260"/>
      <c r="IAX194" s="260"/>
      <c r="IAY194" s="260"/>
      <c r="IAZ194" s="260"/>
      <c r="IBA194" s="260"/>
      <c r="IBB194" s="260"/>
      <c r="IBC194" s="260"/>
      <c r="IBD194" s="260"/>
      <c r="IBE194" s="260"/>
      <c r="IBF194" s="260"/>
      <c r="IBG194" s="260"/>
      <c r="IBH194" s="260"/>
      <c r="IBI194" s="260"/>
      <c r="IBJ194" s="260"/>
      <c r="IBK194" s="260"/>
      <c r="IBL194" s="260"/>
      <c r="IBM194" s="260"/>
      <c r="IBN194" s="260"/>
      <c r="IBO194" s="260"/>
      <c r="IBP194" s="260"/>
      <c r="IBQ194" s="260"/>
      <c r="IBR194" s="260"/>
      <c r="IBS194" s="260"/>
      <c r="IBT194" s="260"/>
      <c r="IBU194" s="260"/>
      <c r="IBV194" s="260"/>
      <c r="IBW194" s="260"/>
      <c r="IBX194" s="260"/>
      <c r="IBY194" s="260"/>
      <c r="IBZ194" s="260"/>
      <c r="ICA194" s="260"/>
      <c r="ICB194" s="260"/>
      <c r="ICC194" s="260"/>
      <c r="ICD194" s="260"/>
      <c r="ICE194" s="260"/>
      <c r="ICF194" s="260"/>
      <c r="ICG194" s="260"/>
      <c r="ICH194" s="260"/>
      <c r="ICI194" s="260"/>
      <c r="ICJ194" s="260"/>
      <c r="ICK194" s="260"/>
      <c r="ICL194" s="260"/>
      <c r="ICM194" s="260"/>
      <c r="ICN194" s="260"/>
      <c r="ICO194" s="260"/>
      <c r="ICP194" s="260"/>
      <c r="ICQ194" s="260"/>
      <c r="ICR194" s="260"/>
      <c r="ICS194" s="260"/>
      <c r="ICT194" s="260"/>
      <c r="ICU194" s="260"/>
      <c r="ICV194" s="260"/>
      <c r="ICW194" s="260"/>
      <c r="ICX194" s="260"/>
      <c r="ICY194" s="260"/>
      <c r="ICZ194" s="260"/>
      <c r="IDA194" s="260"/>
      <c r="IDB194" s="260"/>
      <c r="IDC194" s="260"/>
      <c r="IDD194" s="260"/>
      <c r="IDE194" s="260"/>
      <c r="IDF194" s="260"/>
      <c r="IDG194" s="260"/>
      <c r="IDH194" s="260"/>
      <c r="IDI194" s="260"/>
      <c r="IDJ194" s="260"/>
      <c r="IDK194" s="260"/>
      <c r="IDL194" s="260"/>
      <c r="IDM194" s="260"/>
      <c r="IDN194" s="260"/>
      <c r="IDO194" s="260"/>
      <c r="IDP194" s="260"/>
      <c r="IDQ194" s="260"/>
      <c r="IDR194" s="260"/>
      <c r="IDS194" s="260"/>
      <c r="IDT194" s="260"/>
      <c r="IDU194" s="260"/>
      <c r="IDV194" s="260"/>
      <c r="IDW194" s="260"/>
      <c r="IDX194" s="260"/>
      <c r="IDY194" s="260"/>
      <c r="IDZ194" s="260"/>
      <c r="IEA194" s="260"/>
      <c r="IEB194" s="260"/>
      <c r="IEC194" s="260"/>
      <c r="IED194" s="260"/>
      <c r="IEE194" s="260"/>
      <c r="IEF194" s="260"/>
      <c r="IEG194" s="260"/>
      <c r="IEH194" s="260"/>
      <c r="IEI194" s="260"/>
      <c r="IEJ194" s="260"/>
      <c r="IEK194" s="260"/>
      <c r="IEL194" s="260"/>
      <c r="IEM194" s="260"/>
      <c r="IEN194" s="260"/>
      <c r="IEO194" s="260"/>
      <c r="IEP194" s="260"/>
      <c r="IEQ194" s="260"/>
      <c r="IER194" s="260"/>
      <c r="IES194" s="260"/>
      <c r="IET194" s="260"/>
      <c r="IEU194" s="260"/>
      <c r="IEV194" s="260"/>
      <c r="IEW194" s="260"/>
      <c r="IEX194" s="260"/>
      <c r="IEY194" s="260"/>
      <c r="IEZ194" s="260"/>
      <c r="IFA194" s="260"/>
      <c r="IFB194" s="260"/>
      <c r="IFC194" s="260"/>
      <c r="IFD194" s="260"/>
      <c r="IFE194" s="260"/>
      <c r="IFF194" s="260"/>
      <c r="IFG194" s="260"/>
      <c r="IFH194" s="260"/>
      <c r="IFI194" s="260"/>
      <c r="IFJ194" s="260"/>
      <c r="IFK194" s="260"/>
      <c r="IFL194" s="260"/>
      <c r="IFM194" s="260"/>
      <c r="IFN194" s="260"/>
      <c r="IFO194" s="260"/>
      <c r="IFP194" s="260"/>
      <c r="IFQ194" s="260"/>
      <c r="IFR194" s="260"/>
      <c r="IFS194" s="260"/>
      <c r="IFT194" s="260"/>
      <c r="IFU194" s="260"/>
      <c r="IFV194" s="260"/>
      <c r="IFW194" s="260"/>
      <c r="IFX194" s="260"/>
      <c r="IFY194" s="260"/>
      <c r="IFZ194" s="260"/>
      <c r="IGA194" s="260"/>
      <c r="IGB194" s="260"/>
      <c r="IGC194" s="260"/>
      <c r="IGD194" s="260"/>
      <c r="IGE194" s="260"/>
      <c r="IGF194" s="260"/>
      <c r="IGG194" s="260"/>
      <c r="IGH194" s="260"/>
      <c r="IGI194" s="260"/>
      <c r="IGJ194" s="260"/>
      <c r="IGK194" s="260"/>
      <c r="IGL194" s="260"/>
      <c r="IGM194" s="260"/>
      <c r="IGN194" s="260"/>
      <c r="IGO194" s="260"/>
      <c r="IGP194" s="260"/>
      <c r="IGQ194" s="260"/>
      <c r="IGR194" s="260"/>
      <c r="IGS194" s="260"/>
      <c r="IGT194" s="260"/>
      <c r="IGU194" s="260"/>
      <c r="IGV194" s="260"/>
      <c r="IGW194" s="260"/>
      <c r="IGX194" s="260"/>
      <c r="IGY194" s="260"/>
      <c r="IGZ194" s="260"/>
      <c r="IHA194" s="260"/>
      <c r="IHB194" s="260"/>
      <c r="IHC194" s="260"/>
      <c r="IHD194" s="260"/>
      <c r="IHE194" s="260"/>
      <c r="IHF194" s="260"/>
      <c r="IHG194" s="260"/>
      <c r="IHH194" s="260"/>
      <c r="IHI194" s="260"/>
      <c r="IHJ194" s="260"/>
      <c r="IHK194" s="260"/>
      <c r="IHL194" s="260"/>
      <c r="IHM194" s="260"/>
      <c r="IHN194" s="260"/>
      <c r="IHO194" s="260"/>
      <c r="IHP194" s="260"/>
      <c r="IHQ194" s="260"/>
      <c r="IHR194" s="260"/>
      <c r="IHS194" s="260"/>
      <c r="IHT194" s="260"/>
      <c r="IHU194" s="260"/>
      <c r="IHV194" s="260"/>
      <c r="IHW194" s="260"/>
      <c r="IHX194" s="260"/>
      <c r="IHY194" s="260"/>
      <c r="IHZ194" s="260"/>
      <c r="IIA194" s="260"/>
      <c r="IIB194" s="260"/>
      <c r="IIC194" s="260"/>
      <c r="IID194" s="260"/>
      <c r="IIE194" s="260"/>
      <c r="IIF194" s="260"/>
      <c r="IIG194" s="260"/>
      <c r="IIH194" s="260"/>
      <c r="III194" s="260"/>
      <c r="IIJ194" s="260"/>
      <c r="IIK194" s="260"/>
      <c r="IIL194" s="260"/>
      <c r="IIM194" s="260"/>
      <c r="IIN194" s="260"/>
      <c r="IIO194" s="260"/>
      <c r="IIP194" s="260"/>
      <c r="IIQ194" s="260"/>
      <c r="IIR194" s="260"/>
      <c r="IIS194" s="260"/>
      <c r="IIT194" s="260"/>
      <c r="IIU194" s="260"/>
      <c r="IIV194" s="260"/>
      <c r="IIW194" s="260"/>
      <c r="IIX194" s="260"/>
      <c r="IIY194" s="260"/>
      <c r="IIZ194" s="260"/>
      <c r="IJA194" s="260"/>
      <c r="IJB194" s="260"/>
      <c r="IJC194" s="260"/>
      <c r="IJD194" s="260"/>
      <c r="IJE194" s="260"/>
      <c r="IJF194" s="260"/>
      <c r="IJG194" s="260"/>
      <c r="IJH194" s="260"/>
      <c r="IJI194" s="260"/>
      <c r="IJJ194" s="260"/>
      <c r="IJK194" s="260"/>
      <c r="IJL194" s="260"/>
      <c r="IJM194" s="260"/>
      <c r="IJN194" s="260"/>
      <c r="IJO194" s="260"/>
      <c r="IJP194" s="260"/>
      <c r="IJQ194" s="260"/>
      <c r="IJR194" s="260"/>
      <c r="IJS194" s="260"/>
      <c r="IJT194" s="260"/>
      <c r="IJU194" s="260"/>
      <c r="IJV194" s="260"/>
      <c r="IJW194" s="260"/>
      <c r="IJX194" s="260"/>
      <c r="IJY194" s="260"/>
      <c r="IJZ194" s="260"/>
      <c r="IKA194" s="260"/>
      <c r="IKB194" s="260"/>
      <c r="IKC194" s="260"/>
      <c r="IKD194" s="260"/>
      <c r="IKE194" s="260"/>
      <c r="IKF194" s="260"/>
      <c r="IKG194" s="260"/>
      <c r="IKH194" s="260"/>
      <c r="IKI194" s="260"/>
      <c r="IKJ194" s="260"/>
      <c r="IKK194" s="260"/>
      <c r="IKL194" s="260"/>
      <c r="IKM194" s="260"/>
      <c r="IKN194" s="260"/>
      <c r="IKO194" s="260"/>
      <c r="IKP194" s="260"/>
      <c r="IKQ194" s="260"/>
      <c r="IKR194" s="260"/>
      <c r="IKS194" s="260"/>
      <c r="IKT194" s="260"/>
      <c r="IKU194" s="260"/>
      <c r="IKV194" s="260"/>
      <c r="IKW194" s="260"/>
      <c r="IKX194" s="260"/>
      <c r="IKY194" s="260"/>
      <c r="IKZ194" s="260"/>
      <c r="ILA194" s="260"/>
      <c r="ILB194" s="260"/>
      <c r="ILC194" s="260"/>
      <c r="ILD194" s="260"/>
      <c r="ILE194" s="260"/>
      <c r="ILF194" s="260"/>
      <c r="ILG194" s="260"/>
      <c r="ILH194" s="260"/>
      <c r="ILI194" s="260"/>
      <c r="ILJ194" s="260"/>
      <c r="ILK194" s="260"/>
      <c r="ILL194" s="260"/>
      <c r="ILM194" s="260"/>
      <c r="ILN194" s="260"/>
      <c r="ILO194" s="260"/>
      <c r="ILP194" s="260"/>
      <c r="ILQ194" s="260"/>
      <c r="ILR194" s="260"/>
      <c r="ILS194" s="260"/>
      <c r="ILT194" s="260"/>
      <c r="ILU194" s="260"/>
      <c r="ILV194" s="260"/>
      <c r="ILW194" s="260"/>
      <c r="ILX194" s="260"/>
      <c r="ILY194" s="260"/>
      <c r="ILZ194" s="260"/>
      <c r="IMA194" s="260"/>
      <c r="IMB194" s="260"/>
      <c r="IMC194" s="260"/>
      <c r="IMD194" s="260"/>
      <c r="IME194" s="260"/>
      <c r="IMF194" s="260"/>
      <c r="IMG194" s="260"/>
      <c r="IMH194" s="260"/>
      <c r="IMI194" s="260"/>
      <c r="IMJ194" s="260"/>
      <c r="IMK194" s="260"/>
      <c r="IML194" s="260"/>
      <c r="IMM194" s="260"/>
      <c r="IMN194" s="260"/>
      <c r="IMO194" s="260"/>
      <c r="IMP194" s="260"/>
      <c r="IMQ194" s="260"/>
      <c r="IMR194" s="260"/>
      <c r="IMS194" s="260"/>
      <c r="IMT194" s="260"/>
      <c r="IMU194" s="260"/>
      <c r="IMV194" s="260"/>
      <c r="IMW194" s="260"/>
      <c r="IMX194" s="260"/>
      <c r="IMY194" s="260"/>
      <c r="IMZ194" s="260"/>
      <c r="INA194" s="260"/>
      <c r="INB194" s="260"/>
      <c r="INC194" s="260"/>
      <c r="IND194" s="260"/>
      <c r="INE194" s="260"/>
      <c r="INF194" s="260"/>
      <c r="ING194" s="260"/>
      <c r="INH194" s="260"/>
      <c r="INI194" s="260"/>
      <c r="INJ194" s="260"/>
      <c r="INK194" s="260"/>
      <c r="INL194" s="260"/>
      <c r="INM194" s="260"/>
      <c r="INN194" s="260"/>
      <c r="INO194" s="260"/>
      <c r="INP194" s="260"/>
      <c r="INQ194" s="260"/>
      <c r="INR194" s="260"/>
      <c r="INS194" s="260"/>
      <c r="INT194" s="260"/>
      <c r="INU194" s="260"/>
      <c r="INV194" s="260"/>
      <c r="INW194" s="260"/>
      <c r="INX194" s="260"/>
      <c r="INY194" s="260"/>
      <c r="INZ194" s="260"/>
      <c r="IOA194" s="260"/>
      <c r="IOB194" s="260"/>
      <c r="IOC194" s="260"/>
      <c r="IOD194" s="260"/>
      <c r="IOE194" s="260"/>
      <c r="IOF194" s="260"/>
      <c r="IOG194" s="260"/>
      <c r="IOH194" s="260"/>
      <c r="IOI194" s="260"/>
      <c r="IOJ194" s="260"/>
      <c r="IOK194" s="260"/>
      <c r="IOL194" s="260"/>
      <c r="IOM194" s="260"/>
      <c r="ION194" s="260"/>
      <c r="IOO194" s="260"/>
      <c r="IOP194" s="260"/>
      <c r="IOQ194" s="260"/>
      <c r="IOR194" s="260"/>
      <c r="IOS194" s="260"/>
      <c r="IOT194" s="260"/>
      <c r="IOU194" s="260"/>
      <c r="IOV194" s="260"/>
      <c r="IOW194" s="260"/>
      <c r="IOX194" s="260"/>
      <c r="IOY194" s="260"/>
      <c r="IOZ194" s="260"/>
      <c r="IPA194" s="260"/>
      <c r="IPB194" s="260"/>
      <c r="IPC194" s="260"/>
      <c r="IPD194" s="260"/>
      <c r="IPE194" s="260"/>
      <c r="IPF194" s="260"/>
      <c r="IPG194" s="260"/>
      <c r="IPH194" s="260"/>
      <c r="IPI194" s="260"/>
      <c r="IPJ194" s="260"/>
      <c r="IPK194" s="260"/>
      <c r="IPL194" s="260"/>
      <c r="IPM194" s="260"/>
      <c r="IPN194" s="260"/>
      <c r="IPO194" s="260"/>
      <c r="IPP194" s="260"/>
      <c r="IPQ194" s="260"/>
      <c r="IPR194" s="260"/>
      <c r="IPS194" s="260"/>
      <c r="IPT194" s="260"/>
      <c r="IPU194" s="260"/>
      <c r="IPV194" s="260"/>
      <c r="IPW194" s="260"/>
      <c r="IPX194" s="260"/>
      <c r="IPY194" s="260"/>
      <c r="IPZ194" s="260"/>
      <c r="IQA194" s="260"/>
      <c r="IQB194" s="260"/>
      <c r="IQC194" s="260"/>
      <c r="IQD194" s="260"/>
      <c r="IQE194" s="260"/>
      <c r="IQF194" s="260"/>
      <c r="IQG194" s="260"/>
      <c r="IQH194" s="260"/>
      <c r="IQI194" s="260"/>
      <c r="IQJ194" s="260"/>
      <c r="IQK194" s="260"/>
      <c r="IQL194" s="260"/>
      <c r="IQM194" s="260"/>
      <c r="IQN194" s="260"/>
      <c r="IQO194" s="260"/>
      <c r="IQP194" s="260"/>
      <c r="IQQ194" s="260"/>
      <c r="IQR194" s="260"/>
      <c r="IQS194" s="260"/>
      <c r="IQT194" s="260"/>
      <c r="IQU194" s="260"/>
      <c r="IQV194" s="260"/>
      <c r="IQW194" s="260"/>
      <c r="IQX194" s="260"/>
      <c r="IQY194" s="260"/>
      <c r="IQZ194" s="260"/>
      <c r="IRA194" s="260"/>
      <c r="IRB194" s="260"/>
      <c r="IRC194" s="260"/>
      <c r="IRD194" s="260"/>
      <c r="IRE194" s="260"/>
      <c r="IRF194" s="260"/>
      <c r="IRG194" s="260"/>
      <c r="IRH194" s="260"/>
      <c r="IRI194" s="260"/>
      <c r="IRJ194" s="260"/>
      <c r="IRK194" s="260"/>
      <c r="IRL194" s="260"/>
      <c r="IRM194" s="260"/>
      <c r="IRN194" s="260"/>
      <c r="IRO194" s="260"/>
      <c r="IRP194" s="260"/>
      <c r="IRQ194" s="260"/>
      <c r="IRR194" s="260"/>
      <c r="IRS194" s="260"/>
      <c r="IRT194" s="260"/>
      <c r="IRU194" s="260"/>
      <c r="IRV194" s="260"/>
      <c r="IRW194" s="260"/>
      <c r="IRX194" s="260"/>
      <c r="IRY194" s="260"/>
      <c r="IRZ194" s="260"/>
      <c r="ISA194" s="260"/>
      <c r="ISB194" s="260"/>
      <c r="ISC194" s="260"/>
      <c r="ISD194" s="260"/>
      <c r="ISE194" s="260"/>
      <c r="ISF194" s="260"/>
      <c r="ISG194" s="260"/>
      <c r="ISH194" s="260"/>
      <c r="ISI194" s="260"/>
      <c r="ISJ194" s="260"/>
      <c r="ISK194" s="260"/>
      <c r="ISL194" s="260"/>
      <c r="ISM194" s="260"/>
      <c r="ISN194" s="260"/>
      <c r="ISO194" s="260"/>
      <c r="ISP194" s="260"/>
      <c r="ISQ194" s="260"/>
      <c r="ISR194" s="260"/>
      <c r="ISS194" s="260"/>
      <c r="IST194" s="260"/>
      <c r="ISU194" s="260"/>
      <c r="ISV194" s="260"/>
      <c r="ISW194" s="260"/>
      <c r="ISX194" s="260"/>
      <c r="ISY194" s="260"/>
      <c r="ISZ194" s="260"/>
      <c r="ITA194" s="260"/>
      <c r="ITB194" s="260"/>
      <c r="ITC194" s="260"/>
      <c r="ITD194" s="260"/>
      <c r="ITE194" s="260"/>
      <c r="ITF194" s="260"/>
      <c r="ITG194" s="260"/>
      <c r="ITH194" s="260"/>
      <c r="ITI194" s="260"/>
      <c r="ITJ194" s="260"/>
      <c r="ITK194" s="260"/>
      <c r="ITL194" s="260"/>
      <c r="ITM194" s="260"/>
      <c r="ITN194" s="260"/>
      <c r="ITO194" s="260"/>
      <c r="ITP194" s="260"/>
      <c r="ITQ194" s="260"/>
      <c r="ITR194" s="260"/>
      <c r="ITS194" s="260"/>
      <c r="ITT194" s="260"/>
      <c r="ITU194" s="260"/>
      <c r="ITV194" s="260"/>
      <c r="ITW194" s="260"/>
      <c r="ITX194" s="260"/>
      <c r="ITY194" s="260"/>
      <c r="ITZ194" s="260"/>
      <c r="IUA194" s="260"/>
      <c r="IUB194" s="260"/>
      <c r="IUC194" s="260"/>
      <c r="IUD194" s="260"/>
      <c r="IUE194" s="260"/>
      <c r="IUF194" s="260"/>
      <c r="IUG194" s="260"/>
      <c r="IUH194" s="260"/>
      <c r="IUI194" s="260"/>
      <c r="IUJ194" s="260"/>
      <c r="IUK194" s="260"/>
      <c r="IUL194" s="260"/>
      <c r="IUM194" s="260"/>
      <c r="IUN194" s="260"/>
      <c r="IUO194" s="260"/>
      <c r="IUP194" s="260"/>
      <c r="IUQ194" s="260"/>
      <c r="IUR194" s="260"/>
      <c r="IUS194" s="260"/>
      <c r="IUT194" s="260"/>
      <c r="IUU194" s="260"/>
      <c r="IUV194" s="260"/>
      <c r="IUW194" s="260"/>
      <c r="IUX194" s="260"/>
      <c r="IUY194" s="260"/>
      <c r="IUZ194" s="260"/>
      <c r="IVA194" s="260"/>
      <c r="IVB194" s="260"/>
      <c r="IVC194" s="260"/>
      <c r="IVD194" s="260"/>
      <c r="IVE194" s="260"/>
      <c r="IVF194" s="260"/>
      <c r="IVG194" s="260"/>
      <c r="IVH194" s="260"/>
      <c r="IVI194" s="260"/>
      <c r="IVJ194" s="260"/>
      <c r="IVK194" s="260"/>
      <c r="IVL194" s="260"/>
      <c r="IVM194" s="260"/>
      <c r="IVN194" s="260"/>
      <c r="IVO194" s="260"/>
      <c r="IVP194" s="260"/>
      <c r="IVQ194" s="260"/>
      <c r="IVR194" s="260"/>
      <c r="IVS194" s="260"/>
      <c r="IVT194" s="260"/>
      <c r="IVU194" s="260"/>
      <c r="IVV194" s="260"/>
      <c r="IVW194" s="260"/>
      <c r="IVX194" s="260"/>
      <c r="IVY194" s="260"/>
      <c r="IVZ194" s="260"/>
      <c r="IWA194" s="260"/>
      <c r="IWB194" s="260"/>
      <c r="IWC194" s="260"/>
      <c r="IWD194" s="260"/>
      <c r="IWE194" s="260"/>
      <c r="IWF194" s="260"/>
      <c r="IWG194" s="260"/>
      <c r="IWH194" s="260"/>
      <c r="IWI194" s="260"/>
      <c r="IWJ194" s="260"/>
      <c r="IWK194" s="260"/>
      <c r="IWL194" s="260"/>
      <c r="IWM194" s="260"/>
      <c r="IWN194" s="260"/>
      <c r="IWO194" s="260"/>
      <c r="IWP194" s="260"/>
      <c r="IWQ194" s="260"/>
      <c r="IWR194" s="260"/>
      <c r="IWS194" s="260"/>
      <c r="IWT194" s="260"/>
      <c r="IWU194" s="260"/>
      <c r="IWV194" s="260"/>
      <c r="IWW194" s="260"/>
      <c r="IWX194" s="260"/>
      <c r="IWY194" s="260"/>
      <c r="IWZ194" s="260"/>
      <c r="IXA194" s="260"/>
      <c r="IXB194" s="260"/>
      <c r="IXC194" s="260"/>
      <c r="IXD194" s="260"/>
      <c r="IXE194" s="260"/>
      <c r="IXF194" s="260"/>
      <c r="IXG194" s="260"/>
      <c r="IXH194" s="260"/>
      <c r="IXI194" s="260"/>
      <c r="IXJ194" s="260"/>
      <c r="IXK194" s="260"/>
      <c r="IXL194" s="260"/>
      <c r="IXM194" s="260"/>
      <c r="IXN194" s="260"/>
      <c r="IXO194" s="260"/>
      <c r="IXP194" s="260"/>
      <c r="IXQ194" s="260"/>
      <c r="IXR194" s="260"/>
      <c r="IXS194" s="260"/>
      <c r="IXT194" s="260"/>
      <c r="IXU194" s="260"/>
      <c r="IXV194" s="260"/>
      <c r="IXW194" s="260"/>
      <c r="IXX194" s="260"/>
      <c r="IXY194" s="260"/>
      <c r="IXZ194" s="260"/>
      <c r="IYA194" s="260"/>
      <c r="IYB194" s="260"/>
      <c r="IYC194" s="260"/>
      <c r="IYD194" s="260"/>
      <c r="IYE194" s="260"/>
      <c r="IYF194" s="260"/>
      <c r="IYG194" s="260"/>
      <c r="IYH194" s="260"/>
      <c r="IYI194" s="260"/>
      <c r="IYJ194" s="260"/>
      <c r="IYK194" s="260"/>
      <c r="IYL194" s="260"/>
      <c r="IYM194" s="260"/>
      <c r="IYN194" s="260"/>
      <c r="IYO194" s="260"/>
      <c r="IYP194" s="260"/>
      <c r="IYQ194" s="260"/>
      <c r="IYR194" s="260"/>
      <c r="IYS194" s="260"/>
      <c r="IYT194" s="260"/>
      <c r="IYU194" s="260"/>
      <c r="IYV194" s="260"/>
      <c r="IYW194" s="260"/>
      <c r="IYX194" s="260"/>
      <c r="IYY194" s="260"/>
      <c r="IYZ194" s="260"/>
      <c r="IZA194" s="260"/>
      <c r="IZB194" s="260"/>
      <c r="IZC194" s="260"/>
      <c r="IZD194" s="260"/>
      <c r="IZE194" s="260"/>
      <c r="IZF194" s="260"/>
      <c r="IZG194" s="260"/>
      <c r="IZH194" s="260"/>
      <c r="IZI194" s="260"/>
      <c r="IZJ194" s="260"/>
      <c r="IZK194" s="260"/>
      <c r="IZL194" s="260"/>
      <c r="IZM194" s="260"/>
      <c r="IZN194" s="260"/>
      <c r="IZO194" s="260"/>
      <c r="IZP194" s="260"/>
      <c r="IZQ194" s="260"/>
      <c r="IZR194" s="260"/>
      <c r="IZS194" s="260"/>
      <c r="IZT194" s="260"/>
      <c r="IZU194" s="260"/>
      <c r="IZV194" s="260"/>
      <c r="IZW194" s="260"/>
      <c r="IZX194" s="260"/>
      <c r="IZY194" s="260"/>
      <c r="IZZ194" s="260"/>
      <c r="JAA194" s="260"/>
      <c r="JAB194" s="260"/>
      <c r="JAC194" s="260"/>
      <c r="JAD194" s="260"/>
      <c r="JAE194" s="260"/>
      <c r="JAF194" s="260"/>
      <c r="JAG194" s="260"/>
      <c r="JAH194" s="260"/>
      <c r="JAI194" s="260"/>
      <c r="JAJ194" s="260"/>
      <c r="JAK194" s="260"/>
      <c r="JAL194" s="260"/>
      <c r="JAM194" s="260"/>
      <c r="JAN194" s="260"/>
      <c r="JAO194" s="260"/>
      <c r="JAP194" s="260"/>
      <c r="JAQ194" s="260"/>
      <c r="JAR194" s="260"/>
      <c r="JAS194" s="260"/>
      <c r="JAT194" s="260"/>
      <c r="JAU194" s="260"/>
      <c r="JAV194" s="260"/>
      <c r="JAW194" s="260"/>
      <c r="JAX194" s="260"/>
      <c r="JAY194" s="260"/>
      <c r="JAZ194" s="260"/>
      <c r="JBA194" s="260"/>
      <c r="JBB194" s="260"/>
      <c r="JBC194" s="260"/>
      <c r="JBD194" s="260"/>
      <c r="JBE194" s="260"/>
      <c r="JBF194" s="260"/>
      <c r="JBG194" s="260"/>
      <c r="JBH194" s="260"/>
      <c r="JBI194" s="260"/>
      <c r="JBJ194" s="260"/>
      <c r="JBK194" s="260"/>
      <c r="JBL194" s="260"/>
      <c r="JBM194" s="260"/>
      <c r="JBN194" s="260"/>
      <c r="JBO194" s="260"/>
      <c r="JBP194" s="260"/>
      <c r="JBQ194" s="260"/>
      <c r="JBR194" s="260"/>
      <c r="JBS194" s="260"/>
      <c r="JBT194" s="260"/>
      <c r="JBU194" s="260"/>
      <c r="JBV194" s="260"/>
      <c r="JBW194" s="260"/>
      <c r="JBX194" s="260"/>
      <c r="JBY194" s="260"/>
      <c r="JBZ194" s="260"/>
      <c r="JCA194" s="260"/>
      <c r="JCB194" s="260"/>
      <c r="JCC194" s="260"/>
      <c r="JCD194" s="260"/>
      <c r="JCE194" s="260"/>
      <c r="JCF194" s="260"/>
      <c r="JCG194" s="260"/>
      <c r="JCH194" s="260"/>
      <c r="JCI194" s="260"/>
      <c r="JCJ194" s="260"/>
      <c r="JCK194" s="260"/>
      <c r="JCL194" s="260"/>
      <c r="JCM194" s="260"/>
      <c r="JCN194" s="260"/>
      <c r="JCO194" s="260"/>
      <c r="JCP194" s="260"/>
      <c r="JCQ194" s="260"/>
      <c r="JCR194" s="260"/>
      <c r="JCS194" s="260"/>
      <c r="JCT194" s="260"/>
      <c r="JCU194" s="260"/>
      <c r="JCV194" s="260"/>
      <c r="JCW194" s="260"/>
      <c r="JCX194" s="260"/>
      <c r="JCY194" s="260"/>
      <c r="JCZ194" s="260"/>
      <c r="JDA194" s="260"/>
      <c r="JDB194" s="260"/>
      <c r="JDC194" s="260"/>
      <c r="JDD194" s="260"/>
      <c r="JDE194" s="260"/>
      <c r="JDF194" s="260"/>
      <c r="JDG194" s="260"/>
      <c r="JDH194" s="260"/>
      <c r="JDI194" s="260"/>
      <c r="JDJ194" s="260"/>
      <c r="JDK194" s="260"/>
      <c r="JDL194" s="260"/>
      <c r="JDM194" s="260"/>
      <c r="JDN194" s="260"/>
      <c r="JDO194" s="260"/>
      <c r="JDP194" s="260"/>
      <c r="JDQ194" s="260"/>
      <c r="JDR194" s="260"/>
      <c r="JDS194" s="260"/>
      <c r="JDT194" s="260"/>
      <c r="JDU194" s="260"/>
      <c r="JDV194" s="260"/>
      <c r="JDW194" s="260"/>
      <c r="JDX194" s="260"/>
      <c r="JDY194" s="260"/>
      <c r="JDZ194" s="260"/>
      <c r="JEA194" s="260"/>
      <c r="JEB194" s="260"/>
      <c r="JEC194" s="260"/>
      <c r="JED194" s="260"/>
      <c r="JEE194" s="260"/>
      <c r="JEF194" s="260"/>
      <c r="JEG194" s="260"/>
      <c r="JEH194" s="260"/>
      <c r="JEI194" s="260"/>
      <c r="JEJ194" s="260"/>
      <c r="JEK194" s="260"/>
      <c r="JEL194" s="260"/>
      <c r="JEM194" s="260"/>
      <c r="JEN194" s="260"/>
      <c r="JEO194" s="260"/>
      <c r="JEP194" s="260"/>
      <c r="JEQ194" s="260"/>
      <c r="JER194" s="260"/>
      <c r="JES194" s="260"/>
      <c r="JET194" s="260"/>
      <c r="JEU194" s="260"/>
      <c r="JEV194" s="260"/>
      <c r="JEW194" s="260"/>
      <c r="JEX194" s="260"/>
      <c r="JEY194" s="260"/>
      <c r="JEZ194" s="260"/>
      <c r="JFA194" s="260"/>
      <c r="JFB194" s="260"/>
      <c r="JFC194" s="260"/>
      <c r="JFD194" s="260"/>
      <c r="JFE194" s="260"/>
      <c r="JFF194" s="260"/>
      <c r="JFG194" s="260"/>
      <c r="JFH194" s="260"/>
      <c r="JFI194" s="260"/>
      <c r="JFJ194" s="260"/>
      <c r="JFK194" s="260"/>
      <c r="JFL194" s="260"/>
      <c r="JFM194" s="260"/>
      <c r="JFN194" s="260"/>
      <c r="JFO194" s="260"/>
      <c r="JFP194" s="260"/>
      <c r="JFQ194" s="260"/>
      <c r="JFR194" s="260"/>
      <c r="JFS194" s="260"/>
      <c r="JFT194" s="260"/>
      <c r="JFU194" s="260"/>
      <c r="JFV194" s="260"/>
      <c r="JFW194" s="260"/>
      <c r="JFX194" s="260"/>
      <c r="JFY194" s="260"/>
      <c r="JFZ194" s="260"/>
      <c r="JGA194" s="260"/>
      <c r="JGB194" s="260"/>
      <c r="JGC194" s="260"/>
      <c r="JGD194" s="260"/>
      <c r="JGE194" s="260"/>
      <c r="JGF194" s="260"/>
      <c r="JGG194" s="260"/>
      <c r="JGH194" s="260"/>
      <c r="JGI194" s="260"/>
      <c r="JGJ194" s="260"/>
      <c r="JGK194" s="260"/>
      <c r="JGL194" s="260"/>
      <c r="JGM194" s="260"/>
      <c r="JGN194" s="260"/>
      <c r="JGO194" s="260"/>
      <c r="JGP194" s="260"/>
      <c r="JGQ194" s="260"/>
      <c r="JGR194" s="260"/>
      <c r="JGS194" s="260"/>
      <c r="JGT194" s="260"/>
      <c r="JGU194" s="260"/>
      <c r="JGV194" s="260"/>
      <c r="JGW194" s="260"/>
      <c r="JGX194" s="260"/>
      <c r="JGY194" s="260"/>
      <c r="JGZ194" s="260"/>
      <c r="JHA194" s="260"/>
      <c r="JHB194" s="260"/>
      <c r="JHC194" s="260"/>
      <c r="JHD194" s="260"/>
      <c r="JHE194" s="260"/>
      <c r="JHF194" s="260"/>
      <c r="JHG194" s="260"/>
      <c r="JHH194" s="260"/>
      <c r="JHI194" s="260"/>
      <c r="JHJ194" s="260"/>
      <c r="JHK194" s="260"/>
      <c r="JHL194" s="260"/>
      <c r="JHM194" s="260"/>
      <c r="JHN194" s="260"/>
      <c r="JHO194" s="260"/>
      <c r="JHP194" s="260"/>
      <c r="JHQ194" s="260"/>
      <c r="JHR194" s="260"/>
      <c r="JHS194" s="260"/>
      <c r="JHT194" s="260"/>
      <c r="JHU194" s="260"/>
      <c r="JHV194" s="260"/>
      <c r="JHW194" s="260"/>
      <c r="JHX194" s="260"/>
      <c r="JHY194" s="260"/>
      <c r="JHZ194" s="260"/>
      <c r="JIA194" s="260"/>
      <c r="JIB194" s="260"/>
      <c r="JIC194" s="260"/>
      <c r="JID194" s="260"/>
      <c r="JIE194" s="260"/>
      <c r="JIF194" s="260"/>
      <c r="JIG194" s="260"/>
      <c r="JIH194" s="260"/>
      <c r="JII194" s="260"/>
      <c r="JIJ194" s="260"/>
      <c r="JIK194" s="260"/>
      <c r="JIL194" s="260"/>
      <c r="JIM194" s="260"/>
      <c r="JIN194" s="260"/>
      <c r="JIO194" s="260"/>
      <c r="JIP194" s="260"/>
      <c r="JIQ194" s="260"/>
      <c r="JIR194" s="260"/>
      <c r="JIS194" s="260"/>
      <c r="JIT194" s="260"/>
      <c r="JIU194" s="260"/>
      <c r="JIV194" s="260"/>
      <c r="JIW194" s="260"/>
      <c r="JIX194" s="260"/>
      <c r="JIY194" s="260"/>
      <c r="JIZ194" s="260"/>
      <c r="JJA194" s="260"/>
      <c r="JJB194" s="260"/>
      <c r="JJC194" s="260"/>
      <c r="JJD194" s="260"/>
      <c r="JJE194" s="260"/>
      <c r="JJF194" s="260"/>
      <c r="JJG194" s="260"/>
      <c r="JJH194" s="260"/>
      <c r="JJI194" s="260"/>
      <c r="JJJ194" s="260"/>
      <c r="JJK194" s="260"/>
      <c r="JJL194" s="260"/>
      <c r="JJM194" s="260"/>
      <c r="JJN194" s="260"/>
      <c r="JJO194" s="260"/>
      <c r="JJP194" s="260"/>
      <c r="JJQ194" s="260"/>
      <c r="JJR194" s="260"/>
      <c r="JJS194" s="260"/>
      <c r="JJT194" s="260"/>
      <c r="JJU194" s="260"/>
      <c r="JJV194" s="260"/>
      <c r="JJW194" s="260"/>
      <c r="JJX194" s="260"/>
      <c r="JJY194" s="260"/>
      <c r="JJZ194" s="260"/>
      <c r="JKA194" s="260"/>
      <c r="JKB194" s="260"/>
      <c r="JKC194" s="260"/>
      <c r="JKD194" s="260"/>
      <c r="JKE194" s="260"/>
      <c r="JKF194" s="260"/>
      <c r="JKG194" s="260"/>
      <c r="JKH194" s="260"/>
      <c r="JKI194" s="260"/>
      <c r="JKJ194" s="260"/>
      <c r="JKK194" s="260"/>
      <c r="JKL194" s="260"/>
      <c r="JKM194" s="260"/>
      <c r="JKN194" s="260"/>
      <c r="JKO194" s="260"/>
      <c r="JKP194" s="260"/>
      <c r="JKQ194" s="260"/>
      <c r="JKR194" s="260"/>
      <c r="JKS194" s="260"/>
      <c r="JKT194" s="260"/>
      <c r="JKU194" s="260"/>
      <c r="JKV194" s="260"/>
      <c r="JKW194" s="260"/>
      <c r="JKX194" s="260"/>
      <c r="JKY194" s="260"/>
      <c r="JKZ194" s="260"/>
      <c r="JLA194" s="260"/>
      <c r="JLB194" s="260"/>
      <c r="JLC194" s="260"/>
      <c r="JLD194" s="260"/>
      <c r="JLE194" s="260"/>
      <c r="JLF194" s="260"/>
      <c r="JLG194" s="260"/>
      <c r="JLH194" s="260"/>
      <c r="JLI194" s="260"/>
      <c r="JLJ194" s="260"/>
      <c r="JLK194" s="260"/>
      <c r="JLL194" s="260"/>
      <c r="JLM194" s="260"/>
      <c r="JLN194" s="260"/>
      <c r="JLO194" s="260"/>
      <c r="JLP194" s="260"/>
      <c r="JLQ194" s="260"/>
      <c r="JLR194" s="260"/>
      <c r="JLS194" s="260"/>
      <c r="JLT194" s="260"/>
      <c r="JLU194" s="260"/>
      <c r="JLV194" s="260"/>
      <c r="JLW194" s="260"/>
      <c r="JLX194" s="260"/>
      <c r="JLY194" s="260"/>
      <c r="JLZ194" s="260"/>
      <c r="JMA194" s="260"/>
      <c r="JMB194" s="260"/>
      <c r="JMC194" s="260"/>
      <c r="JMD194" s="260"/>
      <c r="JME194" s="260"/>
      <c r="JMF194" s="260"/>
      <c r="JMG194" s="260"/>
      <c r="JMH194" s="260"/>
      <c r="JMI194" s="260"/>
      <c r="JMJ194" s="260"/>
      <c r="JMK194" s="260"/>
      <c r="JML194" s="260"/>
      <c r="JMM194" s="260"/>
      <c r="JMN194" s="260"/>
      <c r="JMO194" s="260"/>
      <c r="JMP194" s="260"/>
      <c r="JMQ194" s="260"/>
      <c r="JMR194" s="260"/>
      <c r="JMS194" s="260"/>
      <c r="JMT194" s="260"/>
      <c r="JMU194" s="260"/>
      <c r="JMV194" s="260"/>
      <c r="JMW194" s="260"/>
      <c r="JMX194" s="260"/>
      <c r="JMY194" s="260"/>
      <c r="JMZ194" s="260"/>
      <c r="JNA194" s="260"/>
      <c r="JNB194" s="260"/>
      <c r="JNC194" s="260"/>
      <c r="JND194" s="260"/>
      <c r="JNE194" s="260"/>
      <c r="JNF194" s="260"/>
      <c r="JNG194" s="260"/>
      <c r="JNH194" s="260"/>
      <c r="JNI194" s="260"/>
      <c r="JNJ194" s="260"/>
      <c r="JNK194" s="260"/>
      <c r="JNL194" s="260"/>
      <c r="JNM194" s="260"/>
      <c r="JNN194" s="260"/>
      <c r="JNO194" s="260"/>
      <c r="JNP194" s="260"/>
      <c r="JNQ194" s="260"/>
      <c r="JNR194" s="260"/>
      <c r="JNS194" s="260"/>
      <c r="JNT194" s="260"/>
      <c r="JNU194" s="260"/>
      <c r="JNV194" s="260"/>
      <c r="JNW194" s="260"/>
      <c r="JNX194" s="260"/>
      <c r="JNY194" s="260"/>
      <c r="JNZ194" s="260"/>
      <c r="JOA194" s="260"/>
      <c r="JOB194" s="260"/>
      <c r="JOC194" s="260"/>
      <c r="JOD194" s="260"/>
      <c r="JOE194" s="260"/>
      <c r="JOF194" s="260"/>
      <c r="JOG194" s="260"/>
      <c r="JOH194" s="260"/>
      <c r="JOI194" s="260"/>
      <c r="JOJ194" s="260"/>
      <c r="JOK194" s="260"/>
      <c r="JOL194" s="260"/>
      <c r="JOM194" s="260"/>
      <c r="JON194" s="260"/>
      <c r="JOO194" s="260"/>
      <c r="JOP194" s="260"/>
      <c r="JOQ194" s="260"/>
      <c r="JOR194" s="260"/>
      <c r="JOS194" s="260"/>
      <c r="JOT194" s="260"/>
      <c r="JOU194" s="260"/>
      <c r="JOV194" s="260"/>
      <c r="JOW194" s="260"/>
      <c r="JOX194" s="260"/>
      <c r="JOY194" s="260"/>
      <c r="JOZ194" s="260"/>
      <c r="JPA194" s="260"/>
      <c r="JPB194" s="260"/>
      <c r="JPC194" s="260"/>
      <c r="JPD194" s="260"/>
      <c r="JPE194" s="260"/>
      <c r="JPF194" s="260"/>
      <c r="JPG194" s="260"/>
      <c r="JPH194" s="260"/>
      <c r="JPI194" s="260"/>
      <c r="JPJ194" s="260"/>
      <c r="JPK194" s="260"/>
      <c r="JPL194" s="260"/>
      <c r="JPM194" s="260"/>
      <c r="JPN194" s="260"/>
      <c r="JPO194" s="260"/>
      <c r="JPP194" s="260"/>
      <c r="JPQ194" s="260"/>
      <c r="JPR194" s="260"/>
      <c r="JPS194" s="260"/>
      <c r="JPT194" s="260"/>
      <c r="JPU194" s="260"/>
      <c r="JPV194" s="260"/>
      <c r="JPW194" s="260"/>
      <c r="JPX194" s="260"/>
      <c r="JPY194" s="260"/>
      <c r="JPZ194" s="260"/>
      <c r="JQA194" s="260"/>
      <c r="JQB194" s="260"/>
      <c r="JQC194" s="260"/>
      <c r="JQD194" s="260"/>
      <c r="JQE194" s="260"/>
      <c r="JQF194" s="260"/>
      <c r="JQG194" s="260"/>
      <c r="JQH194" s="260"/>
      <c r="JQI194" s="260"/>
      <c r="JQJ194" s="260"/>
      <c r="JQK194" s="260"/>
      <c r="JQL194" s="260"/>
      <c r="JQM194" s="260"/>
      <c r="JQN194" s="260"/>
      <c r="JQO194" s="260"/>
      <c r="JQP194" s="260"/>
      <c r="JQQ194" s="260"/>
      <c r="JQR194" s="260"/>
      <c r="JQS194" s="260"/>
      <c r="JQT194" s="260"/>
      <c r="JQU194" s="260"/>
      <c r="JQV194" s="260"/>
      <c r="JQW194" s="260"/>
      <c r="JQX194" s="260"/>
      <c r="JQY194" s="260"/>
      <c r="JQZ194" s="260"/>
      <c r="JRA194" s="260"/>
      <c r="JRB194" s="260"/>
      <c r="JRC194" s="260"/>
      <c r="JRD194" s="260"/>
      <c r="JRE194" s="260"/>
      <c r="JRF194" s="260"/>
      <c r="JRG194" s="260"/>
      <c r="JRH194" s="260"/>
      <c r="JRI194" s="260"/>
      <c r="JRJ194" s="260"/>
      <c r="JRK194" s="260"/>
      <c r="JRL194" s="260"/>
      <c r="JRM194" s="260"/>
      <c r="JRN194" s="260"/>
      <c r="JRO194" s="260"/>
      <c r="JRP194" s="260"/>
      <c r="JRQ194" s="260"/>
      <c r="JRR194" s="260"/>
      <c r="JRS194" s="260"/>
      <c r="JRT194" s="260"/>
      <c r="JRU194" s="260"/>
      <c r="JRV194" s="260"/>
      <c r="JRW194" s="260"/>
      <c r="JRX194" s="260"/>
      <c r="JRY194" s="260"/>
      <c r="JRZ194" s="260"/>
      <c r="JSA194" s="260"/>
      <c r="JSB194" s="260"/>
      <c r="JSC194" s="260"/>
      <c r="JSD194" s="260"/>
      <c r="JSE194" s="260"/>
      <c r="JSF194" s="260"/>
      <c r="JSG194" s="260"/>
      <c r="JSH194" s="260"/>
      <c r="JSI194" s="260"/>
      <c r="JSJ194" s="260"/>
      <c r="JSK194" s="260"/>
      <c r="JSL194" s="260"/>
      <c r="JSM194" s="260"/>
      <c r="JSN194" s="260"/>
      <c r="JSO194" s="260"/>
      <c r="JSP194" s="260"/>
      <c r="JSQ194" s="260"/>
      <c r="JSR194" s="260"/>
      <c r="JSS194" s="260"/>
      <c r="JST194" s="260"/>
      <c r="JSU194" s="260"/>
      <c r="JSV194" s="260"/>
      <c r="JSW194" s="260"/>
      <c r="JSX194" s="260"/>
      <c r="JSY194" s="260"/>
      <c r="JSZ194" s="260"/>
      <c r="JTA194" s="260"/>
      <c r="JTB194" s="260"/>
      <c r="JTC194" s="260"/>
      <c r="JTD194" s="260"/>
      <c r="JTE194" s="260"/>
      <c r="JTF194" s="260"/>
      <c r="JTG194" s="260"/>
      <c r="JTH194" s="260"/>
      <c r="JTI194" s="260"/>
      <c r="JTJ194" s="260"/>
      <c r="JTK194" s="260"/>
      <c r="JTL194" s="260"/>
      <c r="JTM194" s="260"/>
      <c r="JTN194" s="260"/>
      <c r="JTO194" s="260"/>
      <c r="JTP194" s="260"/>
      <c r="JTQ194" s="260"/>
      <c r="JTR194" s="260"/>
      <c r="JTS194" s="260"/>
      <c r="JTT194" s="260"/>
      <c r="JTU194" s="260"/>
      <c r="JTV194" s="260"/>
      <c r="JTW194" s="260"/>
      <c r="JTX194" s="260"/>
      <c r="JTY194" s="260"/>
      <c r="JTZ194" s="260"/>
      <c r="JUA194" s="260"/>
      <c r="JUB194" s="260"/>
      <c r="JUC194" s="260"/>
      <c r="JUD194" s="260"/>
      <c r="JUE194" s="260"/>
      <c r="JUF194" s="260"/>
      <c r="JUG194" s="260"/>
      <c r="JUH194" s="260"/>
      <c r="JUI194" s="260"/>
      <c r="JUJ194" s="260"/>
      <c r="JUK194" s="260"/>
      <c r="JUL194" s="260"/>
      <c r="JUM194" s="260"/>
      <c r="JUN194" s="260"/>
      <c r="JUO194" s="260"/>
      <c r="JUP194" s="260"/>
      <c r="JUQ194" s="260"/>
      <c r="JUR194" s="260"/>
      <c r="JUS194" s="260"/>
      <c r="JUT194" s="260"/>
      <c r="JUU194" s="260"/>
      <c r="JUV194" s="260"/>
      <c r="JUW194" s="260"/>
      <c r="JUX194" s="260"/>
      <c r="JUY194" s="260"/>
      <c r="JUZ194" s="260"/>
      <c r="JVA194" s="260"/>
      <c r="JVB194" s="260"/>
      <c r="JVC194" s="260"/>
      <c r="JVD194" s="260"/>
      <c r="JVE194" s="260"/>
      <c r="JVF194" s="260"/>
      <c r="JVG194" s="260"/>
      <c r="JVH194" s="260"/>
      <c r="JVI194" s="260"/>
      <c r="JVJ194" s="260"/>
      <c r="JVK194" s="260"/>
      <c r="JVL194" s="260"/>
      <c r="JVM194" s="260"/>
      <c r="JVN194" s="260"/>
      <c r="JVO194" s="260"/>
      <c r="JVP194" s="260"/>
      <c r="JVQ194" s="260"/>
      <c r="JVR194" s="260"/>
      <c r="JVS194" s="260"/>
      <c r="JVT194" s="260"/>
      <c r="JVU194" s="260"/>
      <c r="JVV194" s="260"/>
      <c r="JVW194" s="260"/>
      <c r="JVX194" s="260"/>
      <c r="JVY194" s="260"/>
      <c r="JVZ194" s="260"/>
      <c r="JWA194" s="260"/>
      <c r="JWB194" s="260"/>
      <c r="JWC194" s="260"/>
      <c r="JWD194" s="260"/>
      <c r="JWE194" s="260"/>
      <c r="JWF194" s="260"/>
      <c r="JWG194" s="260"/>
      <c r="JWH194" s="260"/>
      <c r="JWI194" s="260"/>
      <c r="JWJ194" s="260"/>
      <c r="JWK194" s="260"/>
      <c r="JWL194" s="260"/>
      <c r="JWM194" s="260"/>
      <c r="JWN194" s="260"/>
      <c r="JWO194" s="260"/>
      <c r="JWP194" s="260"/>
      <c r="JWQ194" s="260"/>
      <c r="JWR194" s="260"/>
      <c r="JWS194" s="260"/>
      <c r="JWT194" s="260"/>
      <c r="JWU194" s="260"/>
      <c r="JWV194" s="260"/>
      <c r="JWW194" s="260"/>
      <c r="JWX194" s="260"/>
      <c r="JWY194" s="260"/>
      <c r="JWZ194" s="260"/>
      <c r="JXA194" s="260"/>
      <c r="JXB194" s="260"/>
      <c r="JXC194" s="260"/>
      <c r="JXD194" s="260"/>
      <c r="JXE194" s="260"/>
      <c r="JXF194" s="260"/>
      <c r="JXG194" s="260"/>
      <c r="JXH194" s="260"/>
      <c r="JXI194" s="260"/>
      <c r="JXJ194" s="260"/>
      <c r="JXK194" s="260"/>
      <c r="JXL194" s="260"/>
      <c r="JXM194" s="260"/>
      <c r="JXN194" s="260"/>
      <c r="JXO194" s="260"/>
      <c r="JXP194" s="260"/>
      <c r="JXQ194" s="260"/>
      <c r="JXR194" s="260"/>
      <c r="JXS194" s="260"/>
      <c r="JXT194" s="260"/>
      <c r="JXU194" s="260"/>
      <c r="JXV194" s="260"/>
      <c r="JXW194" s="260"/>
      <c r="JXX194" s="260"/>
      <c r="JXY194" s="260"/>
      <c r="JXZ194" s="260"/>
      <c r="JYA194" s="260"/>
      <c r="JYB194" s="260"/>
      <c r="JYC194" s="260"/>
      <c r="JYD194" s="260"/>
      <c r="JYE194" s="260"/>
      <c r="JYF194" s="260"/>
      <c r="JYG194" s="260"/>
      <c r="JYH194" s="260"/>
      <c r="JYI194" s="260"/>
      <c r="JYJ194" s="260"/>
      <c r="JYK194" s="260"/>
      <c r="JYL194" s="260"/>
      <c r="JYM194" s="260"/>
      <c r="JYN194" s="260"/>
      <c r="JYO194" s="260"/>
      <c r="JYP194" s="260"/>
      <c r="JYQ194" s="260"/>
      <c r="JYR194" s="260"/>
      <c r="JYS194" s="260"/>
      <c r="JYT194" s="260"/>
      <c r="JYU194" s="260"/>
      <c r="JYV194" s="260"/>
      <c r="JYW194" s="260"/>
      <c r="JYX194" s="260"/>
      <c r="JYY194" s="260"/>
      <c r="JYZ194" s="260"/>
      <c r="JZA194" s="260"/>
      <c r="JZB194" s="260"/>
      <c r="JZC194" s="260"/>
      <c r="JZD194" s="260"/>
      <c r="JZE194" s="260"/>
      <c r="JZF194" s="260"/>
      <c r="JZG194" s="260"/>
      <c r="JZH194" s="260"/>
      <c r="JZI194" s="260"/>
      <c r="JZJ194" s="260"/>
      <c r="JZK194" s="260"/>
      <c r="JZL194" s="260"/>
      <c r="JZM194" s="260"/>
      <c r="JZN194" s="260"/>
      <c r="JZO194" s="260"/>
      <c r="JZP194" s="260"/>
      <c r="JZQ194" s="260"/>
      <c r="JZR194" s="260"/>
      <c r="JZS194" s="260"/>
      <c r="JZT194" s="260"/>
      <c r="JZU194" s="260"/>
      <c r="JZV194" s="260"/>
      <c r="JZW194" s="260"/>
      <c r="JZX194" s="260"/>
      <c r="JZY194" s="260"/>
      <c r="JZZ194" s="260"/>
      <c r="KAA194" s="260"/>
      <c r="KAB194" s="260"/>
      <c r="KAC194" s="260"/>
      <c r="KAD194" s="260"/>
      <c r="KAE194" s="260"/>
      <c r="KAF194" s="260"/>
      <c r="KAG194" s="260"/>
      <c r="KAH194" s="260"/>
      <c r="KAI194" s="260"/>
      <c r="KAJ194" s="260"/>
      <c r="KAK194" s="260"/>
      <c r="KAL194" s="260"/>
      <c r="KAM194" s="260"/>
      <c r="KAN194" s="260"/>
      <c r="KAO194" s="260"/>
      <c r="KAP194" s="260"/>
      <c r="KAQ194" s="260"/>
      <c r="KAR194" s="260"/>
      <c r="KAS194" s="260"/>
      <c r="KAT194" s="260"/>
      <c r="KAU194" s="260"/>
      <c r="KAV194" s="260"/>
      <c r="KAW194" s="260"/>
      <c r="KAX194" s="260"/>
      <c r="KAY194" s="260"/>
      <c r="KAZ194" s="260"/>
      <c r="KBA194" s="260"/>
      <c r="KBB194" s="260"/>
      <c r="KBC194" s="260"/>
      <c r="KBD194" s="260"/>
      <c r="KBE194" s="260"/>
      <c r="KBF194" s="260"/>
      <c r="KBG194" s="260"/>
      <c r="KBH194" s="260"/>
      <c r="KBI194" s="260"/>
      <c r="KBJ194" s="260"/>
      <c r="KBK194" s="260"/>
      <c r="KBL194" s="260"/>
      <c r="KBM194" s="260"/>
      <c r="KBN194" s="260"/>
      <c r="KBO194" s="260"/>
      <c r="KBP194" s="260"/>
      <c r="KBQ194" s="260"/>
      <c r="KBR194" s="260"/>
      <c r="KBS194" s="260"/>
      <c r="KBT194" s="260"/>
      <c r="KBU194" s="260"/>
      <c r="KBV194" s="260"/>
      <c r="KBW194" s="260"/>
      <c r="KBX194" s="260"/>
      <c r="KBY194" s="260"/>
      <c r="KBZ194" s="260"/>
      <c r="KCA194" s="260"/>
      <c r="KCB194" s="260"/>
      <c r="KCC194" s="260"/>
      <c r="KCD194" s="260"/>
      <c r="KCE194" s="260"/>
      <c r="KCF194" s="260"/>
      <c r="KCG194" s="260"/>
      <c r="KCH194" s="260"/>
      <c r="KCI194" s="260"/>
      <c r="KCJ194" s="260"/>
      <c r="KCK194" s="260"/>
      <c r="KCL194" s="260"/>
      <c r="KCM194" s="260"/>
      <c r="KCN194" s="260"/>
      <c r="KCO194" s="260"/>
      <c r="KCP194" s="260"/>
      <c r="KCQ194" s="260"/>
      <c r="KCR194" s="260"/>
      <c r="KCS194" s="260"/>
      <c r="KCT194" s="260"/>
      <c r="KCU194" s="260"/>
      <c r="KCV194" s="260"/>
      <c r="KCW194" s="260"/>
      <c r="KCX194" s="260"/>
      <c r="KCY194" s="260"/>
      <c r="KCZ194" s="260"/>
      <c r="KDA194" s="260"/>
      <c r="KDB194" s="260"/>
      <c r="KDC194" s="260"/>
      <c r="KDD194" s="260"/>
      <c r="KDE194" s="260"/>
      <c r="KDF194" s="260"/>
      <c r="KDG194" s="260"/>
      <c r="KDH194" s="260"/>
      <c r="KDI194" s="260"/>
      <c r="KDJ194" s="260"/>
      <c r="KDK194" s="260"/>
      <c r="KDL194" s="260"/>
      <c r="KDM194" s="260"/>
      <c r="KDN194" s="260"/>
      <c r="KDO194" s="260"/>
      <c r="KDP194" s="260"/>
      <c r="KDQ194" s="260"/>
      <c r="KDR194" s="260"/>
      <c r="KDS194" s="260"/>
      <c r="KDT194" s="260"/>
      <c r="KDU194" s="260"/>
      <c r="KDV194" s="260"/>
      <c r="KDW194" s="260"/>
      <c r="KDX194" s="260"/>
      <c r="KDY194" s="260"/>
      <c r="KDZ194" s="260"/>
      <c r="KEA194" s="260"/>
      <c r="KEB194" s="260"/>
      <c r="KEC194" s="260"/>
      <c r="KED194" s="260"/>
      <c r="KEE194" s="260"/>
      <c r="KEF194" s="260"/>
      <c r="KEG194" s="260"/>
      <c r="KEH194" s="260"/>
      <c r="KEI194" s="260"/>
      <c r="KEJ194" s="260"/>
      <c r="KEK194" s="260"/>
      <c r="KEL194" s="260"/>
      <c r="KEM194" s="260"/>
      <c r="KEN194" s="260"/>
      <c r="KEO194" s="260"/>
      <c r="KEP194" s="260"/>
      <c r="KEQ194" s="260"/>
      <c r="KER194" s="260"/>
      <c r="KES194" s="260"/>
      <c r="KET194" s="260"/>
      <c r="KEU194" s="260"/>
      <c r="KEV194" s="260"/>
      <c r="KEW194" s="260"/>
      <c r="KEX194" s="260"/>
      <c r="KEY194" s="260"/>
      <c r="KEZ194" s="260"/>
      <c r="KFA194" s="260"/>
      <c r="KFB194" s="260"/>
      <c r="KFC194" s="260"/>
      <c r="KFD194" s="260"/>
      <c r="KFE194" s="260"/>
      <c r="KFF194" s="260"/>
      <c r="KFG194" s="260"/>
      <c r="KFH194" s="260"/>
      <c r="KFI194" s="260"/>
      <c r="KFJ194" s="260"/>
      <c r="KFK194" s="260"/>
      <c r="KFL194" s="260"/>
      <c r="KFM194" s="260"/>
      <c r="KFN194" s="260"/>
      <c r="KFO194" s="260"/>
      <c r="KFP194" s="260"/>
      <c r="KFQ194" s="260"/>
      <c r="KFR194" s="260"/>
      <c r="KFS194" s="260"/>
      <c r="KFT194" s="260"/>
      <c r="KFU194" s="260"/>
      <c r="KFV194" s="260"/>
      <c r="KFW194" s="260"/>
      <c r="KFX194" s="260"/>
      <c r="KFY194" s="260"/>
      <c r="KFZ194" s="260"/>
      <c r="KGA194" s="260"/>
      <c r="KGB194" s="260"/>
      <c r="KGC194" s="260"/>
      <c r="KGD194" s="260"/>
      <c r="KGE194" s="260"/>
      <c r="KGF194" s="260"/>
      <c r="KGG194" s="260"/>
      <c r="KGH194" s="260"/>
      <c r="KGI194" s="260"/>
      <c r="KGJ194" s="260"/>
      <c r="KGK194" s="260"/>
      <c r="KGL194" s="260"/>
      <c r="KGM194" s="260"/>
      <c r="KGN194" s="260"/>
      <c r="KGO194" s="260"/>
      <c r="KGP194" s="260"/>
      <c r="KGQ194" s="260"/>
      <c r="KGR194" s="260"/>
      <c r="KGS194" s="260"/>
      <c r="KGT194" s="260"/>
      <c r="KGU194" s="260"/>
      <c r="KGV194" s="260"/>
      <c r="KGW194" s="260"/>
      <c r="KGX194" s="260"/>
      <c r="KGY194" s="260"/>
      <c r="KGZ194" s="260"/>
      <c r="KHA194" s="260"/>
      <c r="KHB194" s="260"/>
      <c r="KHC194" s="260"/>
      <c r="KHD194" s="260"/>
      <c r="KHE194" s="260"/>
      <c r="KHF194" s="260"/>
      <c r="KHG194" s="260"/>
      <c r="KHH194" s="260"/>
      <c r="KHI194" s="260"/>
      <c r="KHJ194" s="260"/>
      <c r="KHK194" s="260"/>
      <c r="KHL194" s="260"/>
      <c r="KHM194" s="260"/>
      <c r="KHN194" s="260"/>
      <c r="KHO194" s="260"/>
      <c r="KHP194" s="260"/>
      <c r="KHQ194" s="260"/>
      <c r="KHR194" s="260"/>
      <c r="KHS194" s="260"/>
      <c r="KHT194" s="260"/>
      <c r="KHU194" s="260"/>
      <c r="KHV194" s="260"/>
      <c r="KHW194" s="260"/>
      <c r="KHX194" s="260"/>
      <c r="KHY194" s="260"/>
      <c r="KHZ194" s="260"/>
      <c r="KIA194" s="260"/>
      <c r="KIB194" s="260"/>
      <c r="KIC194" s="260"/>
      <c r="KID194" s="260"/>
      <c r="KIE194" s="260"/>
      <c r="KIF194" s="260"/>
      <c r="KIG194" s="260"/>
      <c r="KIH194" s="260"/>
      <c r="KII194" s="260"/>
      <c r="KIJ194" s="260"/>
      <c r="KIK194" s="260"/>
      <c r="KIL194" s="260"/>
      <c r="KIM194" s="260"/>
      <c r="KIN194" s="260"/>
      <c r="KIO194" s="260"/>
      <c r="KIP194" s="260"/>
      <c r="KIQ194" s="260"/>
      <c r="KIR194" s="260"/>
      <c r="KIS194" s="260"/>
      <c r="KIT194" s="260"/>
      <c r="KIU194" s="260"/>
      <c r="KIV194" s="260"/>
      <c r="KIW194" s="260"/>
      <c r="KIX194" s="260"/>
      <c r="KIY194" s="260"/>
      <c r="KIZ194" s="260"/>
      <c r="KJA194" s="260"/>
      <c r="KJB194" s="260"/>
      <c r="KJC194" s="260"/>
      <c r="KJD194" s="260"/>
      <c r="KJE194" s="260"/>
      <c r="KJF194" s="260"/>
      <c r="KJG194" s="260"/>
      <c r="KJH194" s="260"/>
      <c r="KJI194" s="260"/>
      <c r="KJJ194" s="260"/>
      <c r="KJK194" s="260"/>
      <c r="KJL194" s="260"/>
      <c r="KJM194" s="260"/>
      <c r="KJN194" s="260"/>
      <c r="KJO194" s="260"/>
      <c r="KJP194" s="260"/>
      <c r="KJQ194" s="260"/>
      <c r="KJR194" s="260"/>
      <c r="KJS194" s="260"/>
      <c r="KJT194" s="260"/>
      <c r="KJU194" s="260"/>
      <c r="KJV194" s="260"/>
      <c r="KJW194" s="260"/>
      <c r="KJX194" s="260"/>
      <c r="KJY194" s="260"/>
      <c r="KJZ194" s="260"/>
      <c r="KKA194" s="260"/>
      <c r="KKB194" s="260"/>
      <c r="KKC194" s="260"/>
      <c r="KKD194" s="260"/>
      <c r="KKE194" s="260"/>
      <c r="KKF194" s="260"/>
      <c r="KKG194" s="260"/>
      <c r="KKH194" s="260"/>
      <c r="KKI194" s="260"/>
      <c r="KKJ194" s="260"/>
      <c r="KKK194" s="260"/>
      <c r="KKL194" s="260"/>
      <c r="KKM194" s="260"/>
      <c r="KKN194" s="260"/>
      <c r="KKO194" s="260"/>
      <c r="KKP194" s="260"/>
      <c r="KKQ194" s="260"/>
      <c r="KKR194" s="260"/>
      <c r="KKS194" s="260"/>
      <c r="KKT194" s="260"/>
      <c r="KKU194" s="260"/>
      <c r="KKV194" s="260"/>
      <c r="KKW194" s="260"/>
      <c r="KKX194" s="260"/>
      <c r="KKY194" s="260"/>
      <c r="KKZ194" s="260"/>
      <c r="KLA194" s="260"/>
      <c r="KLB194" s="260"/>
      <c r="KLC194" s="260"/>
      <c r="KLD194" s="260"/>
      <c r="KLE194" s="260"/>
      <c r="KLF194" s="260"/>
      <c r="KLG194" s="260"/>
      <c r="KLH194" s="260"/>
      <c r="KLI194" s="260"/>
      <c r="KLJ194" s="260"/>
      <c r="KLK194" s="260"/>
      <c r="KLL194" s="260"/>
      <c r="KLM194" s="260"/>
      <c r="KLN194" s="260"/>
      <c r="KLO194" s="260"/>
      <c r="KLP194" s="260"/>
      <c r="KLQ194" s="260"/>
      <c r="KLR194" s="260"/>
      <c r="KLS194" s="260"/>
      <c r="KLT194" s="260"/>
      <c r="KLU194" s="260"/>
      <c r="KLV194" s="260"/>
      <c r="KLW194" s="260"/>
      <c r="KLX194" s="260"/>
      <c r="KLY194" s="260"/>
      <c r="KLZ194" s="260"/>
      <c r="KMA194" s="260"/>
      <c r="KMB194" s="260"/>
      <c r="KMC194" s="260"/>
      <c r="KMD194" s="260"/>
      <c r="KME194" s="260"/>
      <c r="KMF194" s="260"/>
      <c r="KMG194" s="260"/>
      <c r="KMH194" s="260"/>
      <c r="KMI194" s="260"/>
      <c r="KMJ194" s="260"/>
      <c r="KMK194" s="260"/>
      <c r="KML194" s="260"/>
      <c r="KMM194" s="260"/>
      <c r="KMN194" s="260"/>
      <c r="KMO194" s="260"/>
      <c r="KMP194" s="260"/>
      <c r="KMQ194" s="260"/>
      <c r="KMR194" s="260"/>
      <c r="KMS194" s="260"/>
      <c r="KMT194" s="260"/>
      <c r="KMU194" s="260"/>
      <c r="KMV194" s="260"/>
      <c r="KMW194" s="260"/>
      <c r="KMX194" s="260"/>
      <c r="KMY194" s="260"/>
      <c r="KMZ194" s="260"/>
      <c r="KNA194" s="260"/>
      <c r="KNB194" s="260"/>
      <c r="KNC194" s="260"/>
      <c r="KND194" s="260"/>
      <c r="KNE194" s="260"/>
      <c r="KNF194" s="260"/>
      <c r="KNG194" s="260"/>
      <c r="KNH194" s="260"/>
      <c r="KNI194" s="260"/>
      <c r="KNJ194" s="260"/>
      <c r="KNK194" s="260"/>
      <c r="KNL194" s="260"/>
      <c r="KNM194" s="260"/>
      <c r="KNN194" s="260"/>
      <c r="KNO194" s="260"/>
      <c r="KNP194" s="260"/>
      <c r="KNQ194" s="260"/>
      <c r="KNR194" s="260"/>
      <c r="KNS194" s="260"/>
      <c r="KNT194" s="260"/>
      <c r="KNU194" s="260"/>
      <c r="KNV194" s="260"/>
      <c r="KNW194" s="260"/>
      <c r="KNX194" s="260"/>
      <c r="KNY194" s="260"/>
      <c r="KNZ194" s="260"/>
      <c r="KOA194" s="260"/>
      <c r="KOB194" s="260"/>
      <c r="KOC194" s="260"/>
      <c r="KOD194" s="260"/>
      <c r="KOE194" s="260"/>
      <c r="KOF194" s="260"/>
      <c r="KOG194" s="260"/>
      <c r="KOH194" s="260"/>
      <c r="KOI194" s="260"/>
      <c r="KOJ194" s="260"/>
      <c r="KOK194" s="260"/>
      <c r="KOL194" s="260"/>
      <c r="KOM194" s="260"/>
      <c r="KON194" s="260"/>
      <c r="KOO194" s="260"/>
      <c r="KOP194" s="260"/>
      <c r="KOQ194" s="260"/>
      <c r="KOR194" s="260"/>
      <c r="KOS194" s="260"/>
      <c r="KOT194" s="260"/>
      <c r="KOU194" s="260"/>
      <c r="KOV194" s="260"/>
      <c r="KOW194" s="260"/>
      <c r="KOX194" s="260"/>
      <c r="KOY194" s="260"/>
      <c r="KOZ194" s="260"/>
      <c r="KPA194" s="260"/>
      <c r="KPB194" s="260"/>
      <c r="KPC194" s="260"/>
      <c r="KPD194" s="260"/>
      <c r="KPE194" s="260"/>
      <c r="KPF194" s="260"/>
      <c r="KPG194" s="260"/>
      <c r="KPH194" s="260"/>
      <c r="KPI194" s="260"/>
      <c r="KPJ194" s="260"/>
      <c r="KPK194" s="260"/>
      <c r="KPL194" s="260"/>
      <c r="KPM194" s="260"/>
      <c r="KPN194" s="260"/>
      <c r="KPO194" s="260"/>
      <c r="KPP194" s="260"/>
      <c r="KPQ194" s="260"/>
      <c r="KPR194" s="260"/>
      <c r="KPS194" s="260"/>
      <c r="KPT194" s="260"/>
      <c r="KPU194" s="260"/>
      <c r="KPV194" s="260"/>
      <c r="KPW194" s="260"/>
      <c r="KPX194" s="260"/>
      <c r="KPY194" s="260"/>
      <c r="KPZ194" s="260"/>
      <c r="KQA194" s="260"/>
      <c r="KQB194" s="260"/>
      <c r="KQC194" s="260"/>
      <c r="KQD194" s="260"/>
      <c r="KQE194" s="260"/>
      <c r="KQF194" s="260"/>
      <c r="KQG194" s="260"/>
      <c r="KQH194" s="260"/>
      <c r="KQI194" s="260"/>
      <c r="KQJ194" s="260"/>
      <c r="KQK194" s="260"/>
      <c r="KQL194" s="260"/>
      <c r="KQM194" s="260"/>
      <c r="KQN194" s="260"/>
      <c r="KQO194" s="260"/>
      <c r="KQP194" s="260"/>
      <c r="KQQ194" s="260"/>
      <c r="KQR194" s="260"/>
      <c r="KQS194" s="260"/>
      <c r="KQT194" s="260"/>
      <c r="KQU194" s="260"/>
      <c r="KQV194" s="260"/>
      <c r="KQW194" s="260"/>
      <c r="KQX194" s="260"/>
      <c r="KQY194" s="260"/>
      <c r="KQZ194" s="260"/>
      <c r="KRA194" s="260"/>
      <c r="KRB194" s="260"/>
      <c r="KRC194" s="260"/>
      <c r="KRD194" s="260"/>
      <c r="KRE194" s="260"/>
      <c r="KRF194" s="260"/>
      <c r="KRG194" s="260"/>
      <c r="KRH194" s="260"/>
      <c r="KRI194" s="260"/>
      <c r="KRJ194" s="260"/>
      <c r="KRK194" s="260"/>
      <c r="KRL194" s="260"/>
      <c r="KRM194" s="260"/>
      <c r="KRN194" s="260"/>
      <c r="KRO194" s="260"/>
      <c r="KRP194" s="260"/>
      <c r="KRQ194" s="260"/>
      <c r="KRR194" s="260"/>
      <c r="KRS194" s="260"/>
      <c r="KRT194" s="260"/>
      <c r="KRU194" s="260"/>
      <c r="KRV194" s="260"/>
      <c r="KRW194" s="260"/>
      <c r="KRX194" s="260"/>
      <c r="KRY194" s="260"/>
      <c r="KRZ194" s="260"/>
      <c r="KSA194" s="260"/>
      <c r="KSB194" s="260"/>
      <c r="KSC194" s="260"/>
      <c r="KSD194" s="260"/>
      <c r="KSE194" s="260"/>
      <c r="KSF194" s="260"/>
      <c r="KSG194" s="260"/>
      <c r="KSH194" s="260"/>
      <c r="KSI194" s="260"/>
      <c r="KSJ194" s="260"/>
      <c r="KSK194" s="260"/>
      <c r="KSL194" s="260"/>
      <c r="KSM194" s="260"/>
      <c r="KSN194" s="260"/>
      <c r="KSO194" s="260"/>
      <c r="KSP194" s="260"/>
      <c r="KSQ194" s="260"/>
      <c r="KSR194" s="260"/>
      <c r="KSS194" s="260"/>
      <c r="KST194" s="260"/>
      <c r="KSU194" s="260"/>
      <c r="KSV194" s="260"/>
      <c r="KSW194" s="260"/>
      <c r="KSX194" s="260"/>
      <c r="KSY194" s="260"/>
      <c r="KSZ194" s="260"/>
      <c r="KTA194" s="260"/>
      <c r="KTB194" s="260"/>
      <c r="KTC194" s="260"/>
      <c r="KTD194" s="260"/>
      <c r="KTE194" s="260"/>
      <c r="KTF194" s="260"/>
      <c r="KTG194" s="260"/>
      <c r="KTH194" s="260"/>
      <c r="KTI194" s="260"/>
      <c r="KTJ194" s="260"/>
      <c r="KTK194" s="260"/>
      <c r="KTL194" s="260"/>
      <c r="KTM194" s="260"/>
      <c r="KTN194" s="260"/>
      <c r="KTO194" s="260"/>
      <c r="KTP194" s="260"/>
      <c r="KTQ194" s="260"/>
      <c r="KTR194" s="260"/>
      <c r="KTS194" s="260"/>
      <c r="KTT194" s="260"/>
      <c r="KTU194" s="260"/>
      <c r="KTV194" s="260"/>
      <c r="KTW194" s="260"/>
      <c r="KTX194" s="260"/>
      <c r="KTY194" s="260"/>
      <c r="KTZ194" s="260"/>
      <c r="KUA194" s="260"/>
      <c r="KUB194" s="260"/>
      <c r="KUC194" s="260"/>
      <c r="KUD194" s="260"/>
      <c r="KUE194" s="260"/>
      <c r="KUF194" s="260"/>
      <c r="KUG194" s="260"/>
      <c r="KUH194" s="260"/>
      <c r="KUI194" s="260"/>
      <c r="KUJ194" s="260"/>
      <c r="KUK194" s="260"/>
      <c r="KUL194" s="260"/>
      <c r="KUM194" s="260"/>
      <c r="KUN194" s="260"/>
      <c r="KUO194" s="260"/>
      <c r="KUP194" s="260"/>
      <c r="KUQ194" s="260"/>
      <c r="KUR194" s="260"/>
      <c r="KUS194" s="260"/>
      <c r="KUT194" s="260"/>
      <c r="KUU194" s="260"/>
      <c r="KUV194" s="260"/>
      <c r="KUW194" s="260"/>
      <c r="KUX194" s="260"/>
      <c r="KUY194" s="260"/>
      <c r="KUZ194" s="260"/>
      <c r="KVA194" s="260"/>
      <c r="KVB194" s="260"/>
      <c r="KVC194" s="260"/>
      <c r="KVD194" s="260"/>
      <c r="KVE194" s="260"/>
      <c r="KVF194" s="260"/>
      <c r="KVG194" s="260"/>
      <c r="KVH194" s="260"/>
      <c r="KVI194" s="260"/>
      <c r="KVJ194" s="260"/>
      <c r="KVK194" s="260"/>
      <c r="KVL194" s="260"/>
      <c r="KVM194" s="260"/>
      <c r="KVN194" s="260"/>
      <c r="KVO194" s="260"/>
      <c r="KVP194" s="260"/>
      <c r="KVQ194" s="260"/>
      <c r="KVR194" s="260"/>
      <c r="KVS194" s="260"/>
      <c r="KVT194" s="260"/>
      <c r="KVU194" s="260"/>
      <c r="KVV194" s="260"/>
      <c r="KVW194" s="260"/>
      <c r="KVX194" s="260"/>
      <c r="KVY194" s="260"/>
      <c r="KVZ194" s="260"/>
      <c r="KWA194" s="260"/>
      <c r="KWB194" s="260"/>
      <c r="KWC194" s="260"/>
      <c r="KWD194" s="260"/>
      <c r="KWE194" s="260"/>
      <c r="KWF194" s="260"/>
      <c r="KWG194" s="260"/>
      <c r="KWH194" s="260"/>
      <c r="KWI194" s="260"/>
      <c r="KWJ194" s="260"/>
      <c r="KWK194" s="260"/>
      <c r="KWL194" s="260"/>
      <c r="KWM194" s="260"/>
      <c r="KWN194" s="260"/>
      <c r="KWO194" s="260"/>
      <c r="KWP194" s="260"/>
      <c r="KWQ194" s="260"/>
      <c r="KWR194" s="260"/>
      <c r="KWS194" s="260"/>
      <c r="KWT194" s="260"/>
      <c r="KWU194" s="260"/>
      <c r="KWV194" s="260"/>
      <c r="KWW194" s="260"/>
      <c r="KWX194" s="260"/>
      <c r="KWY194" s="260"/>
      <c r="KWZ194" s="260"/>
      <c r="KXA194" s="260"/>
      <c r="KXB194" s="260"/>
      <c r="KXC194" s="260"/>
      <c r="KXD194" s="260"/>
      <c r="KXE194" s="260"/>
      <c r="KXF194" s="260"/>
      <c r="KXG194" s="260"/>
      <c r="KXH194" s="260"/>
      <c r="KXI194" s="260"/>
      <c r="KXJ194" s="260"/>
      <c r="KXK194" s="260"/>
      <c r="KXL194" s="260"/>
      <c r="KXM194" s="260"/>
      <c r="KXN194" s="260"/>
      <c r="KXO194" s="260"/>
      <c r="KXP194" s="260"/>
      <c r="KXQ194" s="260"/>
      <c r="KXR194" s="260"/>
      <c r="KXS194" s="260"/>
      <c r="KXT194" s="260"/>
      <c r="KXU194" s="260"/>
      <c r="KXV194" s="260"/>
      <c r="KXW194" s="260"/>
      <c r="KXX194" s="260"/>
      <c r="KXY194" s="260"/>
      <c r="KXZ194" s="260"/>
      <c r="KYA194" s="260"/>
      <c r="KYB194" s="260"/>
      <c r="KYC194" s="260"/>
      <c r="KYD194" s="260"/>
      <c r="KYE194" s="260"/>
      <c r="KYF194" s="260"/>
      <c r="KYG194" s="260"/>
      <c r="KYH194" s="260"/>
      <c r="KYI194" s="260"/>
      <c r="KYJ194" s="260"/>
      <c r="KYK194" s="260"/>
      <c r="KYL194" s="260"/>
      <c r="KYM194" s="260"/>
      <c r="KYN194" s="260"/>
      <c r="KYO194" s="260"/>
      <c r="KYP194" s="260"/>
      <c r="KYQ194" s="260"/>
      <c r="KYR194" s="260"/>
      <c r="KYS194" s="260"/>
      <c r="KYT194" s="260"/>
      <c r="KYU194" s="260"/>
      <c r="KYV194" s="260"/>
      <c r="KYW194" s="260"/>
      <c r="KYX194" s="260"/>
      <c r="KYY194" s="260"/>
      <c r="KYZ194" s="260"/>
      <c r="KZA194" s="260"/>
      <c r="KZB194" s="260"/>
      <c r="KZC194" s="260"/>
      <c r="KZD194" s="260"/>
      <c r="KZE194" s="260"/>
      <c r="KZF194" s="260"/>
      <c r="KZG194" s="260"/>
      <c r="KZH194" s="260"/>
      <c r="KZI194" s="260"/>
      <c r="KZJ194" s="260"/>
      <c r="KZK194" s="260"/>
      <c r="KZL194" s="260"/>
      <c r="KZM194" s="260"/>
      <c r="KZN194" s="260"/>
      <c r="KZO194" s="260"/>
      <c r="KZP194" s="260"/>
      <c r="KZQ194" s="260"/>
      <c r="KZR194" s="260"/>
      <c r="KZS194" s="260"/>
      <c r="KZT194" s="260"/>
      <c r="KZU194" s="260"/>
      <c r="KZV194" s="260"/>
      <c r="KZW194" s="260"/>
      <c r="KZX194" s="260"/>
      <c r="KZY194" s="260"/>
      <c r="KZZ194" s="260"/>
      <c r="LAA194" s="260"/>
      <c r="LAB194" s="260"/>
      <c r="LAC194" s="260"/>
      <c r="LAD194" s="260"/>
      <c r="LAE194" s="260"/>
      <c r="LAF194" s="260"/>
      <c r="LAG194" s="260"/>
      <c r="LAH194" s="260"/>
      <c r="LAI194" s="260"/>
      <c r="LAJ194" s="260"/>
      <c r="LAK194" s="260"/>
      <c r="LAL194" s="260"/>
      <c r="LAM194" s="260"/>
      <c r="LAN194" s="260"/>
      <c r="LAO194" s="260"/>
      <c r="LAP194" s="260"/>
      <c r="LAQ194" s="260"/>
      <c r="LAR194" s="260"/>
      <c r="LAS194" s="260"/>
      <c r="LAT194" s="260"/>
      <c r="LAU194" s="260"/>
      <c r="LAV194" s="260"/>
      <c r="LAW194" s="260"/>
      <c r="LAX194" s="260"/>
      <c r="LAY194" s="260"/>
      <c r="LAZ194" s="260"/>
      <c r="LBA194" s="260"/>
      <c r="LBB194" s="260"/>
      <c r="LBC194" s="260"/>
      <c r="LBD194" s="260"/>
      <c r="LBE194" s="260"/>
      <c r="LBF194" s="260"/>
      <c r="LBG194" s="260"/>
      <c r="LBH194" s="260"/>
      <c r="LBI194" s="260"/>
      <c r="LBJ194" s="260"/>
      <c r="LBK194" s="260"/>
      <c r="LBL194" s="260"/>
      <c r="LBM194" s="260"/>
      <c r="LBN194" s="260"/>
      <c r="LBO194" s="260"/>
      <c r="LBP194" s="260"/>
      <c r="LBQ194" s="260"/>
      <c r="LBR194" s="260"/>
      <c r="LBS194" s="260"/>
      <c r="LBT194" s="260"/>
      <c r="LBU194" s="260"/>
      <c r="LBV194" s="260"/>
      <c r="LBW194" s="260"/>
      <c r="LBX194" s="260"/>
      <c r="LBY194" s="260"/>
      <c r="LBZ194" s="260"/>
      <c r="LCA194" s="260"/>
      <c r="LCB194" s="260"/>
      <c r="LCC194" s="260"/>
      <c r="LCD194" s="260"/>
      <c r="LCE194" s="260"/>
      <c r="LCF194" s="260"/>
      <c r="LCG194" s="260"/>
      <c r="LCH194" s="260"/>
      <c r="LCI194" s="260"/>
      <c r="LCJ194" s="260"/>
      <c r="LCK194" s="260"/>
      <c r="LCL194" s="260"/>
      <c r="LCM194" s="260"/>
      <c r="LCN194" s="260"/>
      <c r="LCO194" s="260"/>
      <c r="LCP194" s="260"/>
      <c r="LCQ194" s="260"/>
      <c r="LCR194" s="260"/>
      <c r="LCS194" s="260"/>
      <c r="LCT194" s="260"/>
      <c r="LCU194" s="260"/>
      <c r="LCV194" s="260"/>
      <c r="LCW194" s="260"/>
      <c r="LCX194" s="260"/>
      <c r="LCY194" s="260"/>
      <c r="LCZ194" s="260"/>
      <c r="LDA194" s="260"/>
      <c r="LDB194" s="260"/>
      <c r="LDC194" s="260"/>
      <c r="LDD194" s="260"/>
      <c r="LDE194" s="260"/>
      <c r="LDF194" s="260"/>
      <c r="LDG194" s="260"/>
      <c r="LDH194" s="260"/>
      <c r="LDI194" s="260"/>
      <c r="LDJ194" s="260"/>
      <c r="LDK194" s="260"/>
      <c r="LDL194" s="260"/>
      <c r="LDM194" s="260"/>
      <c r="LDN194" s="260"/>
      <c r="LDO194" s="260"/>
      <c r="LDP194" s="260"/>
      <c r="LDQ194" s="260"/>
      <c r="LDR194" s="260"/>
      <c r="LDS194" s="260"/>
      <c r="LDT194" s="260"/>
      <c r="LDU194" s="260"/>
      <c r="LDV194" s="260"/>
      <c r="LDW194" s="260"/>
      <c r="LDX194" s="260"/>
      <c r="LDY194" s="260"/>
      <c r="LDZ194" s="260"/>
      <c r="LEA194" s="260"/>
      <c r="LEB194" s="260"/>
      <c r="LEC194" s="260"/>
      <c r="LED194" s="260"/>
      <c r="LEE194" s="260"/>
      <c r="LEF194" s="260"/>
      <c r="LEG194" s="260"/>
      <c r="LEH194" s="260"/>
      <c r="LEI194" s="260"/>
      <c r="LEJ194" s="260"/>
      <c r="LEK194" s="260"/>
      <c r="LEL194" s="260"/>
      <c r="LEM194" s="260"/>
      <c r="LEN194" s="260"/>
      <c r="LEO194" s="260"/>
      <c r="LEP194" s="260"/>
      <c r="LEQ194" s="260"/>
      <c r="LER194" s="260"/>
      <c r="LES194" s="260"/>
      <c r="LET194" s="260"/>
      <c r="LEU194" s="260"/>
      <c r="LEV194" s="260"/>
      <c r="LEW194" s="260"/>
      <c r="LEX194" s="260"/>
      <c r="LEY194" s="260"/>
      <c r="LEZ194" s="260"/>
      <c r="LFA194" s="260"/>
      <c r="LFB194" s="260"/>
      <c r="LFC194" s="260"/>
      <c r="LFD194" s="260"/>
      <c r="LFE194" s="260"/>
      <c r="LFF194" s="260"/>
      <c r="LFG194" s="260"/>
      <c r="LFH194" s="260"/>
      <c r="LFI194" s="260"/>
      <c r="LFJ194" s="260"/>
      <c r="LFK194" s="260"/>
      <c r="LFL194" s="260"/>
      <c r="LFM194" s="260"/>
      <c r="LFN194" s="260"/>
      <c r="LFO194" s="260"/>
      <c r="LFP194" s="260"/>
      <c r="LFQ194" s="260"/>
      <c r="LFR194" s="260"/>
      <c r="LFS194" s="260"/>
      <c r="LFT194" s="260"/>
      <c r="LFU194" s="260"/>
      <c r="LFV194" s="260"/>
      <c r="LFW194" s="260"/>
      <c r="LFX194" s="260"/>
      <c r="LFY194" s="260"/>
      <c r="LFZ194" s="260"/>
      <c r="LGA194" s="260"/>
      <c r="LGB194" s="260"/>
      <c r="LGC194" s="260"/>
      <c r="LGD194" s="260"/>
      <c r="LGE194" s="260"/>
      <c r="LGF194" s="260"/>
      <c r="LGG194" s="260"/>
      <c r="LGH194" s="260"/>
      <c r="LGI194" s="260"/>
      <c r="LGJ194" s="260"/>
      <c r="LGK194" s="260"/>
      <c r="LGL194" s="260"/>
      <c r="LGM194" s="260"/>
      <c r="LGN194" s="260"/>
      <c r="LGO194" s="260"/>
      <c r="LGP194" s="260"/>
      <c r="LGQ194" s="260"/>
      <c r="LGR194" s="260"/>
      <c r="LGS194" s="260"/>
      <c r="LGT194" s="260"/>
      <c r="LGU194" s="260"/>
      <c r="LGV194" s="260"/>
      <c r="LGW194" s="260"/>
      <c r="LGX194" s="260"/>
      <c r="LGY194" s="260"/>
      <c r="LGZ194" s="260"/>
      <c r="LHA194" s="260"/>
      <c r="LHB194" s="260"/>
      <c r="LHC194" s="260"/>
      <c r="LHD194" s="260"/>
      <c r="LHE194" s="260"/>
      <c r="LHF194" s="260"/>
      <c r="LHG194" s="260"/>
      <c r="LHH194" s="260"/>
      <c r="LHI194" s="260"/>
      <c r="LHJ194" s="260"/>
      <c r="LHK194" s="260"/>
      <c r="LHL194" s="260"/>
      <c r="LHM194" s="260"/>
      <c r="LHN194" s="260"/>
      <c r="LHO194" s="260"/>
      <c r="LHP194" s="260"/>
      <c r="LHQ194" s="260"/>
      <c r="LHR194" s="260"/>
      <c r="LHS194" s="260"/>
      <c r="LHT194" s="260"/>
      <c r="LHU194" s="260"/>
      <c r="LHV194" s="260"/>
      <c r="LHW194" s="260"/>
      <c r="LHX194" s="260"/>
      <c r="LHY194" s="260"/>
      <c r="LHZ194" s="260"/>
      <c r="LIA194" s="260"/>
      <c r="LIB194" s="260"/>
      <c r="LIC194" s="260"/>
      <c r="LID194" s="260"/>
      <c r="LIE194" s="260"/>
      <c r="LIF194" s="260"/>
      <c r="LIG194" s="260"/>
      <c r="LIH194" s="260"/>
      <c r="LII194" s="260"/>
      <c r="LIJ194" s="260"/>
      <c r="LIK194" s="260"/>
      <c r="LIL194" s="260"/>
      <c r="LIM194" s="260"/>
      <c r="LIN194" s="260"/>
      <c r="LIO194" s="260"/>
      <c r="LIP194" s="260"/>
      <c r="LIQ194" s="260"/>
      <c r="LIR194" s="260"/>
      <c r="LIS194" s="260"/>
      <c r="LIT194" s="260"/>
      <c r="LIU194" s="260"/>
      <c r="LIV194" s="260"/>
      <c r="LIW194" s="260"/>
      <c r="LIX194" s="260"/>
      <c r="LIY194" s="260"/>
      <c r="LIZ194" s="260"/>
      <c r="LJA194" s="260"/>
      <c r="LJB194" s="260"/>
      <c r="LJC194" s="260"/>
      <c r="LJD194" s="260"/>
      <c r="LJE194" s="260"/>
      <c r="LJF194" s="260"/>
      <c r="LJG194" s="260"/>
      <c r="LJH194" s="260"/>
      <c r="LJI194" s="260"/>
      <c r="LJJ194" s="260"/>
      <c r="LJK194" s="260"/>
      <c r="LJL194" s="260"/>
      <c r="LJM194" s="260"/>
      <c r="LJN194" s="260"/>
      <c r="LJO194" s="260"/>
      <c r="LJP194" s="260"/>
      <c r="LJQ194" s="260"/>
      <c r="LJR194" s="260"/>
      <c r="LJS194" s="260"/>
      <c r="LJT194" s="260"/>
      <c r="LJU194" s="260"/>
      <c r="LJV194" s="260"/>
      <c r="LJW194" s="260"/>
      <c r="LJX194" s="260"/>
      <c r="LJY194" s="260"/>
      <c r="LJZ194" s="260"/>
      <c r="LKA194" s="260"/>
      <c r="LKB194" s="260"/>
      <c r="LKC194" s="260"/>
      <c r="LKD194" s="260"/>
      <c r="LKE194" s="260"/>
      <c r="LKF194" s="260"/>
      <c r="LKG194" s="260"/>
      <c r="LKH194" s="260"/>
      <c r="LKI194" s="260"/>
      <c r="LKJ194" s="260"/>
      <c r="LKK194" s="260"/>
      <c r="LKL194" s="260"/>
      <c r="LKM194" s="260"/>
      <c r="LKN194" s="260"/>
      <c r="LKO194" s="260"/>
      <c r="LKP194" s="260"/>
      <c r="LKQ194" s="260"/>
      <c r="LKR194" s="260"/>
      <c r="LKS194" s="260"/>
      <c r="LKT194" s="260"/>
      <c r="LKU194" s="260"/>
      <c r="LKV194" s="260"/>
      <c r="LKW194" s="260"/>
      <c r="LKX194" s="260"/>
      <c r="LKY194" s="260"/>
      <c r="LKZ194" s="260"/>
      <c r="LLA194" s="260"/>
      <c r="LLB194" s="260"/>
      <c r="LLC194" s="260"/>
      <c r="LLD194" s="260"/>
      <c r="LLE194" s="260"/>
      <c r="LLF194" s="260"/>
      <c r="LLG194" s="260"/>
      <c r="LLH194" s="260"/>
      <c r="LLI194" s="260"/>
      <c r="LLJ194" s="260"/>
      <c r="LLK194" s="260"/>
      <c r="LLL194" s="260"/>
      <c r="LLM194" s="260"/>
      <c r="LLN194" s="260"/>
      <c r="LLO194" s="260"/>
      <c r="LLP194" s="260"/>
      <c r="LLQ194" s="260"/>
      <c r="LLR194" s="260"/>
      <c r="LLS194" s="260"/>
      <c r="LLT194" s="260"/>
      <c r="LLU194" s="260"/>
      <c r="LLV194" s="260"/>
      <c r="LLW194" s="260"/>
      <c r="LLX194" s="260"/>
      <c r="LLY194" s="260"/>
      <c r="LLZ194" s="260"/>
      <c r="LMA194" s="260"/>
      <c r="LMB194" s="260"/>
      <c r="LMC194" s="260"/>
      <c r="LMD194" s="260"/>
      <c r="LME194" s="260"/>
      <c r="LMF194" s="260"/>
      <c r="LMG194" s="260"/>
      <c r="LMH194" s="260"/>
      <c r="LMI194" s="260"/>
      <c r="LMJ194" s="260"/>
      <c r="LMK194" s="260"/>
      <c r="LML194" s="260"/>
      <c r="LMM194" s="260"/>
      <c r="LMN194" s="260"/>
      <c r="LMO194" s="260"/>
      <c r="LMP194" s="260"/>
      <c r="LMQ194" s="260"/>
      <c r="LMR194" s="260"/>
      <c r="LMS194" s="260"/>
      <c r="LMT194" s="260"/>
      <c r="LMU194" s="260"/>
      <c r="LMV194" s="260"/>
      <c r="LMW194" s="260"/>
      <c r="LMX194" s="260"/>
      <c r="LMY194" s="260"/>
      <c r="LMZ194" s="260"/>
      <c r="LNA194" s="260"/>
      <c r="LNB194" s="260"/>
      <c r="LNC194" s="260"/>
      <c r="LND194" s="260"/>
      <c r="LNE194" s="260"/>
      <c r="LNF194" s="260"/>
      <c r="LNG194" s="260"/>
      <c r="LNH194" s="260"/>
      <c r="LNI194" s="260"/>
      <c r="LNJ194" s="260"/>
      <c r="LNK194" s="260"/>
      <c r="LNL194" s="260"/>
      <c r="LNM194" s="260"/>
      <c r="LNN194" s="260"/>
      <c r="LNO194" s="260"/>
      <c r="LNP194" s="260"/>
      <c r="LNQ194" s="260"/>
      <c r="LNR194" s="260"/>
      <c r="LNS194" s="260"/>
      <c r="LNT194" s="260"/>
      <c r="LNU194" s="260"/>
      <c r="LNV194" s="260"/>
      <c r="LNW194" s="260"/>
      <c r="LNX194" s="260"/>
      <c r="LNY194" s="260"/>
      <c r="LNZ194" s="260"/>
      <c r="LOA194" s="260"/>
      <c r="LOB194" s="260"/>
      <c r="LOC194" s="260"/>
      <c r="LOD194" s="260"/>
      <c r="LOE194" s="260"/>
      <c r="LOF194" s="260"/>
      <c r="LOG194" s="260"/>
      <c r="LOH194" s="260"/>
      <c r="LOI194" s="260"/>
      <c r="LOJ194" s="260"/>
      <c r="LOK194" s="260"/>
      <c r="LOL194" s="260"/>
      <c r="LOM194" s="260"/>
      <c r="LON194" s="260"/>
      <c r="LOO194" s="260"/>
      <c r="LOP194" s="260"/>
      <c r="LOQ194" s="260"/>
      <c r="LOR194" s="260"/>
      <c r="LOS194" s="260"/>
      <c r="LOT194" s="260"/>
      <c r="LOU194" s="260"/>
      <c r="LOV194" s="260"/>
      <c r="LOW194" s="260"/>
      <c r="LOX194" s="260"/>
      <c r="LOY194" s="260"/>
      <c r="LOZ194" s="260"/>
      <c r="LPA194" s="260"/>
      <c r="LPB194" s="260"/>
      <c r="LPC194" s="260"/>
      <c r="LPD194" s="260"/>
      <c r="LPE194" s="260"/>
      <c r="LPF194" s="260"/>
      <c r="LPG194" s="260"/>
      <c r="LPH194" s="260"/>
      <c r="LPI194" s="260"/>
      <c r="LPJ194" s="260"/>
      <c r="LPK194" s="260"/>
      <c r="LPL194" s="260"/>
      <c r="LPM194" s="260"/>
      <c r="LPN194" s="260"/>
      <c r="LPO194" s="260"/>
      <c r="LPP194" s="260"/>
      <c r="LPQ194" s="260"/>
      <c r="LPR194" s="260"/>
      <c r="LPS194" s="260"/>
      <c r="LPT194" s="260"/>
      <c r="LPU194" s="260"/>
      <c r="LPV194" s="260"/>
      <c r="LPW194" s="260"/>
      <c r="LPX194" s="260"/>
      <c r="LPY194" s="260"/>
      <c r="LPZ194" s="260"/>
      <c r="LQA194" s="260"/>
      <c r="LQB194" s="260"/>
      <c r="LQC194" s="260"/>
      <c r="LQD194" s="260"/>
      <c r="LQE194" s="260"/>
      <c r="LQF194" s="260"/>
      <c r="LQG194" s="260"/>
      <c r="LQH194" s="260"/>
      <c r="LQI194" s="260"/>
      <c r="LQJ194" s="260"/>
      <c r="LQK194" s="260"/>
      <c r="LQL194" s="260"/>
      <c r="LQM194" s="260"/>
      <c r="LQN194" s="260"/>
      <c r="LQO194" s="260"/>
      <c r="LQP194" s="260"/>
      <c r="LQQ194" s="260"/>
      <c r="LQR194" s="260"/>
      <c r="LQS194" s="260"/>
      <c r="LQT194" s="260"/>
      <c r="LQU194" s="260"/>
      <c r="LQV194" s="260"/>
      <c r="LQW194" s="260"/>
      <c r="LQX194" s="260"/>
      <c r="LQY194" s="260"/>
      <c r="LQZ194" s="260"/>
      <c r="LRA194" s="260"/>
      <c r="LRB194" s="260"/>
      <c r="LRC194" s="260"/>
      <c r="LRD194" s="260"/>
      <c r="LRE194" s="260"/>
      <c r="LRF194" s="260"/>
      <c r="LRG194" s="260"/>
      <c r="LRH194" s="260"/>
      <c r="LRI194" s="260"/>
      <c r="LRJ194" s="260"/>
      <c r="LRK194" s="260"/>
      <c r="LRL194" s="260"/>
      <c r="LRM194" s="260"/>
      <c r="LRN194" s="260"/>
      <c r="LRO194" s="260"/>
      <c r="LRP194" s="260"/>
      <c r="LRQ194" s="260"/>
      <c r="LRR194" s="260"/>
      <c r="LRS194" s="260"/>
      <c r="LRT194" s="260"/>
      <c r="LRU194" s="260"/>
      <c r="LRV194" s="260"/>
      <c r="LRW194" s="260"/>
      <c r="LRX194" s="260"/>
      <c r="LRY194" s="260"/>
      <c r="LRZ194" s="260"/>
      <c r="LSA194" s="260"/>
      <c r="LSB194" s="260"/>
      <c r="LSC194" s="260"/>
      <c r="LSD194" s="260"/>
      <c r="LSE194" s="260"/>
      <c r="LSF194" s="260"/>
      <c r="LSG194" s="260"/>
      <c r="LSH194" s="260"/>
      <c r="LSI194" s="260"/>
      <c r="LSJ194" s="260"/>
      <c r="LSK194" s="260"/>
      <c r="LSL194" s="260"/>
      <c r="LSM194" s="260"/>
      <c r="LSN194" s="260"/>
      <c r="LSO194" s="260"/>
      <c r="LSP194" s="260"/>
      <c r="LSQ194" s="260"/>
      <c r="LSR194" s="260"/>
      <c r="LSS194" s="260"/>
      <c r="LST194" s="260"/>
      <c r="LSU194" s="260"/>
      <c r="LSV194" s="260"/>
      <c r="LSW194" s="260"/>
      <c r="LSX194" s="260"/>
      <c r="LSY194" s="260"/>
      <c r="LSZ194" s="260"/>
      <c r="LTA194" s="260"/>
      <c r="LTB194" s="260"/>
      <c r="LTC194" s="260"/>
      <c r="LTD194" s="260"/>
      <c r="LTE194" s="260"/>
      <c r="LTF194" s="260"/>
      <c r="LTG194" s="260"/>
      <c r="LTH194" s="260"/>
      <c r="LTI194" s="260"/>
      <c r="LTJ194" s="260"/>
      <c r="LTK194" s="260"/>
      <c r="LTL194" s="260"/>
      <c r="LTM194" s="260"/>
      <c r="LTN194" s="260"/>
      <c r="LTO194" s="260"/>
      <c r="LTP194" s="260"/>
      <c r="LTQ194" s="260"/>
      <c r="LTR194" s="260"/>
      <c r="LTS194" s="260"/>
      <c r="LTT194" s="260"/>
      <c r="LTU194" s="260"/>
      <c r="LTV194" s="260"/>
      <c r="LTW194" s="260"/>
      <c r="LTX194" s="260"/>
      <c r="LTY194" s="260"/>
      <c r="LTZ194" s="260"/>
      <c r="LUA194" s="260"/>
      <c r="LUB194" s="260"/>
      <c r="LUC194" s="260"/>
      <c r="LUD194" s="260"/>
      <c r="LUE194" s="260"/>
      <c r="LUF194" s="260"/>
      <c r="LUG194" s="260"/>
      <c r="LUH194" s="260"/>
      <c r="LUI194" s="260"/>
      <c r="LUJ194" s="260"/>
      <c r="LUK194" s="260"/>
      <c r="LUL194" s="260"/>
      <c r="LUM194" s="260"/>
      <c r="LUN194" s="260"/>
      <c r="LUO194" s="260"/>
      <c r="LUP194" s="260"/>
      <c r="LUQ194" s="260"/>
      <c r="LUR194" s="260"/>
      <c r="LUS194" s="260"/>
      <c r="LUT194" s="260"/>
      <c r="LUU194" s="260"/>
      <c r="LUV194" s="260"/>
      <c r="LUW194" s="260"/>
      <c r="LUX194" s="260"/>
      <c r="LUY194" s="260"/>
      <c r="LUZ194" s="260"/>
      <c r="LVA194" s="260"/>
      <c r="LVB194" s="260"/>
      <c r="LVC194" s="260"/>
      <c r="LVD194" s="260"/>
      <c r="LVE194" s="260"/>
      <c r="LVF194" s="260"/>
      <c r="LVG194" s="260"/>
      <c r="LVH194" s="260"/>
      <c r="LVI194" s="260"/>
      <c r="LVJ194" s="260"/>
      <c r="LVK194" s="260"/>
      <c r="LVL194" s="260"/>
      <c r="LVM194" s="260"/>
      <c r="LVN194" s="260"/>
      <c r="LVO194" s="260"/>
      <c r="LVP194" s="260"/>
      <c r="LVQ194" s="260"/>
      <c r="LVR194" s="260"/>
      <c r="LVS194" s="260"/>
      <c r="LVT194" s="260"/>
      <c r="LVU194" s="260"/>
      <c r="LVV194" s="260"/>
      <c r="LVW194" s="260"/>
      <c r="LVX194" s="260"/>
      <c r="LVY194" s="260"/>
      <c r="LVZ194" s="260"/>
      <c r="LWA194" s="260"/>
      <c r="LWB194" s="260"/>
      <c r="LWC194" s="260"/>
      <c r="LWD194" s="260"/>
      <c r="LWE194" s="260"/>
      <c r="LWF194" s="260"/>
      <c r="LWG194" s="260"/>
      <c r="LWH194" s="260"/>
      <c r="LWI194" s="260"/>
      <c r="LWJ194" s="260"/>
      <c r="LWK194" s="260"/>
      <c r="LWL194" s="260"/>
      <c r="LWM194" s="260"/>
      <c r="LWN194" s="260"/>
      <c r="LWO194" s="260"/>
      <c r="LWP194" s="260"/>
      <c r="LWQ194" s="260"/>
      <c r="LWR194" s="260"/>
      <c r="LWS194" s="260"/>
      <c r="LWT194" s="260"/>
      <c r="LWU194" s="260"/>
      <c r="LWV194" s="260"/>
      <c r="LWW194" s="260"/>
      <c r="LWX194" s="260"/>
      <c r="LWY194" s="260"/>
      <c r="LWZ194" s="260"/>
      <c r="LXA194" s="260"/>
      <c r="LXB194" s="260"/>
      <c r="LXC194" s="260"/>
      <c r="LXD194" s="260"/>
      <c r="LXE194" s="260"/>
      <c r="LXF194" s="260"/>
      <c r="LXG194" s="260"/>
      <c r="LXH194" s="260"/>
      <c r="LXI194" s="260"/>
      <c r="LXJ194" s="260"/>
      <c r="LXK194" s="260"/>
      <c r="LXL194" s="260"/>
      <c r="LXM194" s="260"/>
      <c r="LXN194" s="260"/>
      <c r="LXO194" s="260"/>
      <c r="LXP194" s="260"/>
      <c r="LXQ194" s="260"/>
      <c r="LXR194" s="260"/>
      <c r="LXS194" s="260"/>
      <c r="LXT194" s="260"/>
      <c r="LXU194" s="260"/>
      <c r="LXV194" s="260"/>
      <c r="LXW194" s="260"/>
      <c r="LXX194" s="260"/>
      <c r="LXY194" s="260"/>
      <c r="LXZ194" s="260"/>
      <c r="LYA194" s="260"/>
      <c r="LYB194" s="260"/>
      <c r="LYC194" s="260"/>
      <c r="LYD194" s="260"/>
      <c r="LYE194" s="260"/>
      <c r="LYF194" s="260"/>
      <c r="LYG194" s="260"/>
      <c r="LYH194" s="260"/>
      <c r="LYI194" s="260"/>
      <c r="LYJ194" s="260"/>
      <c r="LYK194" s="260"/>
      <c r="LYL194" s="260"/>
      <c r="LYM194" s="260"/>
      <c r="LYN194" s="260"/>
      <c r="LYO194" s="260"/>
      <c r="LYP194" s="260"/>
      <c r="LYQ194" s="260"/>
      <c r="LYR194" s="260"/>
      <c r="LYS194" s="260"/>
      <c r="LYT194" s="260"/>
      <c r="LYU194" s="260"/>
      <c r="LYV194" s="260"/>
      <c r="LYW194" s="260"/>
      <c r="LYX194" s="260"/>
      <c r="LYY194" s="260"/>
      <c r="LYZ194" s="260"/>
      <c r="LZA194" s="260"/>
      <c r="LZB194" s="260"/>
      <c r="LZC194" s="260"/>
      <c r="LZD194" s="260"/>
      <c r="LZE194" s="260"/>
      <c r="LZF194" s="260"/>
      <c r="LZG194" s="260"/>
      <c r="LZH194" s="260"/>
      <c r="LZI194" s="260"/>
      <c r="LZJ194" s="260"/>
      <c r="LZK194" s="260"/>
      <c r="LZL194" s="260"/>
      <c r="LZM194" s="260"/>
      <c r="LZN194" s="260"/>
      <c r="LZO194" s="260"/>
      <c r="LZP194" s="260"/>
      <c r="LZQ194" s="260"/>
      <c r="LZR194" s="260"/>
      <c r="LZS194" s="260"/>
      <c r="LZT194" s="260"/>
      <c r="LZU194" s="260"/>
      <c r="LZV194" s="260"/>
      <c r="LZW194" s="260"/>
      <c r="LZX194" s="260"/>
      <c r="LZY194" s="260"/>
      <c r="LZZ194" s="260"/>
      <c r="MAA194" s="260"/>
      <c r="MAB194" s="260"/>
      <c r="MAC194" s="260"/>
      <c r="MAD194" s="260"/>
      <c r="MAE194" s="260"/>
      <c r="MAF194" s="260"/>
      <c r="MAG194" s="260"/>
      <c r="MAH194" s="260"/>
      <c r="MAI194" s="260"/>
      <c r="MAJ194" s="260"/>
      <c r="MAK194" s="260"/>
      <c r="MAL194" s="260"/>
      <c r="MAM194" s="260"/>
      <c r="MAN194" s="260"/>
      <c r="MAO194" s="260"/>
      <c r="MAP194" s="260"/>
      <c r="MAQ194" s="260"/>
      <c r="MAR194" s="260"/>
      <c r="MAS194" s="260"/>
      <c r="MAT194" s="260"/>
      <c r="MAU194" s="260"/>
      <c r="MAV194" s="260"/>
      <c r="MAW194" s="260"/>
      <c r="MAX194" s="260"/>
      <c r="MAY194" s="260"/>
      <c r="MAZ194" s="260"/>
      <c r="MBA194" s="260"/>
      <c r="MBB194" s="260"/>
      <c r="MBC194" s="260"/>
      <c r="MBD194" s="260"/>
      <c r="MBE194" s="260"/>
      <c r="MBF194" s="260"/>
      <c r="MBG194" s="260"/>
      <c r="MBH194" s="260"/>
      <c r="MBI194" s="260"/>
      <c r="MBJ194" s="260"/>
      <c r="MBK194" s="260"/>
      <c r="MBL194" s="260"/>
      <c r="MBM194" s="260"/>
      <c r="MBN194" s="260"/>
      <c r="MBO194" s="260"/>
      <c r="MBP194" s="260"/>
      <c r="MBQ194" s="260"/>
      <c r="MBR194" s="260"/>
      <c r="MBS194" s="260"/>
      <c r="MBT194" s="260"/>
      <c r="MBU194" s="260"/>
      <c r="MBV194" s="260"/>
      <c r="MBW194" s="260"/>
      <c r="MBX194" s="260"/>
      <c r="MBY194" s="260"/>
      <c r="MBZ194" s="260"/>
      <c r="MCA194" s="260"/>
      <c r="MCB194" s="260"/>
      <c r="MCC194" s="260"/>
      <c r="MCD194" s="260"/>
      <c r="MCE194" s="260"/>
      <c r="MCF194" s="260"/>
      <c r="MCG194" s="260"/>
      <c r="MCH194" s="260"/>
      <c r="MCI194" s="260"/>
      <c r="MCJ194" s="260"/>
      <c r="MCK194" s="260"/>
      <c r="MCL194" s="260"/>
      <c r="MCM194" s="260"/>
      <c r="MCN194" s="260"/>
      <c r="MCO194" s="260"/>
      <c r="MCP194" s="260"/>
      <c r="MCQ194" s="260"/>
      <c r="MCR194" s="260"/>
      <c r="MCS194" s="260"/>
      <c r="MCT194" s="260"/>
      <c r="MCU194" s="260"/>
      <c r="MCV194" s="260"/>
      <c r="MCW194" s="260"/>
      <c r="MCX194" s="260"/>
      <c r="MCY194" s="260"/>
      <c r="MCZ194" s="260"/>
      <c r="MDA194" s="260"/>
      <c r="MDB194" s="260"/>
      <c r="MDC194" s="260"/>
      <c r="MDD194" s="260"/>
      <c r="MDE194" s="260"/>
      <c r="MDF194" s="260"/>
      <c r="MDG194" s="260"/>
      <c r="MDH194" s="260"/>
      <c r="MDI194" s="260"/>
      <c r="MDJ194" s="260"/>
      <c r="MDK194" s="260"/>
      <c r="MDL194" s="260"/>
      <c r="MDM194" s="260"/>
      <c r="MDN194" s="260"/>
      <c r="MDO194" s="260"/>
      <c r="MDP194" s="260"/>
      <c r="MDQ194" s="260"/>
      <c r="MDR194" s="260"/>
      <c r="MDS194" s="260"/>
      <c r="MDT194" s="260"/>
      <c r="MDU194" s="260"/>
      <c r="MDV194" s="260"/>
      <c r="MDW194" s="260"/>
      <c r="MDX194" s="260"/>
      <c r="MDY194" s="260"/>
      <c r="MDZ194" s="260"/>
      <c r="MEA194" s="260"/>
      <c r="MEB194" s="260"/>
      <c r="MEC194" s="260"/>
      <c r="MED194" s="260"/>
      <c r="MEE194" s="260"/>
      <c r="MEF194" s="260"/>
      <c r="MEG194" s="260"/>
      <c r="MEH194" s="260"/>
      <c r="MEI194" s="260"/>
      <c r="MEJ194" s="260"/>
      <c r="MEK194" s="260"/>
      <c r="MEL194" s="260"/>
      <c r="MEM194" s="260"/>
      <c r="MEN194" s="260"/>
      <c r="MEO194" s="260"/>
      <c r="MEP194" s="260"/>
      <c r="MEQ194" s="260"/>
      <c r="MER194" s="260"/>
      <c r="MES194" s="260"/>
      <c r="MET194" s="260"/>
      <c r="MEU194" s="260"/>
      <c r="MEV194" s="260"/>
      <c r="MEW194" s="260"/>
      <c r="MEX194" s="260"/>
      <c r="MEY194" s="260"/>
      <c r="MEZ194" s="260"/>
      <c r="MFA194" s="260"/>
      <c r="MFB194" s="260"/>
      <c r="MFC194" s="260"/>
      <c r="MFD194" s="260"/>
      <c r="MFE194" s="260"/>
      <c r="MFF194" s="260"/>
      <c r="MFG194" s="260"/>
      <c r="MFH194" s="260"/>
      <c r="MFI194" s="260"/>
      <c r="MFJ194" s="260"/>
      <c r="MFK194" s="260"/>
      <c r="MFL194" s="260"/>
      <c r="MFM194" s="260"/>
      <c r="MFN194" s="260"/>
      <c r="MFO194" s="260"/>
      <c r="MFP194" s="260"/>
      <c r="MFQ194" s="260"/>
      <c r="MFR194" s="260"/>
      <c r="MFS194" s="260"/>
      <c r="MFT194" s="260"/>
      <c r="MFU194" s="260"/>
      <c r="MFV194" s="260"/>
      <c r="MFW194" s="260"/>
      <c r="MFX194" s="260"/>
      <c r="MFY194" s="260"/>
      <c r="MFZ194" s="260"/>
      <c r="MGA194" s="260"/>
      <c r="MGB194" s="260"/>
      <c r="MGC194" s="260"/>
      <c r="MGD194" s="260"/>
      <c r="MGE194" s="260"/>
      <c r="MGF194" s="260"/>
      <c r="MGG194" s="260"/>
      <c r="MGH194" s="260"/>
      <c r="MGI194" s="260"/>
      <c r="MGJ194" s="260"/>
      <c r="MGK194" s="260"/>
      <c r="MGL194" s="260"/>
      <c r="MGM194" s="260"/>
      <c r="MGN194" s="260"/>
      <c r="MGO194" s="260"/>
      <c r="MGP194" s="260"/>
      <c r="MGQ194" s="260"/>
      <c r="MGR194" s="260"/>
      <c r="MGS194" s="260"/>
      <c r="MGT194" s="260"/>
      <c r="MGU194" s="260"/>
      <c r="MGV194" s="260"/>
      <c r="MGW194" s="260"/>
      <c r="MGX194" s="260"/>
      <c r="MGY194" s="260"/>
      <c r="MGZ194" s="260"/>
      <c r="MHA194" s="260"/>
      <c r="MHB194" s="260"/>
      <c r="MHC194" s="260"/>
      <c r="MHD194" s="260"/>
      <c r="MHE194" s="260"/>
      <c r="MHF194" s="260"/>
      <c r="MHG194" s="260"/>
      <c r="MHH194" s="260"/>
      <c r="MHI194" s="260"/>
      <c r="MHJ194" s="260"/>
      <c r="MHK194" s="260"/>
      <c r="MHL194" s="260"/>
      <c r="MHM194" s="260"/>
      <c r="MHN194" s="260"/>
      <c r="MHO194" s="260"/>
      <c r="MHP194" s="260"/>
      <c r="MHQ194" s="260"/>
      <c r="MHR194" s="260"/>
      <c r="MHS194" s="260"/>
      <c r="MHT194" s="260"/>
      <c r="MHU194" s="260"/>
      <c r="MHV194" s="260"/>
      <c r="MHW194" s="260"/>
      <c r="MHX194" s="260"/>
      <c r="MHY194" s="260"/>
      <c r="MHZ194" s="260"/>
      <c r="MIA194" s="260"/>
      <c r="MIB194" s="260"/>
      <c r="MIC194" s="260"/>
      <c r="MID194" s="260"/>
      <c r="MIE194" s="260"/>
      <c r="MIF194" s="260"/>
      <c r="MIG194" s="260"/>
      <c r="MIH194" s="260"/>
      <c r="MII194" s="260"/>
      <c r="MIJ194" s="260"/>
      <c r="MIK194" s="260"/>
      <c r="MIL194" s="260"/>
      <c r="MIM194" s="260"/>
      <c r="MIN194" s="260"/>
      <c r="MIO194" s="260"/>
      <c r="MIP194" s="260"/>
      <c r="MIQ194" s="260"/>
      <c r="MIR194" s="260"/>
      <c r="MIS194" s="260"/>
      <c r="MIT194" s="260"/>
      <c r="MIU194" s="260"/>
      <c r="MIV194" s="260"/>
      <c r="MIW194" s="260"/>
      <c r="MIX194" s="260"/>
      <c r="MIY194" s="260"/>
      <c r="MIZ194" s="260"/>
      <c r="MJA194" s="260"/>
      <c r="MJB194" s="260"/>
      <c r="MJC194" s="260"/>
      <c r="MJD194" s="260"/>
      <c r="MJE194" s="260"/>
      <c r="MJF194" s="260"/>
      <c r="MJG194" s="260"/>
      <c r="MJH194" s="260"/>
      <c r="MJI194" s="260"/>
      <c r="MJJ194" s="260"/>
      <c r="MJK194" s="260"/>
      <c r="MJL194" s="260"/>
      <c r="MJM194" s="260"/>
      <c r="MJN194" s="260"/>
      <c r="MJO194" s="260"/>
      <c r="MJP194" s="260"/>
      <c r="MJQ194" s="260"/>
      <c r="MJR194" s="260"/>
      <c r="MJS194" s="260"/>
      <c r="MJT194" s="260"/>
      <c r="MJU194" s="260"/>
      <c r="MJV194" s="260"/>
      <c r="MJW194" s="260"/>
      <c r="MJX194" s="260"/>
      <c r="MJY194" s="260"/>
      <c r="MJZ194" s="260"/>
      <c r="MKA194" s="260"/>
      <c r="MKB194" s="260"/>
      <c r="MKC194" s="260"/>
      <c r="MKD194" s="260"/>
      <c r="MKE194" s="260"/>
      <c r="MKF194" s="260"/>
      <c r="MKG194" s="260"/>
      <c r="MKH194" s="260"/>
      <c r="MKI194" s="260"/>
      <c r="MKJ194" s="260"/>
      <c r="MKK194" s="260"/>
      <c r="MKL194" s="260"/>
      <c r="MKM194" s="260"/>
      <c r="MKN194" s="260"/>
      <c r="MKO194" s="260"/>
      <c r="MKP194" s="260"/>
      <c r="MKQ194" s="260"/>
      <c r="MKR194" s="260"/>
      <c r="MKS194" s="260"/>
      <c r="MKT194" s="260"/>
      <c r="MKU194" s="260"/>
      <c r="MKV194" s="260"/>
      <c r="MKW194" s="260"/>
      <c r="MKX194" s="260"/>
      <c r="MKY194" s="260"/>
      <c r="MKZ194" s="260"/>
      <c r="MLA194" s="260"/>
      <c r="MLB194" s="260"/>
      <c r="MLC194" s="260"/>
      <c r="MLD194" s="260"/>
      <c r="MLE194" s="260"/>
      <c r="MLF194" s="260"/>
      <c r="MLG194" s="260"/>
      <c r="MLH194" s="260"/>
      <c r="MLI194" s="260"/>
      <c r="MLJ194" s="260"/>
      <c r="MLK194" s="260"/>
      <c r="MLL194" s="260"/>
      <c r="MLM194" s="260"/>
      <c r="MLN194" s="260"/>
      <c r="MLO194" s="260"/>
      <c r="MLP194" s="260"/>
      <c r="MLQ194" s="260"/>
      <c r="MLR194" s="260"/>
      <c r="MLS194" s="260"/>
      <c r="MLT194" s="260"/>
      <c r="MLU194" s="260"/>
      <c r="MLV194" s="260"/>
      <c r="MLW194" s="260"/>
      <c r="MLX194" s="260"/>
      <c r="MLY194" s="260"/>
      <c r="MLZ194" s="260"/>
      <c r="MMA194" s="260"/>
      <c r="MMB194" s="260"/>
      <c r="MMC194" s="260"/>
      <c r="MMD194" s="260"/>
      <c r="MME194" s="260"/>
      <c r="MMF194" s="260"/>
      <c r="MMG194" s="260"/>
      <c r="MMH194" s="260"/>
      <c r="MMI194" s="260"/>
      <c r="MMJ194" s="260"/>
      <c r="MMK194" s="260"/>
      <c r="MML194" s="260"/>
      <c r="MMM194" s="260"/>
      <c r="MMN194" s="260"/>
      <c r="MMO194" s="260"/>
      <c r="MMP194" s="260"/>
      <c r="MMQ194" s="260"/>
      <c r="MMR194" s="260"/>
      <c r="MMS194" s="260"/>
      <c r="MMT194" s="260"/>
      <c r="MMU194" s="260"/>
      <c r="MMV194" s="260"/>
      <c r="MMW194" s="260"/>
      <c r="MMX194" s="260"/>
      <c r="MMY194" s="260"/>
      <c r="MMZ194" s="260"/>
      <c r="MNA194" s="260"/>
      <c r="MNB194" s="260"/>
      <c r="MNC194" s="260"/>
      <c r="MND194" s="260"/>
      <c r="MNE194" s="260"/>
      <c r="MNF194" s="260"/>
      <c r="MNG194" s="260"/>
      <c r="MNH194" s="260"/>
      <c r="MNI194" s="260"/>
      <c r="MNJ194" s="260"/>
      <c r="MNK194" s="260"/>
      <c r="MNL194" s="260"/>
      <c r="MNM194" s="260"/>
      <c r="MNN194" s="260"/>
      <c r="MNO194" s="260"/>
      <c r="MNP194" s="260"/>
      <c r="MNQ194" s="260"/>
      <c r="MNR194" s="260"/>
      <c r="MNS194" s="260"/>
      <c r="MNT194" s="260"/>
      <c r="MNU194" s="260"/>
      <c r="MNV194" s="260"/>
      <c r="MNW194" s="260"/>
      <c r="MNX194" s="260"/>
      <c r="MNY194" s="260"/>
      <c r="MNZ194" s="260"/>
      <c r="MOA194" s="260"/>
      <c r="MOB194" s="260"/>
      <c r="MOC194" s="260"/>
      <c r="MOD194" s="260"/>
      <c r="MOE194" s="260"/>
      <c r="MOF194" s="260"/>
      <c r="MOG194" s="260"/>
      <c r="MOH194" s="260"/>
      <c r="MOI194" s="260"/>
      <c r="MOJ194" s="260"/>
      <c r="MOK194" s="260"/>
      <c r="MOL194" s="260"/>
      <c r="MOM194" s="260"/>
      <c r="MON194" s="260"/>
      <c r="MOO194" s="260"/>
      <c r="MOP194" s="260"/>
      <c r="MOQ194" s="260"/>
      <c r="MOR194" s="260"/>
      <c r="MOS194" s="260"/>
      <c r="MOT194" s="260"/>
      <c r="MOU194" s="260"/>
      <c r="MOV194" s="260"/>
      <c r="MOW194" s="260"/>
      <c r="MOX194" s="260"/>
      <c r="MOY194" s="260"/>
      <c r="MOZ194" s="260"/>
      <c r="MPA194" s="260"/>
      <c r="MPB194" s="260"/>
      <c r="MPC194" s="260"/>
      <c r="MPD194" s="260"/>
      <c r="MPE194" s="260"/>
      <c r="MPF194" s="260"/>
      <c r="MPG194" s="260"/>
      <c r="MPH194" s="260"/>
      <c r="MPI194" s="260"/>
      <c r="MPJ194" s="260"/>
      <c r="MPK194" s="260"/>
      <c r="MPL194" s="260"/>
      <c r="MPM194" s="260"/>
      <c r="MPN194" s="260"/>
      <c r="MPO194" s="260"/>
      <c r="MPP194" s="260"/>
      <c r="MPQ194" s="260"/>
      <c r="MPR194" s="260"/>
      <c r="MPS194" s="260"/>
      <c r="MPT194" s="260"/>
      <c r="MPU194" s="260"/>
      <c r="MPV194" s="260"/>
      <c r="MPW194" s="260"/>
      <c r="MPX194" s="260"/>
      <c r="MPY194" s="260"/>
      <c r="MPZ194" s="260"/>
      <c r="MQA194" s="260"/>
      <c r="MQB194" s="260"/>
      <c r="MQC194" s="260"/>
      <c r="MQD194" s="260"/>
      <c r="MQE194" s="260"/>
      <c r="MQF194" s="260"/>
      <c r="MQG194" s="260"/>
      <c r="MQH194" s="260"/>
      <c r="MQI194" s="260"/>
      <c r="MQJ194" s="260"/>
      <c r="MQK194" s="260"/>
      <c r="MQL194" s="260"/>
      <c r="MQM194" s="260"/>
      <c r="MQN194" s="260"/>
      <c r="MQO194" s="260"/>
      <c r="MQP194" s="260"/>
      <c r="MQQ194" s="260"/>
      <c r="MQR194" s="260"/>
      <c r="MQS194" s="260"/>
      <c r="MQT194" s="260"/>
      <c r="MQU194" s="260"/>
      <c r="MQV194" s="260"/>
      <c r="MQW194" s="260"/>
      <c r="MQX194" s="260"/>
      <c r="MQY194" s="260"/>
      <c r="MQZ194" s="260"/>
      <c r="MRA194" s="260"/>
      <c r="MRB194" s="260"/>
      <c r="MRC194" s="260"/>
      <c r="MRD194" s="260"/>
      <c r="MRE194" s="260"/>
      <c r="MRF194" s="260"/>
      <c r="MRG194" s="260"/>
      <c r="MRH194" s="260"/>
      <c r="MRI194" s="260"/>
      <c r="MRJ194" s="260"/>
      <c r="MRK194" s="260"/>
      <c r="MRL194" s="260"/>
      <c r="MRM194" s="260"/>
      <c r="MRN194" s="260"/>
      <c r="MRO194" s="260"/>
      <c r="MRP194" s="260"/>
      <c r="MRQ194" s="260"/>
      <c r="MRR194" s="260"/>
      <c r="MRS194" s="260"/>
      <c r="MRT194" s="260"/>
      <c r="MRU194" s="260"/>
      <c r="MRV194" s="260"/>
      <c r="MRW194" s="260"/>
      <c r="MRX194" s="260"/>
      <c r="MRY194" s="260"/>
      <c r="MRZ194" s="260"/>
      <c r="MSA194" s="260"/>
      <c r="MSB194" s="260"/>
      <c r="MSC194" s="260"/>
      <c r="MSD194" s="260"/>
      <c r="MSE194" s="260"/>
      <c r="MSF194" s="260"/>
      <c r="MSG194" s="260"/>
      <c r="MSH194" s="260"/>
      <c r="MSI194" s="260"/>
      <c r="MSJ194" s="260"/>
      <c r="MSK194" s="260"/>
      <c r="MSL194" s="260"/>
      <c r="MSM194" s="260"/>
      <c r="MSN194" s="260"/>
      <c r="MSO194" s="260"/>
      <c r="MSP194" s="260"/>
      <c r="MSQ194" s="260"/>
      <c r="MSR194" s="260"/>
      <c r="MSS194" s="260"/>
      <c r="MST194" s="260"/>
      <c r="MSU194" s="260"/>
      <c r="MSV194" s="260"/>
      <c r="MSW194" s="260"/>
      <c r="MSX194" s="260"/>
      <c r="MSY194" s="260"/>
      <c r="MSZ194" s="260"/>
      <c r="MTA194" s="260"/>
      <c r="MTB194" s="260"/>
      <c r="MTC194" s="260"/>
      <c r="MTD194" s="260"/>
      <c r="MTE194" s="260"/>
      <c r="MTF194" s="260"/>
      <c r="MTG194" s="260"/>
      <c r="MTH194" s="260"/>
      <c r="MTI194" s="260"/>
      <c r="MTJ194" s="260"/>
      <c r="MTK194" s="260"/>
      <c r="MTL194" s="260"/>
      <c r="MTM194" s="260"/>
      <c r="MTN194" s="260"/>
      <c r="MTO194" s="260"/>
      <c r="MTP194" s="260"/>
      <c r="MTQ194" s="260"/>
      <c r="MTR194" s="260"/>
      <c r="MTS194" s="260"/>
      <c r="MTT194" s="260"/>
      <c r="MTU194" s="260"/>
      <c r="MTV194" s="260"/>
      <c r="MTW194" s="260"/>
      <c r="MTX194" s="260"/>
      <c r="MTY194" s="260"/>
      <c r="MTZ194" s="260"/>
      <c r="MUA194" s="260"/>
      <c r="MUB194" s="260"/>
      <c r="MUC194" s="260"/>
      <c r="MUD194" s="260"/>
      <c r="MUE194" s="260"/>
      <c r="MUF194" s="260"/>
      <c r="MUG194" s="260"/>
      <c r="MUH194" s="260"/>
      <c r="MUI194" s="260"/>
      <c r="MUJ194" s="260"/>
      <c r="MUK194" s="260"/>
      <c r="MUL194" s="260"/>
      <c r="MUM194" s="260"/>
      <c r="MUN194" s="260"/>
      <c r="MUO194" s="260"/>
      <c r="MUP194" s="260"/>
      <c r="MUQ194" s="260"/>
      <c r="MUR194" s="260"/>
      <c r="MUS194" s="260"/>
      <c r="MUT194" s="260"/>
      <c r="MUU194" s="260"/>
      <c r="MUV194" s="260"/>
      <c r="MUW194" s="260"/>
      <c r="MUX194" s="260"/>
      <c r="MUY194" s="260"/>
      <c r="MUZ194" s="260"/>
      <c r="MVA194" s="260"/>
      <c r="MVB194" s="260"/>
      <c r="MVC194" s="260"/>
      <c r="MVD194" s="260"/>
      <c r="MVE194" s="260"/>
      <c r="MVF194" s="260"/>
      <c r="MVG194" s="260"/>
      <c r="MVH194" s="260"/>
      <c r="MVI194" s="260"/>
      <c r="MVJ194" s="260"/>
      <c r="MVK194" s="260"/>
      <c r="MVL194" s="260"/>
      <c r="MVM194" s="260"/>
      <c r="MVN194" s="260"/>
      <c r="MVO194" s="260"/>
      <c r="MVP194" s="260"/>
      <c r="MVQ194" s="260"/>
      <c r="MVR194" s="260"/>
      <c r="MVS194" s="260"/>
      <c r="MVT194" s="260"/>
      <c r="MVU194" s="260"/>
      <c r="MVV194" s="260"/>
      <c r="MVW194" s="260"/>
      <c r="MVX194" s="260"/>
      <c r="MVY194" s="260"/>
      <c r="MVZ194" s="260"/>
      <c r="MWA194" s="260"/>
      <c r="MWB194" s="260"/>
      <c r="MWC194" s="260"/>
      <c r="MWD194" s="260"/>
      <c r="MWE194" s="260"/>
      <c r="MWF194" s="260"/>
      <c r="MWG194" s="260"/>
      <c r="MWH194" s="260"/>
      <c r="MWI194" s="260"/>
      <c r="MWJ194" s="260"/>
      <c r="MWK194" s="260"/>
      <c r="MWL194" s="260"/>
      <c r="MWM194" s="260"/>
      <c r="MWN194" s="260"/>
      <c r="MWO194" s="260"/>
      <c r="MWP194" s="260"/>
      <c r="MWQ194" s="260"/>
      <c r="MWR194" s="260"/>
      <c r="MWS194" s="260"/>
      <c r="MWT194" s="260"/>
      <c r="MWU194" s="260"/>
      <c r="MWV194" s="260"/>
      <c r="MWW194" s="260"/>
      <c r="MWX194" s="260"/>
      <c r="MWY194" s="260"/>
      <c r="MWZ194" s="260"/>
      <c r="MXA194" s="260"/>
      <c r="MXB194" s="260"/>
      <c r="MXC194" s="260"/>
      <c r="MXD194" s="260"/>
      <c r="MXE194" s="260"/>
      <c r="MXF194" s="260"/>
      <c r="MXG194" s="260"/>
      <c r="MXH194" s="260"/>
      <c r="MXI194" s="260"/>
      <c r="MXJ194" s="260"/>
      <c r="MXK194" s="260"/>
      <c r="MXL194" s="260"/>
      <c r="MXM194" s="260"/>
      <c r="MXN194" s="260"/>
      <c r="MXO194" s="260"/>
      <c r="MXP194" s="260"/>
      <c r="MXQ194" s="260"/>
      <c r="MXR194" s="260"/>
      <c r="MXS194" s="260"/>
      <c r="MXT194" s="260"/>
      <c r="MXU194" s="260"/>
      <c r="MXV194" s="260"/>
      <c r="MXW194" s="260"/>
      <c r="MXX194" s="260"/>
      <c r="MXY194" s="260"/>
      <c r="MXZ194" s="260"/>
      <c r="MYA194" s="260"/>
      <c r="MYB194" s="260"/>
      <c r="MYC194" s="260"/>
      <c r="MYD194" s="260"/>
      <c r="MYE194" s="260"/>
      <c r="MYF194" s="260"/>
      <c r="MYG194" s="260"/>
      <c r="MYH194" s="260"/>
      <c r="MYI194" s="260"/>
      <c r="MYJ194" s="260"/>
      <c r="MYK194" s="260"/>
      <c r="MYL194" s="260"/>
      <c r="MYM194" s="260"/>
      <c r="MYN194" s="260"/>
      <c r="MYO194" s="260"/>
      <c r="MYP194" s="260"/>
      <c r="MYQ194" s="260"/>
      <c r="MYR194" s="260"/>
      <c r="MYS194" s="260"/>
      <c r="MYT194" s="260"/>
      <c r="MYU194" s="260"/>
      <c r="MYV194" s="260"/>
      <c r="MYW194" s="260"/>
      <c r="MYX194" s="260"/>
      <c r="MYY194" s="260"/>
      <c r="MYZ194" s="260"/>
      <c r="MZA194" s="260"/>
      <c r="MZB194" s="260"/>
      <c r="MZC194" s="260"/>
      <c r="MZD194" s="260"/>
      <c r="MZE194" s="260"/>
      <c r="MZF194" s="260"/>
      <c r="MZG194" s="260"/>
      <c r="MZH194" s="260"/>
      <c r="MZI194" s="260"/>
      <c r="MZJ194" s="260"/>
      <c r="MZK194" s="260"/>
      <c r="MZL194" s="260"/>
      <c r="MZM194" s="260"/>
      <c r="MZN194" s="260"/>
      <c r="MZO194" s="260"/>
      <c r="MZP194" s="260"/>
      <c r="MZQ194" s="260"/>
      <c r="MZR194" s="260"/>
      <c r="MZS194" s="260"/>
      <c r="MZT194" s="260"/>
      <c r="MZU194" s="260"/>
      <c r="MZV194" s="260"/>
      <c r="MZW194" s="260"/>
      <c r="MZX194" s="260"/>
      <c r="MZY194" s="260"/>
      <c r="MZZ194" s="260"/>
      <c r="NAA194" s="260"/>
      <c r="NAB194" s="260"/>
      <c r="NAC194" s="260"/>
      <c r="NAD194" s="260"/>
      <c r="NAE194" s="260"/>
      <c r="NAF194" s="260"/>
      <c r="NAG194" s="260"/>
      <c r="NAH194" s="260"/>
      <c r="NAI194" s="260"/>
      <c r="NAJ194" s="260"/>
      <c r="NAK194" s="260"/>
      <c r="NAL194" s="260"/>
      <c r="NAM194" s="260"/>
      <c r="NAN194" s="260"/>
      <c r="NAO194" s="260"/>
      <c r="NAP194" s="260"/>
      <c r="NAQ194" s="260"/>
      <c r="NAR194" s="260"/>
      <c r="NAS194" s="260"/>
      <c r="NAT194" s="260"/>
      <c r="NAU194" s="260"/>
      <c r="NAV194" s="260"/>
      <c r="NAW194" s="260"/>
      <c r="NAX194" s="260"/>
      <c r="NAY194" s="260"/>
      <c r="NAZ194" s="260"/>
      <c r="NBA194" s="260"/>
      <c r="NBB194" s="260"/>
      <c r="NBC194" s="260"/>
      <c r="NBD194" s="260"/>
      <c r="NBE194" s="260"/>
      <c r="NBF194" s="260"/>
      <c r="NBG194" s="260"/>
      <c r="NBH194" s="260"/>
      <c r="NBI194" s="260"/>
      <c r="NBJ194" s="260"/>
      <c r="NBK194" s="260"/>
      <c r="NBL194" s="260"/>
      <c r="NBM194" s="260"/>
      <c r="NBN194" s="260"/>
      <c r="NBO194" s="260"/>
      <c r="NBP194" s="260"/>
      <c r="NBQ194" s="260"/>
      <c r="NBR194" s="260"/>
      <c r="NBS194" s="260"/>
      <c r="NBT194" s="260"/>
      <c r="NBU194" s="260"/>
      <c r="NBV194" s="260"/>
      <c r="NBW194" s="260"/>
      <c r="NBX194" s="260"/>
      <c r="NBY194" s="260"/>
      <c r="NBZ194" s="260"/>
      <c r="NCA194" s="260"/>
      <c r="NCB194" s="260"/>
      <c r="NCC194" s="260"/>
      <c r="NCD194" s="260"/>
      <c r="NCE194" s="260"/>
      <c r="NCF194" s="260"/>
      <c r="NCG194" s="260"/>
      <c r="NCH194" s="260"/>
      <c r="NCI194" s="260"/>
      <c r="NCJ194" s="260"/>
      <c r="NCK194" s="260"/>
      <c r="NCL194" s="260"/>
      <c r="NCM194" s="260"/>
      <c r="NCN194" s="260"/>
      <c r="NCO194" s="260"/>
      <c r="NCP194" s="260"/>
      <c r="NCQ194" s="260"/>
      <c r="NCR194" s="260"/>
      <c r="NCS194" s="260"/>
      <c r="NCT194" s="260"/>
      <c r="NCU194" s="260"/>
      <c r="NCV194" s="260"/>
      <c r="NCW194" s="260"/>
      <c r="NCX194" s="260"/>
      <c r="NCY194" s="260"/>
      <c r="NCZ194" s="260"/>
      <c r="NDA194" s="260"/>
      <c r="NDB194" s="260"/>
      <c r="NDC194" s="260"/>
      <c r="NDD194" s="260"/>
      <c r="NDE194" s="260"/>
      <c r="NDF194" s="260"/>
      <c r="NDG194" s="260"/>
      <c r="NDH194" s="260"/>
      <c r="NDI194" s="260"/>
      <c r="NDJ194" s="260"/>
      <c r="NDK194" s="260"/>
      <c r="NDL194" s="260"/>
      <c r="NDM194" s="260"/>
      <c r="NDN194" s="260"/>
      <c r="NDO194" s="260"/>
      <c r="NDP194" s="260"/>
      <c r="NDQ194" s="260"/>
      <c r="NDR194" s="260"/>
      <c r="NDS194" s="260"/>
      <c r="NDT194" s="260"/>
      <c r="NDU194" s="260"/>
      <c r="NDV194" s="260"/>
      <c r="NDW194" s="260"/>
      <c r="NDX194" s="260"/>
      <c r="NDY194" s="260"/>
      <c r="NDZ194" s="260"/>
      <c r="NEA194" s="260"/>
      <c r="NEB194" s="260"/>
      <c r="NEC194" s="260"/>
      <c r="NED194" s="260"/>
      <c r="NEE194" s="260"/>
      <c r="NEF194" s="260"/>
      <c r="NEG194" s="260"/>
      <c r="NEH194" s="260"/>
      <c r="NEI194" s="260"/>
      <c r="NEJ194" s="260"/>
      <c r="NEK194" s="260"/>
      <c r="NEL194" s="260"/>
      <c r="NEM194" s="260"/>
      <c r="NEN194" s="260"/>
      <c r="NEO194" s="260"/>
      <c r="NEP194" s="260"/>
      <c r="NEQ194" s="260"/>
      <c r="NER194" s="260"/>
      <c r="NES194" s="260"/>
      <c r="NET194" s="260"/>
      <c r="NEU194" s="260"/>
      <c r="NEV194" s="260"/>
      <c r="NEW194" s="260"/>
      <c r="NEX194" s="260"/>
      <c r="NEY194" s="260"/>
      <c r="NEZ194" s="260"/>
      <c r="NFA194" s="260"/>
      <c r="NFB194" s="260"/>
      <c r="NFC194" s="260"/>
      <c r="NFD194" s="260"/>
      <c r="NFE194" s="260"/>
      <c r="NFF194" s="260"/>
      <c r="NFG194" s="260"/>
      <c r="NFH194" s="260"/>
      <c r="NFI194" s="260"/>
      <c r="NFJ194" s="260"/>
      <c r="NFK194" s="260"/>
      <c r="NFL194" s="260"/>
      <c r="NFM194" s="260"/>
      <c r="NFN194" s="260"/>
      <c r="NFO194" s="260"/>
      <c r="NFP194" s="260"/>
      <c r="NFQ194" s="260"/>
      <c r="NFR194" s="260"/>
      <c r="NFS194" s="260"/>
      <c r="NFT194" s="260"/>
      <c r="NFU194" s="260"/>
      <c r="NFV194" s="260"/>
      <c r="NFW194" s="260"/>
      <c r="NFX194" s="260"/>
      <c r="NFY194" s="260"/>
      <c r="NFZ194" s="260"/>
      <c r="NGA194" s="260"/>
      <c r="NGB194" s="260"/>
      <c r="NGC194" s="260"/>
      <c r="NGD194" s="260"/>
      <c r="NGE194" s="260"/>
      <c r="NGF194" s="260"/>
      <c r="NGG194" s="260"/>
      <c r="NGH194" s="260"/>
      <c r="NGI194" s="260"/>
      <c r="NGJ194" s="260"/>
      <c r="NGK194" s="260"/>
      <c r="NGL194" s="260"/>
      <c r="NGM194" s="260"/>
      <c r="NGN194" s="260"/>
      <c r="NGO194" s="260"/>
      <c r="NGP194" s="260"/>
      <c r="NGQ194" s="260"/>
      <c r="NGR194" s="260"/>
      <c r="NGS194" s="260"/>
      <c r="NGT194" s="260"/>
      <c r="NGU194" s="260"/>
      <c r="NGV194" s="260"/>
      <c r="NGW194" s="260"/>
      <c r="NGX194" s="260"/>
      <c r="NGY194" s="260"/>
      <c r="NGZ194" s="260"/>
      <c r="NHA194" s="260"/>
      <c r="NHB194" s="260"/>
      <c r="NHC194" s="260"/>
      <c r="NHD194" s="260"/>
      <c r="NHE194" s="260"/>
      <c r="NHF194" s="260"/>
      <c r="NHG194" s="260"/>
      <c r="NHH194" s="260"/>
      <c r="NHI194" s="260"/>
      <c r="NHJ194" s="260"/>
      <c r="NHK194" s="260"/>
      <c r="NHL194" s="260"/>
      <c r="NHM194" s="260"/>
      <c r="NHN194" s="260"/>
      <c r="NHO194" s="260"/>
      <c r="NHP194" s="260"/>
      <c r="NHQ194" s="260"/>
      <c r="NHR194" s="260"/>
      <c r="NHS194" s="260"/>
      <c r="NHT194" s="260"/>
      <c r="NHU194" s="260"/>
      <c r="NHV194" s="260"/>
      <c r="NHW194" s="260"/>
      <c r="NHX194" s="260"/>
      <c r="NHY194" s="260"/>
      <c r="NHZ194" s="260"/>
      <c r="NIA194" s="260"/>
      <c r="NIB194" s="260"/>
      <c r="NIC194" s="260"/>
      <c r="NID194" s="260"/>
      <c r="NIE194" s="260"/>
      <c r="NIF194" s="260"/>
      <c r="NIG194" s="260"/>
      <c r="NIH194" s="260"/>
      <c r="NII194" s="260"/>
      <c r="NIJ194" s="260"/>
      <c r="NIK194" s="260"/>
      <c r="NIL194" s="260"/>
      <c r="NIM194" s="260"/>
      <c r="NIN194" s="260"/>
      <c r="NIO194" s="260"/>
      <c r="NIP194" s="260"/>
      <c r="NIQ194" s="260"/>
      <c r="NIR194" s="260"/>
      <c r="NIS194" s="260"/>
      <c r="NIT194" s="260"/>
      <c r="NIU194" s="260"/>
      <c r="NIV194" s="260"/>
      <c r="NIW194" s="260"/>
      <c r="NIX194" s="260"/>
      <c r="NIY194" s="260"/>
      <c r="NIZ194" s="260"/>
      <c r="NJA194" s="260"/>
      <c r="NJB194" s="260"/>
      <c r="NJC194" s="260"/>
      <c r="NJD194" s="260"/>
      <c r="NJE194" s="260"/>
      <c r="NJF194" s="260"/>
      <c r="NJG194" s="260"/>
      <c r="NJH194" s="260"/>
      <c r="NJI194" s="260"/>
      <c r="NJJ194" s="260"/>
      <c r="NJK194" s="260"/>
      <c r="NJL194" s="260"/>
      <c r="NJM194" s="260"/>
      <c r="NJN194" s="260"/>
      <c r="NJO194" s="260"/>
      <c r="NJP194" s="260"/>
      <c r="NJQ194" s="260"/>
      <c r="NJR194" s="260"/>
      <c r="NJS194" s="260"/>
      <c r="NJT194" s="260"/>
      <c r="NJU194" s="260"/>
      <c r="NJV194" s="260"/>
      <c r="NJW194" s="260"/>
      <c r="NJX194" s="260"/>
      <c r="NJY194" s="260"/>
      <c r="NJZ194" s="260"/>
      <c r="NKA194" s="260"/>
      <c r="NKB194" s="260"/>
      <c r="NKC194" s="260"/>
      <c r="NKD194" s="260"/>
      <c r="NKE194" s="260"/>
      <c r="NKF194" s="260"/>
      <c r="NKG194" s="260"/>
      <c r="NKH194" s="260"/>
      <c r="NKI194" s="260"/>
      <c r="NKJ194" s="260"/>
      <c r="NKK194" s="260"/>
      <c r="NKL194" s="260"/>
      <c r="NKM194" s="260"/>
      <c r="NKN194" s="260"/>
      <c r="NKO194" s="260"/>
      <c r="NKP194" s="260"/>
      <c r="NKQ194" s="260"/>
      <c r="NKR194" s="260"/>
      <c r="NKS194" s="260"/>
      <c r="NKT194" s="260"/>
      <c r="NKU194" s="260"/>
      <c r="NKV194" s="260"/>
      <c r="NKW194" s="260"/>
      <c r="NKX194" s="260"/>
      <c r="NKY194" s="260"/>
      <c r="NKZ194" s="260"/>
      <c r="NLA194" s="260"/>
      <c r="NLB194" s="260"/>
      <c r="NLC194" s="260"/>
      <c r="NLD194" s="260"/>
      <c r="NLE194" s="260"/>
      <c r="NLF194" s="260"/>
      <c r="NLG194" s="260"/>
      <c r="NLH194" s="260"/>
      <c r="NLI194" s="260"/>
      <c r="NLJ194" s="260"/>
      <c r="NLK194" s="260"/>
      <c r="NLL194" s="260"/>
      <c r="NLM194" s="260"/>
      <c r="NLN194" s="260"/>
      <c r="NLO194" s="260"/>
      <c r="NLP194" s="260"/>
      <c r="NLQ194" s="260"/>
      <c r="NLR194" s="260"/>
      <c r="NLS194" s="260"/>
      <c r="NLT194" s="260"/>
      <c r="NLU194" s="260"/>
      <c r="NLV194" s="260"/>
      <c r="NLW194" s="260"/>
      <c r="NLX194" s="260"/>
      <c r="NLY194" s="260"/>
      <c r="NLZ194" s="260"/>
      <c r="NMA194" s="260"/>
      <c r="NMB194" s="260"/>
      <c r="NMC194" s="260"/>
      <c r="NMD194" s="260"/>
      <c r="NME194" s="260"/>
      <c r="NMF194" s="260"/>
      <c r="NMG194" s="260"/>
      <c r="NMH194" s="260"/>
      <c r="NMI194" s="260"/>
      <c r="NMJ194" s="260"/>
      <c r="NMK194" s="260"/>
      <c r="NML194" s="260"/>
      <c r="NMM194" s="260"/>
      <c r="NMN194" s="260"/>
      <c r="NMO194" s="260"/>
      <c r="NMP194" s="260"/>
      <c r="NMQ194" s="260"/>
      <c r="NMR194" s="260"/>
      <c r="NMS194" s="260"/>
      <c r="NMT194" s="260"/>
      <c r="NMU194" s="260"/>
      <c r="NMV194" s="260"/>
      <c r="NMW194" s="260"/>
      <c r="NMX194" s="260"/>
      <c r="NMY194" s="260"/>
      <c r="NMZ194" s="260"/>
      <c r="NNA194" s="260"/>
      <c r="NNB194" s="260"/>
      <c r="NNC194" s="260"/>
      <c r="NND194" s="260"/>
      <c r="NNE194" s="260"/>
      <c r="NNF194" s="260"/>
      <c r="NNG194" s="260"/>
      <c r="NNH194" s="260"/>
      <c r="NNI194" s="260"/>
      <c r="NNJ194" s="260"/>
      <c r="NNK194" s="260"/>
      <c r="NNL194" s="260"/>
      <c r="NNM194" s="260"/>
      <c r="NNN194" s="260"/>
      <c r="NNO194" s="260"/>
      <c r="NNP194" s="260"/>
      <c r="NNQ194" s="260"/>
      <c r="NNR194" s="260"/>
      <c r="NNS194" s="260"/>
      <c r="NNT194" s="260"/>
      <c r="NNU194" s="260"/>
      <c r="NNV194" s="260"/>
      <c r="NNW194" s="260"/>
      <c r="NNX194" s="260"/>
      <c r="NNY194" s="260"/>
      <c r="NNZ194" s="260"/>
      <c r="NOA194" s="260"/>
      <c r="NOB194" s="260"/>
      <c r="NOC194" s="260"/>
      <c r="NOD194" s="260"/>
      <c r="NOE194" s="260"/>
      <c r="NOF194" s="260"/>
      <c r="NOG194" s="260"/>
      <c r="NOH194" s="260"/>
      <c r="NOI194" s="260"/>
      <c r="NOJ194" s="260"/>
      <c r="NOK194" s="260"/>
      <c r="NOL194" s="260"/>
      <c r="NOM194" s="260"/>
      <c r="NON194" s="260"/>
      <c r="NOO194" s="260"/>
      <c r="NOP194" s="260"/>
      <c r="NOQ194" s="260"/>
      <c r="NOR194" s="260"/>
      <c r="NOS194" s="260"/>
      <c r="NOT194" s="260"/>
      <c r="NOU194" s="260"/>
      <c r="NOV194" s="260"/>
      <c r="NOW194" s="260"/>
      <c r="NOX194" s="260"/>
      <c r="NOY194" s="260"/>
      <c r="NOZ194" s="260"/>
      <c r="NPA194" s="260"/>
      <c r="NPB194" s="260"/>
      <c r="NPC194" s="260"/>
      <c r="NPD194" s="260"/>
      <c r="NPE194" s="260"/>
      <c r="NPF194" s="260"/>
      <c r="NPG194" s="260"/>
      <c r="NPH194" s="260"/>
      <c r="NPI194" s="260"/>
      <c r="NPJ194" s="260"/>
      <c r="NPK194" s="260"/>
      <c r="NPL194" s="260"/>
      <c r="NPM194" s="260"/>
      <c r="NPN194" s="260"/>
      <c r="NPO194" s="260"/>
      <c r="NPP194" s="260"/>
      <c r="NPQ194" s="260"/>
      <c r="NPR194" s="260"/>
      <c r="NPS194" s="260"/>
      <c r="NPT194" s="260"/>
      <c r="NPU194" s="260"/>
      <c r="NPV194" s="260"/>
      <c r="NPW194" s="260"/>
      <c r="NPX194" s="260"/>
      <c r="NPY194" s="260"/>
      <c r="NPZ194" s="260"/>
      <c r="NQA194" s="260"/>
      <c r="NQB194" s="260"/>
      <c r="NQC194" s="260"/>
      <c r="NQD194" s="260"/>
      <c r="NQE194" s="260"/>
      <c r="NQF194" s="260"/>
      <c r="NQG194" s="260"/>
      <c r="NQH194" s="260"/>
      <c r="NQI194" s="260"/>
      <c r="NQJ194" s="260"/>
      <c r="NQK194" s="260"/>
      <c r="NQL194" s="260"/>
      <c r="NQM194" s="260"/>
      <c r="NQN194" s="260"/>
      <c r="NQO194" s="260"/>
      <c r="NQP194" s="260"/>
      <c r="NQQ194" s="260"/>
      <c r="NQR194" s="260"/>
      <c r="NQS194" s="260"/>
      <c r="NQT194" s="260"/>
      <c r="NQU194" s="260"/>
      <c r="NQV194" s="260"/>
      <c r="NQW194" s="260"/>
      <c r="NQX194" s="260"/>
      <c r="NQY194" s="260"/>
      <c r="NQZ194" s="260"/>
      <c r="NRA194" s="260"/>
      <c r="NRB194" s="260"/>
      <c r="NRC194" s="260"/>
      <c r="NRD194" s="260"/>
      <c r="NRE194" s="260"/>
      <c r="NRF194" s="260"/>
      <c r="NRG194" s="260"/>
      <c r="NRH194" s="260"/>
      <c r="NRI194" s="260"/>
      <c r="NRJ194" s="260"/>
      <c r="NRK194" s="260"/>
      <c r="NRL194" s="260"/>
      <c r="NRM194" s="260"/>
      <c r="NRN194" s="260"/>
      <c r="NRO194" s="260"/>
      <c r="NRP194" s="260"/>
      <c r="NRQ194" s="260"/>
      <c r="NRR194" s="260"/>
      <c r="NRS194" s="260"/>
      <c r="NRT194" s="260"/>
      <c r="NRU194" s="260"/>
      <c r="NRV194" s="260"/>
      <c r="NRW194" s="260"/>
      <c r="NRX194" s="260"/>
      <c r="NRY194" s="260"/>
      <c r="NRZ194" s="260"/>
      <c r="NSA194" s="260"/>
      <c r="NSB194" s="260"/>
      <c r="NSC194" s="260"/>
      <c r="NSD194" s="260"/>
      <c r="NSE194" s="260"/>
      <c r="NSF194" s="260"/>
      <c r="NSG194" s="260"/>
      <c r="NSH194" s="260"/>
      <c r="NSI194" s="260"/>
      <c r="NSJ194" s="260"/>
      <c r="NSK194" s="260"/>
      <c r="NSL194" s="260"/>
      <c r="NSM194" s="260"/>
      <c r="NSN194" s="260"/>
      <c r="NSO194" s="260"/>
      <c r="NSP194" s="260"/>
      <c r="NSQ194" s="260"/>
      <c r="NSR194" s="260"/>
      <c r="NSS194" s="260"/>
      <c r="NST194" s="260"/>
      <c r="NSU194" s="260"/>
      <c r="NSV194" s="260"/>
      <c r="NSW194" s="260"/>
      <c r="NSX194" s="260"/>
      <c r="NSY194" s="260"/>
      <c r="NSZ194" s="260"/>
      <c r="NTA194" s="260"/>
      <c r="NTB194" s="260"/>
      <c r="NTC194" s="260"/>
      <c r="NTD194" s="260"/>
      <c r="NTE194" s="260"/>
      <c r="NTF194" s="260"/>
      <c r="NTG194" s="260"/>
      <c r="NTH194" s="260"/>
      <c r="NTI194" s="260"/>
      <c r="NTJ194" s="260"/>
      <c r="NTK194" s="260"/>
      <c r="NTL194" s="260"/>
      <c r="NTM194" s="260"/>
      <c r="NTN194" s="260"/>
      <c r="NTO194" s="260"/>
      <c r="NTP194" s="260"/>
      <c r="NTQ194" s="260"/>
      <c r="NTR194" s="260"/>
      <c r="NTS194" s="260"/>
      <c r="NTT194" s="260"/>
      <c r="NTU194" s="260"/>
      <c r="NTV194" s="260"/>
      <c r="NTW194" s="260"/>
      <c r="NTX194" s="260"/>
      <c r="NTY194" s="260"/>
      <c r="NTZ194" s="260"/>
      <c r="NUA194" s="260"/>
      <c r="NUB194" s="260"/>
      <c r="NUC194" s="260"/>
      <c r="NUD194" s="260"/>
      <c r="NUE194" s="260"/>
      <c r="NUF194" s="260"/>
      <c r="NUG194" s="260"/>
      <c r="NUH194" s="260"/>
      <c r="NUI194" s="260"/>
      <c r="NUJ194" s="260"/>
      <c r="NUK194" s="260"/>
      <c r="NUL194" s="260"/>
      <c r="NUM194" s="260"/>
      <c r="NUN194" s="260"/>
      <c r="NUO194" s="260"/>
      <c r="NUP194" s="260"/>
      <c r="NUQ194" s="260"/>
      <c r="NUR194" s="260"/>
      <c r="NUS194" s="260"/>
      <c r="NUT194" s="260"/>
      <c r="NUU194" s="260"/>
      <c r="NUV194" s="260"/>
      <c r="NUW194" s="260"/>
      <c r="NUX194" s="260"/>
      <c r="NUY194" s="260"/>
      <c r="NUZ194" s="260"/>
      <c r="NVA194" s="260"/>
      <c r="NVB194" s="260"/>
      <c r="NVC194" s="260"/>
      <c r="NVD194" s="260"/>
      <c r="NVE194" s="260"/>
      <c r="NVF194" s="260"/>
      <c r="NVG194" s="260"/>
      <c r="NVH194" s="260"/>
      <c r="NVI194" s="260"/>
      <c r="NVJ194" s="260"/>
      <c r="NVK194" s="260"/>
      <c r="NVL194" s="260"/>
      <c r="NVM194" s="260"/>
      <c r="NVN194" s="260"/>
      <c r="NVO194" s="260"/>
      <c r="NVP194" s="260"/>
      <c r="NVQ194" s="260"/>
      <c r="NVR194" s="260"/>
      <c r="NVS194" s="260"/>
      <c r="NVT194" s="260"/>
      <c r="NVU194" s="260"/>
      <c r="NVV194" s="260"/>
      <c r="NVW194" s="260"/>
      <c r="NVX194" s="260"/>
      <c r="NVY194" s="260"/>
      <c r="NVZ194" s="260"/>
      <c r="NWA194" s="260"/>
      <c r="NWB194" s="260"/>
      <c r="NWC194" s="260"/>
      <c r="NWD194" s="260"/>
      <c r="NWE194" s="260"/>
      <c r="NWF194" s="260"/>
      <c r="NWG194" s="260"/>
      <c r="NWH194" s="260"/>
      <c r="NWI194" s="260"/>
      <c r="NWJ194" s="260"/>
      <c r="NWK194" s="260"/>
      <c r="NWL194" s="260"/>
      <c r="NWM194" s="260"/>
      <c r="NWN194" s="260"/>
      <c r="NWO194" s="260"/>
      <c r="NWP194" s="260"/>
      <c r="NWQ194" s="260"/>
      <c r="NWR194" s="260"/>
      <c r="NWS194" s="260"/>
      <c r="NWT194" s="260"/>
      <c r="NWU194" s="260"/>
      <c r="NWV194" s="260"/>
      <c r="NWW194" s="260"/>
      <c r="NWX194" s="260"/>
      <c r="NWY194" s="260"/>
      <c r="NWZ194" s="260"/>
      <c r="NXA194" s="260"/>
      <c r="NXB194" s="260"/>
      <c r="NXC194" s="260"/>
      <c r="NXD194" s="260"/>
      <c r="NXE194" s="260"/>
      <c r="NXF194" s="260"/>
      <c r="NXG194" s="260"/>
      <c r="NXH194" s="260"/>
      <c r="NXI194" s="260"/>
      <c r="NXJ194" s="260"/>
      <c r="NXK194" s="260"/>
      <c r="NXL194" s="260"/>
      <c r="NXM194" s="260"/>
      <c r="NXN194" s="260"/>
      <c r="NXO194" s="260"/>
      <c r="NXP194" s="260"/>
      <c r="NXQ194" s="260"/>
      <c r="NXR194" s="260"/>
      <c r="NXS194" s="260"/>
      <c r="NXT194" s="260"/>
      <c r="NXU194" s="260"/>
      <c r="NXV194" s="260"/>
      <c r="NXW194" s="260"/>
      <c r="NXX194" s="260"/>
      <c r="NXY194" s="260"/>
      <c r="NXZ194" s="260"/>
      <c r="NYA194" s="260"/>
      <c r="NYB194" s="260"/>
      <c r="NYC194" s="260"/>
      <c r="NYD194" s="260"/>
      <c r="NYE194" s="260"/>
      <c r="NYF194" s="260"/>
      <c r="NYG194" s="260"/>
      <c r="NYH194" s="260"/>
      <c r="NYI194" s="260"/>
      <c r="NYJ194" s="260"/>
      <c r="NYK194" s="260"/>
      <c r="NYL194" s="260"/>
      <c r="NYM194" s="260"/>
      <c r="NYN194" s="260"/>
      <c r="NYO194" s="260"/>
      <c r="NYP194" s="260"/>
      <c r="NYQ194" s="260"/>
      <c r="NYR194" s="260"/>
      <c r="NYS194" s="260"/>
      <c r="NYT194" s="260"/>
      <c r="NYU194" s="260"/>
      <c r="NYV194" s="260"/>
      <c r="NYW194" s="260"/>
      <c r="NYX194" s="260"/>
      <c r="NYY194" s="260"/>
      <c r="NYZ194" s="260"/>
      <c r="NZA194" s="260"/>
      <c r="NZB194" s="260"/>
      <c r="NZC194" s="260"/>
      <c r="NZD194" s="260"/>
      <c r="NZE194" s="260"/>
      <c r="NZF194" s="260"/>
      <c r="NZG194" s="260"/>
      <c r="NZH194" s="260"/>
      <c r="NZI194" s="260"/>
      <c r="NZJ194" s="260"/>
      <c r="NZK194" s="260"/>
      <c r="NZL194" s="260"/>
      <c r="NZM194" s="260"/>
      <c r="NZN194" s="260"/>
      <c r="NZO194" s="260"/>
      <c r="NZP194" s="260"/>
      <c r="NZQ194" s="260"/>
      <c r="NZR194" s="260"/>
      <c r="NZS194" s="260"/>
      <c r="NZT194" s="260"/>
      <c r="NZU194" s="260"/>
      <c r="NZV194" s="260"/>
      <c r="NZW194" s="260"/>
      <c r="NZX194" s="260"/>
      <c r="NZY194" s="260"/>
      <c r="NZZ194" s="260"/>
      <c r="OAA194" s="260"/>
      <c r="OAB194" s="260"/>
      <c r="OAC194" s="260"/>
      <c r="OAD194" s="260"/>
      <c r="OAE194" s="260"/>
      <c r="OAF194" s="260"/>
      <c r="OAG194" s="260"/>
      <c r="OAH194" s="260"/>
      <c r="OAI194" s="260"/>
      <c r="OAJ194" s="260"/>
      <c r="OAK194" s="260"/>
      <c r="OAL194" s="260"/>
      <c r="OAM194" s="260"/>
      <c r="OAN194" s="260"/>
      <c r="OAO194" s="260"/>
      <c r="OAP194" s="260"/>
      <c r="OAQ194" s="260"/>
      <c r="OAR194" s="260"/>
      <c r="OAS194" s="260"/>
      <c r="OAT194" s="260"/>
      <c r="OAU194" s="260"/>
      <c r="OAV194" s="260"/>
      <c r="OAW194" s="260"/>
      <c r="OAX194" s="260"/>
      <c r="OAY194" s="260"/>
      <c r="OAZ194" s="260"/>
      <c r="OBA194" s="260"/>
      <c r="OBB194" s="260"/>
      <c r="OBC194" s="260"/>
      <c r="OBD194" s="260"/>
      <c r="OBE194" s="260"/>
      <c r="OBF194" s="260"/>
      <c r="OBG194" s="260"/>
      <c r="OBH194" s="260"/>
      <c r="OBI194" s="260"/>
      <c r="OBJ194" s="260"/>
      <c r="OBK194" s="260"/>
      <c r="OBL194" s="260"/>
      <c r="OBM194" s="260"/>
      <c r="OBN194" s="260"/>
      <c r="OBO194" s="260"/>
      <c r="OBP194" s="260"/>
      <c r="OBQ194" s="260"/>
      <c r="OBR194" s="260"/>
      <c r="OBS194" s="260"/>
      <c r="OBT194" s="260"/>
      <c r="OBU194" s="260"/>
      <c r="OBV194" s="260"/>
      <c r="OBW194" s="260"/>
      <c r="OBX194" s="260"/>
      <c r="OBY194" s="260"/>
      <c r="OBZ194" s="260"/>
      <c r="OCA194" s="260"/>
      <c r="OCB194" s="260"/>
      <c r="OCC194" s="260"/>
      <c r="OCD194" s="260"/>
      <c r="OCE194" s="260"/>
      <c r="OCF194" s="260"/>
      <c r="OCG194" s="260"/>
      <c r="OCH194" s="260"/>
      <c r="OCI194" s="260"/>
      <c r="OCJ194" s="260"/>
      <c r="OCK194" s="260"/>
      <c r="OCL194" s="260"/>
      <c r="OCM194" s="260"/>
      <c r="OCN194" s="260"/>
      <c r="OCO194" s="260"/>
      <c r="OCP194" s="260"/>
      <c r="OCQ194" s="260"/>
      <c r="OCR194" s="260"/>
      <c r="OCS194" s="260"/>
      <c r="OCT194" s="260"/>
      <c r="OCU194" s="260"/>
      <c r="OCV194" s="260"/>
      <c r="OCW194" s="260"/>
      <c r="OCX194" s="260"/>
      <c r="OCY194" s="260"/>
      <c r="OCZ194" s="260"/>
      <c r="ODA194" s="260"/>
      <c r="ODB194" s="260"/>
      <c r="ODC194" s="260"/>
      <c r="ODD194" s="260"/>
      <c r="ODE194" s="260"/>
      <c r="ODF194" s="260"/>
      <c r="ODG194" s="260"/>
      <c r="ODH194" s="260"/>
      <c r="ODI194" s="260"/>
      <c r="ODJ194" s="260"/>
      <c r="ODK194" s="260"/>
      <c r="ODL194" s="260"/>
      <c r="ODM194" s="260"/>
      <c r="ODN194" s="260"/>
      <c r="ODO194" s="260"/>
      <c r="ODP194" s="260"/>
      <c r="ODQ194" s="260"/>
      <c r="ODR194" s="260"/>
      <c r="ODS194" s="260"/>
      <c r="ODT194" s="260"/>
      <c r="ODU194" s="260"/>
      <c r="ODV194" s="260"/>
      <c r="ODW194" s="260"/>
      <c r="ODX194" s="260"/>
      <c r="ODY194" s="260"/>
      <c r="ODZ194" s="260"/>
      <c r="OEA194" s="260"/>
      <c r="OEB194" s="260"/>
      <c r="OEC194" s="260"/>
      <c r="OED194" s="260"/>
      <c r="OEE194" s="260"/>
      <c r="OEF194" s="260"/>
      <c r="OEG194" s="260"/>
      <c r="OEH194" s="260"/>
      <c r="OEI194" s="260"/>
      <c r="OEJ194" s="260"/>
      <c r="OEK194" s="260"/>
      <c r="OEL194" s="260"/>
      <c r="OEM194" s="260"/>
      <c r="OEN194" s="260"/>
      <c r="OEO194" s="260"/>
      <c r="OEP194" s="260"/>
      <c r="OEQ194" s="260"/>
      <c r="OER194" s="260"/>
      <c r="OES194" s="260"/>
      <c r="OET194" s="260"/>
      <c r="OEU194" s="260"/>
      <c r="OEV194" s="260"/>
      <c r="OEW194" s="260"/>
      <c r="OEX194" s="260"/>
      <c r="OEY194" s="260"/>
      <c r="OEZ194" s="260"/>
      <c r="OFA194" s="260"/>
      <c r="OFB194" s="260"/>
      <c r="OFC194" s="260"/>
      <c r="OFD194" s="260"/>
      <c r="OFE194" s="260"/>
      <c r="OFF194" s="260"/>
      <c r="OFG194" s="260"/>
      <c r="OFH194" s="260"/>
      <c r="OFI194" s="260"/>
      <c r="OFJ194" s="260"/>
      <c r="OFK194" s="260"/>
      <c r="OFL194" s="260"/>
      <c r="OFM194" s="260"/>
      <c r="OFN194" s="260"/>
      <c r="OFO194" s="260"/>
      <c r="OFP194" s="260"/>
      <c r="OFQ194" s="260"/>
      <c r="OFR194" s="260"/>
      <c r="OFS194" s="260"/>
      <c r="OFT194" s="260"/>
      <c r="OFU194" s="260"/>
      <c r="OFV194" s="260"/>
      <c r="OFW194" s="260"/>
      <c r="OFX194" s="260"/>
      <c r="OFY194" s="260"/>
      <c r="OFZ194" s="260"/>
      <c r="OGA194" s="260"/>
      <c r="OGB194" s="260"/>
      <c r="OGC194" s="260"/>
      <c r="OGD194" s="260"/>
      <c r="OGE194" s="260"/>
      <c r="OGF194" s="260"/>
      <c r="OGG194" s="260"/>
      <c r="OGH194" s="260"/>
      <c r="OGI194" s="260"/>
      <c r="OGJ194" s="260"/>
      <c r="OGK194" s="260"/>
      <c r="OGL194" s="260"/>
      <c r="OGM194" s="260"/>
      <c r="OGN194" s="260"/>
      <c r="OGO194" s="260"/>
      <c r="OGP194" s="260"/>
      <c r="OGQ194" s="260"/>
      <c r="OGR194" s="260"/>
      <c r="OGS194" s="260"/>
      <c r="OGT194" s="260"/>
      <c r="OGU194" s="260"/>
      <c r="OGV194" s="260"/>
      <c r="OGW194" s="260"/>
      <c r="OGX194" s="260"/>
      <c r="OGY194" s="260"/>
      <c r="OGZ194" s="260"/>
      <c r="OHA194" s="260"/>
      <c r="OHB194" s="260"/>
      <c r="OHC194" s="260"/>
      <c r="OHD194" s="260"/>
      <c r="OHE194" s="260"/>
      <c r="OHF194" s="260"/>
      <c r="OHG194" s="260"/>
      <c r="OHH194" s="260"/>
      <c r="OHI194" s="260"/>
      <c r="OHJ194" s="260"/>
      <c r="OHK194" s="260"/>
      <c r="OHL194" s="260"/>
      <c r="OHM194" s="260"/>
      <c r="OHN194" s="260"/>
      <c r="OHO194" s="260"/>
      <c r="OHP194" s="260"/>
      <c r="OHQ194" s="260"/>
      <c r="OHR194" s="260"/>
      <c r="OHS194" s="260"/>
      <c r="OHT194" s="260"/>
      <c r="OHU194" s="260"/>
      <c r="OHV194" s="260"/>
      <c r="OHW194" s="260"/>
      <c r="OHX194" s="260"/>
      <c r="OHY194" s="260"/>
      <c r="OHZ194" s="260"/>
      <c r="OIA194" s="260"/>
      <c r="OIB194" s="260"/>
      <c r="OIC194" s="260"/>
      <c r="OID194" s="260"/>
      <c r="OIE194" s="260"/>
      <c r="OIF194" s="260"/>
      <c r="OIG194" s="260"/>
      <c r="OIH194" s="260"/>
      <c r="OII194" s="260"/>
      <c r="OIJ194" s="260"/>
      <c r="OIK194" s="260"/>
      <c r="OIL194" s="260"/>
      <c r="OIM194" s="260"/>
      <c r="OIN194" s="260"/>
      <c r="OIO194" s="260"/>
      <c r="OIP194" s="260"/>
      <c r="OIQ194" s="260"/>
      <c r="OIR194" s="260"/>
      <c r="OIS194" s="260"/>
      <c r="OIT194" s="260"/>
      <c r="OIU194" s="260"/>
      <c r="OIV194" s="260"/>
      <c r="OIW194" s="260"/>
      <c r="OIX194" s="260"/>
      <c r="OIY194" s="260"/>
      <c r="OIZ194" s="260"/>
      <c r="OJA194" s="260"/>
      <c r="OJB194" s="260"/>
      <c r="OJC194" s="260"/>
      <c r="OJD194" s="260"/>
      <c r="OJE194" s="260"/>
      <c r="OJF194" s="260"/>
      <c r="OJG194" s="260"/>
      <c r="OJH194" s="260"/>
      <c r="OJI194" s="260"/>
      <c r="OJJ194" s="260"/>
      <c r="OJK194" s="260"/>
      <c r="OJL194" s="260"/>
      <c r="OJM194" s="260"/>
      <c r="OJN194" s="260"/>
      <c r="OJO194" s="260"/>
      <c r="OJP194" s="260"/>
      <c r="OJQ194" s="260"/>
      <c r="OJR194" s="260"/>
      <c r="OJS194" s="260"/>
      <c r="OJT194" s="260"/>
      <c r="OJU194" s="260"/>
      <c r="OJV194" s="260"/>
      <c r="OJW194" s="260"/>
      <c r="OJX194" s="260"/>
      <c r="OJY194" s="260"/>
      <c r="OJZ194" s="260"/>
      <c r="OKA194" s="260"/>
      <c r="OKB194" s="260"/>
      <c r="OKC194" s="260"/>
      <c r="OKD194" s="260"/>
      <c r="OKE194" s="260"/>
      <c r="OKF194" s="260"/>
      <c r="OKG194" s="260"/>
      <c r="OKH194" s="260"/>
      <c r="OKI194" s="260"/>
      <c r="OKJ194" s="260"/>
      <c r="OKK194" s="260"/>
      <c r="OKL194" s="260"/>
      <c r="OKM194" s="260"/>
      <c r="OKN194" s="260"/>
      <c r="OKO194" s="260"/>
      <c r="OKP194" s="260"/>
      <c r="OKQ194" s="260"/>
      <c r="OKR194" s="260"/>
      <c r="OKS194" s="260"/>
      <c r="OKT194" s="260"/>
      <c r="OKU194" s="260"/>
      <c r="OKV194" s="260"/>
      <c r="OKW194" s="260"/>
      <c r="OKX194" s="260"/>
      <c r="OKY194" s="260"/>
      <c r="OKZ194" s="260"/>
      <c r="OLA194" s="260"/>
      <c r="OLB194" s="260"/>
      <c r="OLC194" s="260"/>
      <c r="OLD194" s="260"/>
      <c r="OLE194" s="260"/>
      <c r="OLF194" s="260"/>
      <c r="OLG194" s="260"/>
      <c r="OLH194" s="260"/>
      <c r="OLI194" s="260"/>
      <c r="OLJ194" s="260"/>
      <c r="OLK194" s="260"/>
      <c r="OLL194" s="260"/>
      <c r="OLM194" s="260"/>
      <c r="OLN194" s="260"/>
      <c r="OLO194" s="260"/>
      <c r="OLP194" s="260"/>
      <c r="OLQ194" s="260"/>
      <c r="OLR194" s="260"/>
      <c r="OLS194" s="260"/>
      <c r="OLT194" s="260"/>
      <c r="OLU194" s="260"/>
      <c r="OLV194" s="260"/>
      <c r="OLW194" s="260"/>
      <c r="OLX194" s="260"/>
      <c r="OLY194" s="260"/>
      <c r="OLZ194" s="260"/>
      <c r="OMA194" s="260"/>
      <c r="OMB194" s="260"/>
      <c r="OMC194" s="260"/>
      <c r="OMD194" s="260"/>
      <c r="OME194" s="260"/>
      <c r="OMF194" s="260"/>
      <c r="OMG194" s="260"/>
      <c r="OMH194" s="260"/>
      <c r="OMI194" s="260"/>
      <c r="OMJ194" s="260"/>
      <c r="OMK194" s="260"/>
      <c r="OML194" s="260"/>
      <c r="OMM194" s="260"/>
      <c r="OMN194" s="260"/>
      <c r="OMO194" s="260"/>
      <c r="OMP194" s="260"/>
      <c r="OMQ194" s="260"/>
      <c r="OMR194" s="260"/>
      <c r="OMS194" s="260"/>
      <c r="OMT194" s="260"/>
      <c r="OMU194" s="260"/>
      <c r="OMV194" s="260"/>
      <c r="OMW194" s="260"/>
      <c r="OMX194" s="260"/>
      <c r="OMY194" s="260"/>
      <c r="OMZ194" s="260"/>
      <c r="ONA194" s="260"/>
      <c r="ONB194" s="260"/>
      <c r="ONC194" s="260"/>
      <c r="OND194" s="260"/>
      <c r="ONE194" s="260"/>
      <c r="ONF194" s="260"/>
      <c r="ONG194" s="260"/>
      <c r="ONH194" s="260"/>
      <c r="ONI194" s="260"/>
      <c r="ONJ194" s="260"/>
      <c r="ONK194" s="260"/>
      <c r="ONL194" s="260"/>
      <c r="ONM194" s="260"/>
      <c r="ONN194" s="260"/>
      <c r="ONO194" s="260"/>
      <c r="ONP194" s="260"/>
      <c r="ONQ194" s="260"/>
      <c r="ONR194" s="260"/>
      <c r="ONS194" s="260"/>
      <c r="ONT194" s="260"/>
      <c r="ONU194" s="260"/>
      <c r="ONV194" s="260"/>
      <c r="ONW194" s="260"/>
      <c r="ONX194" s="260"/>
      <c r="ONY194" s="260"/>
      <c r="ONZ194" s="260"/>
      <c r="OOA194" s="260"/>
      <c r="OOB194" s="260"/>
      <c r="OOC194" s="260"/>
      <c r="OOD194" s="260"/>
      <c r="OOE194" s="260"/>
      <c r="OOF194" s="260"/>
      <c r="OOG194" s="260"/>
      <c r="OOH194" s="260"/>
      <c r="OOI194" s="260"/>
      <c r="OOJ194" s="260"/>
      <c r="OOK194" s="260"/>
      <c r="OOL194" s="260"/>
      <c r="OOM194" s="260"/>
      <c r="OON194" s="260"/>
      <c r="OOO194" s="260"/>
      <c r="OOP194" s="260"/>
      <c r="OOQ194" s="260"/>
      <c r="OOR194" s="260"/>
      <c r="OOS194" s="260"/>
      <c r="OOT194" s="260"/>
      <c r="OOU194" s="260"/>
      <c r="OOV194" s="260"/>
      <c r="OOW194" s="260"/>
      <c r="OOX194" s="260"/>
      <c r="OOY194" s="260"/>
      <c r="OOZ194" s="260"/>
      <c r="OPA194" s="260"/>
      <c r="OPB194" s="260"/>
      <c r="OPC194" s="260"/>
      <c r="OPD194" s="260"/>
      <c r="OPE194" s="260"/>
      <c r="OPF194" s="260"/>
      <c r="OPG194" s="260"/>
      <c r="OPH194" s="260"/>
      <c r="OPI194" s="260"/>
      <c r="OPJ194" s="260"/>
      <c r="OPK194" s="260"/>
      <c r="OPL194" s="260"/>
      <c r="OPM194" s="260"/>
      <c r="OPN194" s="260"/>
      <c r="OPO194" s="260"/>
      <c r="OPP194" s="260"/>
      <c r="OPQ194" s="260"/>
      <c r="OPR194" s="260"/>
      <c r="OPS194" s="260"/>
      <c r="OPT194" s="260"/>
      <c r="OPU194" s="260"/>
      <c r="OPV194" s="260"/>
      <c r="OPW194" s="260"/>
      <c r="OPX194" s="260"/>
      <c r="OPY194" s="260"/>
      <c r="OPZ194" s="260"/>
      <c r="OQA194" s="260"/>
      <c r="OQB194" s="260"/>
      <c r="OQC194" s="260"/>
      <c r="OQD194" s="260"/>
      <c r="OQE194" s="260"/>
      <c r="OQF194" s="260"/>
      <c r="OQG194" s="260"/>
      <c r="OQH194" s="260"/>
      <c r="OQI194" s="260"/>
      <c r="OQJ194" s="260"/>
      <c r="OQK194" s="260"/>
      <c r="OQL194" s="260"/>
      <c r="OQM194" s="260"/>
      <c r="OQN194" s="260"/>
      <c r="OQO194" s="260"/>
      <c r="OQP194" s="260"/>
      <c r="OQQ194" s="260"/>
      <c r="OQR194" s="260"/>
      <c r="OQS194" s="260"/>
      <c r="OQT194" s="260"/>
      <c r="OQU194" s="260"/>
      <c r="OQV194" s="260"/>
      <c r="OQW194" s="260"/>
      <c r="OQX194" s="260"/>
      <c r="OQY194" s="260"/>
      <c r="OQZ194" s="260"/>
      <c r="ORA194" s="260"/>
      <c r="ORB194" s="260"/>
      <c r="ORC194" s="260"/>
      <c r="ORD194" s="260"/>
      <c r="ORE194" s="260"/>
      <c r="ORF194" s="260"/>
      <c r="ORG194" s="260"/>
      <c r="ORH194" s="260"/>
      <c r="ORI194" s="260"/>
      <c r="ORJ194" s="260"/>
      <c r="ORK194" s="260"/>
      <c r="ORL194" s="260"/>
      <c r="ORM194" s="260"/>
      <c r="ORN194" s="260"/>
      <c r="ORO194" s="260"/>
      <c r="ORP194" s="260"/>
      <c r="ORQ194" s="260"/>
      <c r="ORR194" s="260"/>
      <c r="ORS194" s="260"/>
      <c r="ORT194" s="260"/>
      <c r="ORU194" s="260"/>
      <c r="ORV194" s="260"/>
      <c r="ORW194" s="260"/>
      <c r="ORX194" s="260"/>
      <c r="ORY194" s="260"/>
      <c r="ORZ194" s="260"/>
      <c r="OSA194" s="260"/>
      <c r="OSB194" s="260"/>
      <c r="OSC194" s="260"/>
      <c r="OSD194" s="260"/>
      <c r="OSE194" s="260"/>
      <c r="OSF194" s="260"/>
      <c r="OSG194" s="260"/>
      <c r="OSH194" s="260"/>
      <c r="OSI194" s="260"/>
      <c r="OSJ194" s="260"/>
      <c r="OSK194" s="260"/>
      <c r="OSL194" s="260"/>
      <c r="OSM194" s="260"/>
      <c r="OSN194" s="260"/>
      <c r="OSO194" s="260"/>
      <c r="OSP194" s="260"/>
      <c r="OSQ194" s="260"/>
      <c r="OSR194" s="260"/>
      <c r="OSS194" s="260"/>
      <c r="OST194" s="260"/>
      <c r="OSU194" s="260"/>
      <c r="OSV194" s="260"/>
      <c r="OSW194" s="260"/>
      <c r="OSX194" s="260"/>
      <c r="OSY194" s="260"/>
      <c r="OSZ194" s="260"/>
      <c r="OTA194" s="260"/>
      <c r="OTB194" s="260"/>
      <c r="OTC194" s="260"/>
      <c r="OTD194" s="260"/>
      <c r="OTE194" s="260"/>
      <c r="OTF194" s="260"/>
      <c r="OTG194" s="260"/>
      <c r="OTH194" s="260"/>
      <c r="OTI194" s="260"/>
      <c r="OTJ194" s="260"/>
      <c r="OTK194" s="260"/>
      <c r="OTL194" s="260"/>
      <c r="OTM194" s="260"/>
      <c r="OTN194" s="260"/>
      <c r="OTO194" s="260"/>
      <c r="OTP194" s="260"/>
      <c r="OTQ194" s="260"/>
      <c r="OTR194" s="260"/>
      <c r="OTS194" s="260"/>
      <c r="OTT194" s="260"/>
      <c r="OTU194" s="260"/>
      <c r="OTV194" s="260"/>
      <c r="OTW194" s="260"/>
      <c r="OTX194" s="260"/>
      <c r="OTY194" s="260"/>
      <c r="OTZ194" s="260"/>
      <c r="OUA194" s="260"/>
      <c r="OUB194" s="260"/>
      <c r="OUC194" s="260"/>
      <c r="OUD194" s="260"/>
      <c r="OUE194" s="260"/>
      <c r="OUF194" s="260"/>
      <c r="OUG194" s="260"/>
      <c r="OUH194" s="260"/>
      <c r="OUI194" s="260"/>
      <c r="OUJ194" s="260"/>
      <c r="OUK194" s="260"/>
      <c r="OUL194" s="260"/>
      <c r="OUM194" s="260"/>
      <c r="OUN194" s="260"/>
      <c r="OUO194" s="260"/>
      <c r="OUP194" s="260"/>
      <c r="OUQ194" s="260"/>
      <c r="OUR194" s="260"/>
      <c r="OUS194" s="260"/>
      <c r="OUT194" s="260"/>
      <c r="OUU194" s="260"/>
      <c r="OUV194" s="260"/>
      <c r="OUW194" s="260"/>
      <c r="OUX194" s="260"/>
      <c r="OUY194" s="260"/>
      <c r="OUZ194" s="260"/>
      <c r="OVA194" s="260"/>
      <c r="OVB194" s="260"/>
      <c r="OVC194" s="260"/>
      <c r="OVD194" s="260"/>
      <c r="OVE194" s="260"/>
      <c r="OVF194" s="260"/>
      <c r="OVG194" s="260"/>
      <c r="OVH194" s="260"/>
      <c r="OVI194" s="260"/>
      <c r="OVJ194" s="260"/>
      <c r="OVK194" s="260"/>
      <c r="OVL194" s="260"/>
      <c r="OVM194" s="260"/>
      <c r="OVN194" s="260"/>
      <c r="OVO194" s="260"/>
      <c r="OVP194" s="260"/>
      <c r="OVQ194" s="260"/>
      <c r="OVR194" s="260"/>
      <c r="OVS194" s="260"/>
      <c r="OVT194" s="260"/>
      <c r="OVU194" s="260"/>
      <c r="OVV194" s="260"/>
      <c r="OVW194" s="260"/>
      <c r="OVX194" s="260"/>
      <c r="OVY194" s="260"/>
      <c r="OVZ194" s="260"/>
      <c r="OWA194" s="260"/>
      <c r="OWB194" s="260"/>
      <c r="OWC194" s="260"/>
      <c r="OWD194" s="260"/>
      <c r="OWE194" s="260"/>
      <c r="OWF194" s="260"/>
      <c r="OWG194" s="260"/>
      <c r="OWH194" s="260"/>
      <c r="OWI194" s="260"/>
      <c r="OWJ194" s="260"/>
      <c r="OWK194" s="260"/>
      <c r="OWL194" s="260"/>
      <c r="OWM194" s="260"/>
      <c r="OWN194" s="260"/>
      <c r="OWO194" s="260"/>
      <c r="OWP194" s="260"/>
      <c r="OWQ194" s="260"/>
      <c r="OWR194" s="260"/>
      <c r="OWS194" s="260"/>
      <c r="OWT194" s="260"/>
      <c r="OWU194" s="260"/>
      <c r="OWV194" s="260"/>
      <c r="OWW194" s="260"/>
      <c r="OWX194" s="260"/>
      <c r="OWY194" s="260"/>
      <c r="OWZ194" s="260"/>
      <c r="OXA194" s="260"/>
      <c r="OXB194" s="260"/>
      <c r="OXC194" s="260"/>
      <c r="OXD194" s="260"/>
      <c r="OXE194" s="260"/>
      <c r="OXF194" s="260"/>
      <c r="OXG194" s="260"/>
      <c r="OXH194" s="260"/>
      <c r="OXI194" s="260"/>
      <c r="OXJ194" s="260"/>
      <c r="OXK194" s="260"/>
      <c r="OXL194" s="260"/>
      <c r="OXM194" s="260"/>
      <c r="OXN194" s="260"/>
      <c r="OXO194" s="260"/>
      <c r="OXP194" s="260"/>
      <c r="OXQ194" s="260"/>
      <c r="OXR194" s="260"/>
      <c r="OXS194" s="260"/>
      <c r="OXT194" s="260"/>
      <c r="OXU194" s="260"/>
      <c r="OXV194" s="260"/>
      <c r="OXW194" s="260"/>
      <c r="OXX194" s="260"/>
      <c r="OXY194" s="260"/>
      <c r="OXZ194" s="260"/>
      <c r="OYA194" s="260"/>
      <c r="OYB194" s="260"/>
      <c r="OYC194" s="260"/>
      <c r="OYD194" s="260"/>
      <c r="OYE194" s="260"/>
      <c r="OYF194" s="260"/>
      <c r="OYG194" s="260"/>
      <c r="OYH194" s="260"/>
      <c r="OYI194" s="260"/>
      <c r="OYJ194" s="260"/>
      <c r="OYK194" s="260"/>
      <c r="OYL194" s="260"/>
      <c r="OYM194" s="260"/>
      <c r="OYN194" s="260"/>
      <c r="OYO194" s="260"/>
      <c r="OYP194" s="260"/>
      <c r="OYQ194" s="260"/>
      <c r="OYR194" s="260"/>
      <c r="OYS194" s="260"/>
      <c r="OYT194" s="260"/>
      <c r="OYU194" s="260"/>
      <c r="OYV194" s="260"/>
      <c r="OYW194" s="260"/>
      <c r="OYX194" s="260"/>
      <c r="OYY194" s="260"/>
      <c r="OYZ194" s="260"/>
      <c r="OZA194" s="260"/>
      <c r="OZB194" s="260"/>
      <c r="OZC194" s="260"/>
      <c r="OZD194" s="260"/>
      <c r="OZE194" s="260"/>
      <c r="OZF194" s="260"/>
      <c r="OZG194" s="260"/>
      <c r="OZH194" s="260"/>
      <c r="OZI194" s="260"/>
      <c r="OZJ194" s="260"/>
      <c r="OZK194" s="260"/>
      <c r="OZL194" s="260"/>
      <c r="OZM194" s="260"/>
      <c r="OZN194" s="260"/>
      <c r="OZO194" s="260"/>
      <c r="OZP194" s="260"/>
      <c r="OZQ194" s="260"/>
      <c r="OZR194" s="260"/>
      <c r="OZS194" s="260"/>
      <c r="OZT194" s="260"/>
      <c r="OZU194" s="260"/>
      <c r="OZV194" s="260"/>
      <c r="OZW194" s="260"/>
      <c r="OZX194" s="260"/>
      <c r="OZY194" s="260"/>
      <c r="OZZ194" s="260"/>
      <c r="PAA194" s="260"/>
      <c r="PAB194" s="260"/>
      <c r="PAC194" s="260"/>
      <c r="PAD194" s="260"/>
      <c r="PAE194" s="260"/>
      <c r="PAF194" s="260"/>
      <c r="PAG194" s="260"/>
      <c r="PAH194" s="260"/>
      <c r="PAI194" s="260"/>
      <c r="PAJ194" s="260"/>
      <c r="PAK194" s="260"/>
      <c r="PAL194" s="260"/>
      <c r="PAM194" s="260"/>
      <c r="PAN194" s="260"/>
      <c r="PAO194" s="260"/>
      <c r="PAP194" s="260"/>
      <c r="PAQ194" s="260"/>
      <c r="PAR194" s="260"/>
      <c r="PAS194" s="260"/>
      <c r="PAT194" s="260"/>
      <c r="PAU194" s="260"/>
      <c r="PAV194" s="260"/>
      <c r="PAW194" s="260"/>
      <c r="PAX194" s="260"/>
      <c r="PAY194" s="260"/>
      <c r="PAZ194" s="260"/>
      <c r="PBA194" s="260"/>
      <c r="PBB194" s="260"/>
      <c r="PBC194" s="260"/>
      <c r="PBD194" s="260"/>
      <c r="PBE194" s="260"/>
      <c r="PBF194" s="260"/>
      <c r="PBG194" s="260"/>
      <c r="PBH194" s="260"/>
      <c r="PBI194" s="260"/>
      <c r="PBJ194" s="260"/>
      <c r="PBK194" s="260"/>
      <c r="PBL194" s="260"/>
      <c r="PBM194" s="260"/>
      <c r="PBN194" s="260"/>
      <c r="PBO194" s="260"/>
      <c r="PBP194" s="260"/>
      <c r="PBQ194" s="260"/>
      <c r="PBR194" s="260"/>
      <c r="PBS194" s="260"/>
      <c r="PBT194" s="260"/>
      <c r="PBU194" s="260"/>
      <c r="PBV194" s="260"/>
      <c r="PBW194" s="260"/>
      <c r="PBX194" s="260"/>
      <c r="PBY194" s="260"/>
      <c r="PBZ194" s="260"/>
      <c r="PCA194" s="260"/>
      <c r="PCB194" s="260"/>
      <c r="PCC194" s="260"/>
      <c r="PCD194" s="260"/>
      <c r="PCE194" s="260"/>
      <c r="PCF194" s="260"/>
      <c r="PCG194" s="260"/>
      <c r="PCH194" s="260"/>
      <c r="PCI194" s="260"/>
      <c r="PCJ194" s="260"/>
      <c r="PCK194" s="260"/>
      <c r="PCL194" s="260"/>
      <c r="PCM194" s="260"/>
      <c r="PCN194" s="260"/>
      <c r="PCO194" s="260"/>
      <c r="PCP194" s="260"/>
      <c r="PCQ194" s="260"/>
      <c r="PCR194" s="260"/>
      <c r="PCS194" s="260"/>
      <c r="PCT194" s="260"/>
      <c r="PCU194" s="260"/>
      <c r="PCV194" s="260"/>
      <c r="PCW194" s="260"/>
      <c r="PCX194" s="260"/>
      <c r="PCY194" s="260"/>
      <c r="PCZ194" s="260"/>
      <c r="PDA194" s="260"/>
      <c r="PDB194" s="260"/>
      <c r="PDC194" s="260"/>
      <c r="PDD194" s="260"/>
      <c r="PDE194" s="260"/>
      <c r="PDF194" s="260"/>
      <c r="PDG194" s="260"/>
      <c r="PDH194" s="260"/>
      <c r="PDI194" s="260"/>
      <c r="PDJ194" s="260"/>
      <c r="PDK194" s="260"/>
      <c r="PDL194" s="260"/>
      <c r="PDM194" s="260"/>
      <c r="PDN194" s="260"/>
      <c r="PDO194" s="260"/>
      <c r="PDP194" s="260"/>
      <c r="PDQ194" s="260"/>
      <c r="PDR194" s="260"/>
      <c r="PDS194" s="260"/>
      <c r="PDT194" s="260"/>
      <c r="PDU194" s="260"/>
      <c r="PDV194" s="260"/>
      <c r="PDW194" s="260"/>
      <c r="PDX194" s="260"/>
      <c r="PDY194" s="260"/>
      <c r="PDZ194" s="260"/>
      <c r="PEA194" s="260"/>
      <c r="PEB194" s="260"/>
      <c r="PEC194" s="260"/>
      <c r="PED194" s="260"/>
      <c r="PEE194" s="260"/>
      <c r="PEF194" s="260"/>
      <c r="PEG194" s="260"/>
      <c r="PEH194" s="260"/>
      <c r="PEI194" s="260"/>
      <c r="PEJ194" s="260"/>
      <c r="PEK194" s="260"/>
      <c r="PEL194" s="260"/>
      <c r="PEM194" s="260"/>
      <c r="PEN194" s="260"/>
      <c r="PEO194" s="260"/>
      <c r="PEP194" s="260"/>
      <c r="PEQ194" s="260"/>
      <c r="PER194" s="260"/>
      <c r="PES194" s="260"/>
      <c r="PET194" s="260"/>
      <c r="PEU194" s="260"/>
      <c r="PEV194" s="260"/>
      <c r="PEW194" s="260"/>
      <c r="PEX194" s="260"/>
      <c r="PEY194" s="260"/>
      <c r="PEZ194" s="260"/>
      <c r="PFA194" s="260"/>
      <c r="PFB194" s="260"/>
      <c r="PFC194" s="260"/>
      <c r="PFD194" s="260"/>
      <c r="PFE194" s="260"/>
      <c r="PFF194" s="260"/>
      <c r="PFG194" s="260"/>
      <c r="PFH194" s="260"/>
      <c r="PFI194" s="260"/>
      <c r="PFJ194" s="260"/>
      <c r="PFK194" s="260"/>
      <c r="PFL194" s="260"/>
      <c r="PFM194" s="260"/>
      <c r="PFN194" s="260"/>
      <c r="PFO194" s="260"/>
      <c r="PFP194" s="260"/>
      <c r="PFQ194" s="260"/>
      <c r="PFR194" s="260"/>
      <c r="PFS194" s="260"/>
      <c r="PFT194" s="260"/>
      <c r="PFU194" s="260"/>
      <c r="PFV194" s="260"/>
      <c r="PFW194" s="260"/>
      <c r="PFX194" s="260"/>
      <c r="PFY194" s="260"/>
      <c r="PFZ194" s="260"/>
      <c r="PGA194" s="260"/>
      <c r="PGB194" s="260"/>
      <c r="PGC194" s="260"/>
      <c r="PGD194" s="260"/>
      <c r="PGE194" s="260"/>
      <c r="PGF194" s="260"/>
      <c r="PGG194" s="260"/>
      <c r="PGH194" s="260"/>
      <c r="PGI194" s="260"/>
      <c r="PGJ194" s="260"/>
      <c r="PGK194" s="260"/>
      <c r="PGL194" s="260"/>
      <c r="PGM194" s="260"/>
      <c r="PGN194" s="260"/>
      <c r="PGO194" s="260"/>
      <c r="PGP194" s="260"/>
      <c r="PGQ194" s="260"/>
      <c r="PGR194" s="260"/>
      <c r="PGS194" s="260"/>
      <c r="PGT194" s="260"/>
      <c r="PGU194" s="260"/>
      <c r="PGV194" s="260"/>
      <c r="PGW194" s="260"/>
      <c r="PGX194" s="260"/>
      <c r="PGY194" s="260"/>
      <c r="PGZ194" s="260"/>
      <c r="PHA194" s="260"/>
      <c r="PHB194" s="260"/>
      <c r="PHC194" s="260"/>
      <c r="PHD194" s="260"/>
      <c r="PHE194" s="260"/>
      <c r="PHF194" s="260"/>
      <c r="PHG194" s="260"/>
      <c r="PHH194" s="260"/>
      <c r="PHI194" s="260"/>
      <c r="PHJ194" s="260"/>
      <c r="PHK194" s="260"/>
      <c r="PHL194" s="260"/>
      <c r="PHM194" s="260"/>
      <c r="PHN194" s="260"/>
      <c r="PHO194" s="260"/>
      <c r="PHP194" s="260"/>
      <c r="PHQ194" s="260"/>
      <c r="PHR194" s="260"/>
      <c r="PHS194" s="260"/>
      <c r="PHT194" s="260"/>
      <c r="PHU194" s="260"/>
      <c r="PHV194" s="260"/>
      <c r="PHW194" s="260"/>
      <c r="PHX194" s="260"/>
      <c r="PHY194" s="260"/>
      <c r="PHZ194" s="260"/>
      <c r="PIA194" s="260"/>
      <c r="PIB194" s="260"/>
      <c r="PIC194" s="260"/>
      <c r="PID194" s="260"/>
      <c r="PIE194" s="260"/>
      <c r="PIF194" s="260"/>
      <c r="PIG194" s="260"/>
      <c r="PIH194" s="260"/>
      <c r="PII194" s="260"/>
      <c r="PIJ194" s="260"/>
      <c r="PIK194" s="260"/>
      <c r="PIL194" s="260"/>
      <c r="PIM194" s="260"/>
      <c r="PIN194" s="260"/>
      <c r="PIO194" s="260"/>
      <c r="PIP194" s="260"/>
      <c r="PIQ194" s="260"/>
      <c r="PIR194" s="260"/>
      <c r="PIS194" s="260"/>
      <c r="PIT194" s="260"/>
      <c r="PIU194" s="260"/>
      <c r="PIV194" s="260"/>
      <c r="PIW194" s="260"/>
      <c r="PIX194" s="260"/>
      <c r="PIY194" s="260"/>
      <c r="PIZ194" s="260"/>
      <c r="PJA194" s="260"/>
      <c r="PJB194" s="260"/>
      <c r="PJC194" s="260"/>
      <c r="PJD194" s="260"/>
      <c r="PJE194" s="260"/>
      <c r="PJF194" s="260"/>
      <c r="PJG194" s="260"/>
      <c r="PJH194" s="260"/>
      <c r="PJI194" s="260"/>
      <c r="PJJ194" s="260"/>
      <c r="PJK194" s="260"/>
      <c r="PJL194" s="260"/>
      <c r="PJM194" s="260"/>
      <c r="PJN194" s="260"/>
      <c r="PJO194" s="260"/>
      <c r="PJP194" s="260"/>
      <c r="PJQ194" s="260"/>
      <c r="PJR194" s="260"/>
      <c r="PJS194" s="260"/>
      <c r="PJT194" s="260"/>
      <c r="PJU194" s="260"/>
      <c r="PJV194" s="260"/>
      <c r="PJW194" s="260"/>
      <c r="PJX194" s="260"/>
      <c r="PJY194" s="260"/>
      <c r="PJZ194" s="260"/>
      <c r="PKA194" s="260"/>
      <c r="PKB194" s="260"/>
      <c r="PKC194" s="260"/>
      <c r="PKD194" s="260"/>
      <c r="PKE194" s="260"/>
      <c r="PKF194" s="260"/>
      <c r="PKG194" s="260"/>
      <c r="PKH194" s="260"/>
      <c r="PKI194" s="260"/>
      <c r="PKJ194" s="260"/>
      <c r="PKK194" s="260"/>
      <c r="PKL194" s="260"/>
      <c r="PKM194" s="260"/>
      <c r="PKN194" s="260"/>
      <c r="PKO194" s="260"/>
      <c r="PKP194" s="260"/>
      <c r="PKQ194" s="260"/>
      <c r="PKR194" s="260"/>
      <c r="PKS194" s="260"/>
      <c r="PKT194" s="260"/>
      <c r="PKU194" s="260"/>
      <c r="PKV194" s="260"/>
      <c r="PKW194" s="260"/>
      <c r="PKX194" s="260"/>
      <c r="PKY194" s="260"/>
      <c r="PKZ194" s="260"/>
      <c r="PLA194" s="260"/>
      <c r="PLB194" s="260"/>
      <c r="PLC194" s="260"/>
      <c r="PLD194" s="260"/>
      <c r="PLE194" s="260"/>
      <c r="PLF194" s="260"/>
      <c r="PLG194" s="260"/>
      <c r="PLH194" s="260"/>
      <c r="PLI194" s="260"/>
      <c r="PLJ194" s="260"/>
      <c r="PLK194" s="260"/>
      <c r="PLL194" s="260"/>
      <c r="PLM194" s="260"/>
      <c r="PLN194" s="260"/>
      <c r="PLO194" s="260"/>
      <c r="PLP194" s="260"/>
      <c r="PLQ194" s="260"/>
      <c r="PLR194" s="260"/>
      <c r="PLS194" s="260"/>
      <c r="PLT194" s="260"/>
      <c r="PLU194" s="260"/>
      <c r="PLV194" s="260"/>
      <c r="PLW194" s="260"/>
      <c r="PLX194" s="260"/>
      <c r="PLY194" s="260"/>
      <c r="PLZ194" s="260"/>
      <c r="PMA194" s="260"/>
      <c r="PMB194" s="260"/>
      <c r="PMC194" s="260"/>
      <c r="PMD194" s="260"/>
      <c r="PME194" s="260"/>
      <c r="PMF194" s="260"/>
      <c r="PMG194" s="260"/>
      <c r="PMH194" s="260"/>
      <c r="PMI194" s="260"/>
      <c r="PMJ194" s="260"/>
      <c r="PMK194" s="260"/>
      <c r="PML194" s="260"/>
      <c r="PMM194" s="260"/>
      <c r="PMN194" s="260"/>
      <c r="PMO194" s="260"/>
      <c r="PMP194" s="260"/>
      <c r="PMQ194" s="260"/>
      <c r="PMR194" s="260"/>
      <c r="PMS194" s="260"/>
      <c r="PMT194" s="260"/>
      <c r="PMU194" s="260"/>
      <c r="PMV194" s="260"/>
      <c r="PMW194" s="260"/>
      <c r="PMX194" s="260"/>
      <c r="PMY194" s="260"/>
      <c r="PMZ194" s="260"/>
      <c r="PNA194" s="260"/>
      <c r="PNB194" s="260"/>
      <c r="PNC194" s="260"/>
      <c r="PND194" s="260"/>
      <c r="PNE194" s="260"/>
      <c r="PNF194" s="260"/>
      <c r="PNG194" s="260"/>
      <c r="PNH194" s="260"/>
      <c r="PNI194" s="260"/>
      <c r="PNJ194" s="260"/>
      <c r="PNK194" s="260"/>
      <c r="PNL194" s="260"/>
      <c r="PNM194" s="260"/>
      <c r="PNN194" s="260"/>
      <c r="PNO194" s="260"/>
      <c r="PNP194" s="260"/>
      <c r="PNQ194" s="260"/>
      <c r="PNR194" s="260"/>
      <c r="PNS194" s="260"/>
      <c r="PNT194" s="260"/>
      <c r="PNU194" s="260"/>
      <c r="PNV194" s="260"/>
      <c r="PNW194" s="260"/>
      <c r="PNX194" s="260"/>
      <c r="PNY194" s="260"/>
      <c r="PNZ194" s="260"/>
      <c r="POA194" s="260"/>
      <c r="POB194" s="260"/>
      <c r="POC194" s="260"/>
      <c r="POD194" s="260"/>
      <c r="POE194" s="260"/>
      <c r="POF194" s="260"/>
      <c r="POG194" s="260"/>
      <c r="POH194" s="260"/>
      <c r="POI194" s="260"/>
      <c r="POJ194" s="260"/>
      <c r="POK194" s="260"/>
      <c r="POL194" s="260"/>
      <c r="POM194" s="260"/>
      <c r="PON194" s="260"/>
      <c r="POO194" s="260"/>
      <c r="POP194" s="260"/>
      <c r="POQ194" s="260"/>
      <c r="POR194" s="260"/>
      <c r="POS194" s="260"/>
      <c r="POT194" s="260"/>
      <c r="POU194" s="260"/>
      <c r="POV194" s="260"/>
      <c r="POW194" s="260"/>
      <c r="POX194" s="260"/>
      <c r="POY194" s="260"/>
      <c r="POZ194" s="260"/>
      <c r="PPA194" s="260"/>
      <c r="PPB194" s="260"/>
      <c r="PPC194" s="260"/>
      <c r="PPD194" s="260"/>
      <c r="PPE194" s="260"/>
      <c r="PPF194" s="260"/>
      <c r="PPG194" s="260"/>
      <c r="PPH194" s="260"/>
      <c r="PPI194" s="260"/>
      <c r="PPJ194" s="260"/>
      <c r="PPK194" s="260"/>
      <c r="PPL194" s="260"/>
      <c r="PPM194" s="260"/>
      <c r="PPN194" s="260"/>
      <c r="PPO194" s="260"/>
      <c r="PPP194" s="260"/>
      <c r="PPQ194" s="260"/>
      <c r="PPR194" s="260"/>
      <c r="PPS194" s="260"/>
      <c r="PPT194" s="260"/>
      <c r="PPU194" s="260"/>
      <c r="PPV194" s="260"/>
      <c r="PPW194" s="260"/>
      <c r="PPX194" s="260"/>
      <c r="PPY194" s="260"/>
      <c r="PPZ194" s="260"/>
      <c r="PQA194" s="260"/>
      <c r="PQB194" s="260"/>
      <c r="PQC194" s="260"/>
      <c r="PQD194" s="260"/>
      <c r="PQE194" s="260"/>
      <c r="PQF194" s="260"/>
      <c r="PQG194" s="260"/>
      <c r="PQH194" s="260"/>
      <c r="PQI194" s="260"/>
      <c r="PQJ194" s="260"/>
      <c r="PQK194" s="260"/>
      <c r="PQL194" s="260"/>
      <c r="PQM194" s="260"/>
      <c r="PQN194" s="260"/>
      <c r="PQO194" s="260"/>
      <c r="PQP194" s="260"/>
      <c r="PQQ194" s="260"/>
      <c r="PQR194" s="260"/>
      <c r="PQS194" s="260"/>
      <c r="PQT194" s="260"/>
      <c r="PQU194" s="260"/>
      <c r="PQV194" s="260"/>
      <c r="PQW194" s="260"/>
      <c r="PQX194" s="260"/>
      <c r="PQY194" s="260"/>
      <c r="PQZ194" s="260"/>
      <c r="PRA194" s="260"/>
      <c r="PRB194" s="260"/>
      <c r="PRC194" s="260"/>
      <c r="PRD194" s="260"/>
      <c r="PRE194" s="260"/>
      <c r="PRF194" s="260"/>
      <c r="PRG194" s="260"/>
      <c r="PRH194" s="260"/>
      <c r="PRI194" s="260"/>
      <c r="PRJ194" s="260"/>
      <c r="PRK194" s="260"/>
      <c r="PRL194" s="260"/>
      <c r="PRM194" s="260"/>
      <c r="PRN194" s="260"/>
      <c r="PRO194" s="260"/>
      <c r="PRP194" s="260"/>
      <c r="PRQ194" s="260"/>
      <c r="PRR194" s="260"/>
      <c r="PRS194" s="260"/>
      <c r="PRT194" s="260"/>
      <c r="PRU194" s="260"/>
      <c r="PRV194" s="260"/>
      <c r="PRW194" s="260"/>
      <c r="PRX194" s="260"/>
      <c r="PRY194" s="260"/>
      <c r="PRZ194" s="260"/>
      <c r="PSA194" s="260"/>
      <c r="PSB194" s="260"/>
      <c r="PSC194" s="260"/>
      <c r="PSD194" s="260"/>
      <c r="PSE194" s="260"/>
      <c r="PSF194" s="260"/>
      <c r="PSG194" s="260"/>
      <c r="PSH194" s="260"/>
      <c r="PSI194" s="260"/>
      <c r="PSJ194" s="260"/>
      <c r="PSK194" s="260"/>
      <c r="PSL194" s="260"/>
      <c r="PSM194" s="260"/>
      <c r="PSN194" s="260"/>
      <c r="PSO194" s="260"/>
      <c r="PSP194" s="260"/>
      <c r="PSQ194" s="260"/>
      <c r="PSR194" s="260"/>
      <c r="PSS194" s="260"/>
      <c r="PST194" s="260"/>
      <c r="PSU194" s="260"/>
      <c r="PSV194" s="260"/>
      <c r="PSW194" s="260"/>
      <c r="PSX194" s="260"/>
      <c r="PSY194" s="260"/>
      <c r="PSZ194" s="260"/>
      <c r="PTA194" s="260"/>
      <c r="PTB194" s="260"/>
      <c r="PTC194" s="260"/>
      <c r="PTD194" s="260"/>
      <c r="PTE194" s="260"/>
      <c r="PTF194" s="260"/>
      <c r="PTG194" s="260"/>
      <c r="PTH194" s="260"/>
      <c r="PTI194" s="260"/>
      <c r="PTJ194" s="260"/>
      <c r="PTK194" s="260"/>
      <c r="PTL194" s="260"/>
      <c r="PTM194" s="260"/>
      <c r="PTN194" s="260"/>
      <c r="PTO194" s="260"/>
      <c r="PTP194" s="260"/>
      <c r="PTQ194" s="260"/>
      <c r="PTR194" s="260"/>
      <c r="PTS194" s="260"/>
      <c r="PTT194" s="260"/>
      <c r="PTU194" s="260"/>
      <c r="PTV194" s="260"/>
      <c r="PTW194" s="260"/>
      <c r="PTX194" s="260"/>
      <c r="PTY194" s="260"/>
      <c r="PTZ194" s="260"/>
      <c r="PUA194" s="260"/>
      <c r="PUB194" s="260"/>
      <c r="PUC194" s="260"/>
      <c r="PUD194" s="260"/>
      <c r="PUE194" s="260"/>
      <c r="PUF194" s="260"/>
      <c r="PUG194" s="260"/>
      <c r="PUH194" s="260"/>
      <c r="PUI194" s="260"/>
      <c r="PUJ194" s="260"/>
      <c r="PUK194" s="260"/>
      <c r="PUL194" s="260"/>
      <c r="PUM194" s="260"/>
      <c r="PUN194" s="260"/>
      <c r="PUO194" s="260"/>
      <c r="PUP194" s="260"/>
      <c r="PUQ194" s="260"/>
      <c r="PUR194" s="260"/>
      <c r="PUS194" s="260"/>
      <c r="PUT194" s="260"/>
      <c r="PUU194" s="260"/>
      <c r="PUV194" s="260"/>
      <c r="PUW194" s="260"/>
      <c r="PUX194" s="260"/>
      <c r="PUY194" s="260"/>
      <c r="PUZ194" s="260"/>
      <c r="PVA194" s="260"/>
      <c r="PVB194" s="260"/>
      <c r="PVC194" s="260"/>
      <c r="PVD194" s="260"/>
      <c r="PVE194" s="260"/>
      <c r="PVF194" s="260"/>
      <c r="PVG194" s="260"/>
      <c r="PVH194" s="260"/>
      <c r="PVI194" s="260"/>
      <c r="PVJ194" s="260"/>
      <c r="PVK194" s="260"/>
      <c r="PVL194" s="260"/>
      <c r="PVM194" s="260"/>
      <c r="PVN194" s="260"/>
      <c r="PVO194" s="260"/>
      <c r="PVP194" s="260"/>
      <c r="PVQ194" s="260"/>
      <c r="PVR194" s="260"/>
      <c r="PVS194" s="260"/>
      <c r="PVT194" s="260"/>
      <c r="PVU194" s="260"/>
      <c r="PVV194" s="260"/>
      <c r="PVW194" s="260"/>
      <c r="PVX194" s="260"/>
      <c r="PVY194" s="260"/>
      <c r="PVZ194" s="260"/>
      <c r="PWA194" s="260"/>
      <c r="PWB194" s="260"/>
      <c r="PWC194" s="260"/>
      <c r="PWD194" s="260"/>
      <c r="PWE194" s="260"/>
      <c r="PWF194" s="260"/>
      <c r="PWG194" s="260"/>
      <c r="PWH194" s="260"/>
      <c r="PWI194" s="260"/>
      <c r="PWJ194" s="260"/>
      <c r="PWK194" s="260"/>
      <c r="PWL194" s="260"/>
      <c r="PWM194" s="260"/>
      <c r="PWN194" s="260"/>
      <c r="PWO194" s="260"/>
      <c r="PWP194" s="260"/>
      <c r="PWQ194" s="260"/>
      <c r="PWR194" s="260"/>
      <c r="PWS194" s="260"/>
      <c r="PWT194" s="260"/>
      <c r="PWU194" s="260"/>
      <c r="PWV194" s="260"/>
      <c r="PWW194" s="260"/>
      <c r="PWX194" s="260"/>
      <c r="PWY194" s="260"/>
      <c r="PWZ194" s="260"/>
      <c r="PXA194" s="260"/>
      <c r="PXB194" s="260"/>
      <c r="PXC194" s="260"/>
      <c r="PXD194" s="260"/>
      <c r="PXE194" s="260"/>
      <c r="PXF194" s="260"/>
      <c r="PXG194" s="260"/>
      <c r="PXH194" s="260"/>
      <c r="PXI194" s="260"/>
      <c r="PXJ194" s="260"/>
      <c r="PXK194" s="260"/>
      <c r="PXL194" s="260"/>
      <c r="PXM194" s="260"/>
      <c r="PXN194" s="260"/>
      <c r="PXO194" s="260"/>
      <c r="PXP194" s="260"/>
      <c r="PXQ194" s="260"/>
      <c r="PXR194" s="260"/>
      <c r="PXS194" s="260"/>
      <c r="PXT194" s="260"/>
      <c r="PXU194" s="260"/>
      <c r="PXV194" s="260"/>
      <c r="PXW194" s="260"/>
      <c r="PXX194" s="260"/>
      <c r="PXY194" s="260"/>
      <c r="PXZ194" s="260"/>
      <c r="PYA194" s="260"/>
      <c r="PYB194" s="260"/>
      <c r="PYC194" s="260"/>
      <c r="PYD194" s="260"/>
      <c r="PYE194" s="260"/>
      <c r="PYF194" s="260"/>
      <c r="PYG194" s="260"/>
      <c r="PYH194" s="260"/>
      <c r="PYI194" s="260"/>
      <c r="PYJ194" s="260"/>
      <c r="PYK194" s="260"/>
      <c r="PYL194" s="260"/>
      <c r="PYM194" s="260"/>
      <c r="PYN194" s="260"/>
      <c r="PYO194" s="260"/>
      <c r="PYP194" s="260"/>
      <c r="PYQ194" s="260"/>
      <c r="PYR194" s="260"/>
      <c r="PYS194" s="260"/>
      <c r="PYT194" s="260"/>
      <c r="PYU194" s="260"/>
      <c r="PYV194" s="260"/>
      <c r="PYW194" s="260"/>
      <c r="PYX194" s="260"/>
      <c r="PYY194" s="260"/>
      <c r="PYZ194" s="260"/>
      <c r="PZA194" s="260"/>
      <c r="PZB194" s="260"/>
      <c r="PZC194" s="260"/>
      <c r="PZD194" s="260"/>
      <c r="PZE194" s="260"/>
      <c r="PZF194" s="260"/>
      <c r="PZG194" s="260"/>
      <c r="PZH194" s="260"/>
      <c r="PZI194" s="260"/>
      <c r="PZJ194" s="260"/>
      <c r="PZK194" s="260"/>
      <c r="PZL194" s="260"/>
      <c r="PZM194" s="260"/>
      <c r="PZN194" s="260"/>
      <c r="PZO194" s="260"/>
      <c r="PZP194" s="260"/>
      <c r="PZQ194" s="260"/>
      <c r="PZR194" s="260"/>
      <c r="PZS194" s="260"/>
      <c r="PZT194" s="260"/>
      <c r="PZU194" s="260"/>
      <c r="PZV194" s="260"/>
      <c r="PZW194" s="260"/>
      <c r="PZX194" s="260"/>
      <c r="PZY194" s="260"/>
      <c r="PZZ194" s="260"/>
      <c r="QAA194" s="260"/>
      <c r="QAB194" s="260"/>
      <c r="QAC194" s="260"/>
      <c r="QAD194" s="260"/>
      <c r="QAE194" s="260"/>
      <c r="QAF194" s="260"/>
      <c r="QAG194" s="260"/>
      <c r="QAH194" s="260"/>
      <c r="QAI194" s="260"/>
      <c r="QAJ194" s="260"/>
      <c r="QAK194" s="260"/>
      <c r="QAL194" s="260"/>
      <c r="QAM194" s="260"/>
      <c r="QAN194" s="260"/>
      <c r="QAO194" s="260"/>
      <c r="QAP194" s="260"/>
      <c r="QAQ194" s="260"/>
      <c r="QAR194" s="260"/>
      <c r="QAS194" s="260"/>
      <c r="QAT194" s="260"/>
      <c r="QAU194" s="260"/>
      <c r="QAV194" s="260"/>
      <c r="QAW194" s="260"/>
      <c r="QAX194" s="260"/>
      <c r="QAY194" s="260"/>
      <c r="QAZ194" s="260"/>
      <c r="QBA194" s="260"/>
      <c r="QBB194" s="260"/>
      <c r="QBC194" s="260"/>
      <c r="QBD194" s="260"/>
      <c r="QBE194" s="260"/>
      <c r="QBF194" s="260"/>
      <c r="QBG194" s="260"/>
      <c r="QBH194" s="260"/>
      <c r="QBI194" s="260"/>
      <c r="QBJ194" s="260"/>
      <c r="QBK194" s="260"/>
      <c r="QBL194" s="260"/>
      <c r="QBM194" s="260"/>
      <c r="QBN194" s="260"/>
      <c r="QBO194" s="260"/>
      <c r="QBP194" s="260"/>
      <c r="QBQ194" s="260"/>
      <c r="QBR194" s="260"/>
      <c r="QBS194" s="260"/>
      <c r="QBT194" s="260"/>
      <c r="QBU194" s="260"/>
      <c r="QBV194" s="260"/>
      <c r="QBW194" s="260"/>
      <c r="QBX194" s="260"/>
      <c r="QBY194" s="260"/>
      <c r="QBZ194" s="260"/>
      <c r="QCA194" s="260"/>
      <c r="QCB194" s="260"/>
      <c r="QCC194" s="260"/>
      <c r="QCD194" s="260"/>
      <c r="QCE194" s="260"/>
      <c r="QCF194" s="260"/>
      <c r="QCG194" s="260"/>
      <c r="QCH194" s="260"/>
      <c r="QCI194" s="260"/>
      <c r="QCJ194" s="260"/>
      <c r="QCK194" s="260"/>
      <c r="QCL194" s="260"/>
      <c r="QCM194" s="260"/>
      <c r="QCN194" s="260"/>
      <c r="QCO194" s="260"/>
      <c r="QCP194" s="260"/>
      <c r="QCQ194" s="260"/>
      <c r="QCR194" s="260"/>
      <c r="QCS194" s="260"/>
      <c r="QCT194" s="260"/>
      <c r="QCU194" s="260"/>
      <c r="QCV194" s="260"/>
      <c r="QCW194" s="260"/>
      <c r="QCX194" s="260"/>
      <c r="QCY194" s="260"/>
      <c r="QCZ194" s="260"/>
      <c r="QDA194" s="260"/>
      <c r="QDB194" s="260"/>
      <c r="QDC194" s="260"/>
      <c r="QDD194" s="260"/>
      <c r="QDE194" s="260"/>
      <c r="QDF194" s="260"/>
      <c r="QDG194" s="260"/>
      <c r="QDH194" s="260"/>
      <c r="QDI194" s="260"/>
      <c r="QDJ194" s="260"/>
      <c r="QDK194" s="260"/>
      <c r="QDL194" s="260"/>
      <c r="QDM194" s="260"/>
      <c r="QDN194" s="260"/>
      <c r="QDO194" s="260"/>
      <c r="QDP194" s="260"/>
      <c r="QDQ194" s="260"/>
      <c r="QDR194" s="260"/>
      <c r="QDS194" s="260"/>
      <c r="QDT194" s="260"/>
      <c r="QDU194" s="260"/>
      <c r="QDV194" s="260"/>
      <c r="QDW194" s="260"/>
      <c r="QDX194" s="260"/>
      <c r="QDY194" s="260"/>
      <c r="QDZ194" s="260"/>
      <c r="QEA194" s="260"/>
      <c r="QEB194" s="260"/>
      <c r="QEC194" s="260"/>
      <c r="QED194" s="260"/>
      <c r="QEE194" s="260"/>
      <c r="QEF194" s="260"/>
      <c r="QEG194" s="260"/>
      <c r="QEH194" s="260"/>
      <c r="QEI194" s="260"/>
      <c r="QEJ194" s="260"/>
      <c r="QEK194" s="260"/>
      <c r="QEL194" s="260"/>
      <c r="QEM194" s="260"/>
      <c r="QEN194" s="260"/>
      <c r="QEO194" s="260"/>
      <c r="QEP194" s="260"/>
      <c r="QEQ194" s="260"/>
      <c r="QER194" s="260"/>
      <c r="QES194" s="260"/>
      <c r="QET194" s="260"/>
      <c r="QEU194" s="260"/>
      <c r="QEV194" s="260"/>
      <c r="QEW194" s="260"/>
      <c r="QEX194" s="260"/>
      <c r="QEY194" s="260"/>
      <c r="QEZ194" s="260"/>
      <c r="QFA194" s="260"/>
      <c r="QFB194" s="260"/>
      <c r="QFC194" s="260"/>
      <c r="QFD194" s="260"/>
      <c r="QFE194" s="260"/>
      <c r="QFF194" s="260"/>
      <c r="QFG194" s="260"/>
      <c r="QFH194" s="260"/>
      <c r="QFI194" s="260"/>
      <c r="QFJ194" s="260"/>
      <c r="QFK194" s="260"/>
      <c r="QFL194" s="260"/>
      <c r="QFM194" s="260"/>
      <c r="QFN194" s="260"/>
      <c r="QFO194" s="260"/>
      <c r="QFP194" s="260"/>
      <c r="QFQ194" s="260"/>
      <c r="QFR194" s="260"/>
      <c r="QFS194" s="260"/>
      <c r="QFT194" s="260"/>
      <c r="QFU194" s="260"/>
      <c r="QFV194" s="260"/>
      <c r="QFW194" s="260"/>
      <c r="QFX194" s="260"/>
      <c r="QFY194" s="260"/>
      <c r="QFZ194" s="260"/>
      <c r="QGA194" s="260"/>
      <c r="QGB194" s="260"/>
      <c r="QGC194" s="260"/>
      <c r="QGD194" s="260"/>
      <c r="QGE194" s="260"/>
      <c r="QGF194" s="260"/>
      <c r="QGG194" s="260"/>
      <c r="QGH194" s="260"/>
      <c r="QGI194" s="260"/>
      <c r="QGJ194" s="260"/>
      <c r="QGK194" s="260"/>
      <c r="QGL194" s="260"/>
      <c r="QGM194" s="260"/>
      <c r="QGN194" s="260"/>
      <c r="QGO194" s="260"/>
      <c r="QGP194" s="260"/>
      <c r="QGQ194" s="260"/>
      <c r="QGR194" s="260"/>
      <c r="QGS194" s="260"/>
      <c r="QGT194" s="260"/>
      <c r="QGU194" s="260"/>
      <c r="QGV194" s="260"/>
      <c r="QGW194" s="260"/>
      <c r="QGX194" s="260"/>
      <c r="QGY194" s="260"/>
      <c r="QGZ194" s="260"/>
      <c r="QHA194" s="260"/>
      <c r="QHB194" s="260"/>
      <c r="QHC194" s="260"/>
      <c r="QHD194" s="260"/>
      <c r="QHE194" s="260"/>
      <c r="QHF194" s="260"/>
      <c r="QHG194" s="260"/>
      <c r="QHH194" s="260"/>
      <c r="QHI194" s="260"/>
      <c r="QHJ194" s="260"/>
      <c r="QHK194" s="260"/>
      <c r="QHL194" s="260"/>
      <c r="QHM194" s="260"/>
      <c r="QHN194" s="260"/>
      <c r="QHO194" s="260"/>
      <c r="QHP194" s="260"/>
      <c r="QHQ194" s="260"/>
      <c r="QHR194" s="260"/>
      <c r="QHS194" s="260"/>
      <c r="QHT194" s="260"/>
      <c r="QHU194" s="260"/>
      <c r="QHV194" s="260"/>
      <c r="QHW194" s="260"/>
      <c r="QHX194" s="260"/>
      <c r="QHY194" s="260"/>
      <c r="QHZ194" s="260"/>
      <c r="QIA194" s="260"/>
      <c r="QIB194" s="260"/>
      <c r="QIC194" s="260"/>
      <c r="QID194" s="260"/>
      <c r="QIE194" s="260"/>
      <c r="QIF194" s="260"/>
      <c r="QIG194" s="260"/>
      <c r="QIH194" s="260"/>
      <c r="QII194" s="260"/>
      <c r="QIJ194" s="260"/>
      <c r="QIK194" s="260"/>
      <c r="QIL194" s="260"/>
      <c r="QIM194" s="260"/>
      <c r="QIN194" s="260"/>
      <c r="QIO194" s="260"/>
      <c r="QIP194" s="260"/>
      <c r="QIQ194" s="260"/>
      <c r="QIR194" s="260"/>
      <c r="QIS194" s="260"/>
      <c r="QIT194" s="260"/>
      <c r="QIU194" s="260"/>
      <c r="QIV194" s="260"/>
      <c r="QIW194" s="260"/>
      <c r="QIX194" s="260"/>
      <c r="QIY194" s="260"/>
      <c r="QIZ194" s="260"/>
      <c r="QJA194" s="260"/>
      <c r="QJB194" s="260"/>
      <c r="QJC194" s="260"/>
      <c r="QJD194" s="260"/>
      <c r="QJE194" s="260"/>
      <c r="QJF194" s="260"/>
      <c r="QJG194" s="260"/>
      <c r="QJH194" s="260"/>
      <c r="QJI194" s="260"/>
      <c r="QJJ194" s="260"/>
      <c r="QJK194" s="260"/>
      <c r="QJL194" s="260"/>
      <c r="QJM194" s="260"/>
      <c r="QJN194" s="260"/>
      <c r="QJO194" s="260"/>
      <c r="QJP194" s="260"/>
      <c r="QJQ194" s="260"/>
      <c r="QJR194" s="260"/>
      <c r="QJS194" s="260"/>
      <c r="QJT194" s="260"/>
      <c r="QJU194" s="260"/>
      <c r="QJV194" s="260"/>
      <c r="QJW194" s="260"/>
      <c r="QJX194" s="260"/>
      <c r="QJY194" s="260"/>
      <c r="QJZ194" s="260"/>
      <c r="QKA194" s="260"/>
      <c r="QKB194" s="260"/>
      <c r="QKC194" s="260"/>
      <c r="QKD194" s="260"/>
      <c r="QKE194" s="260"/>
      <c r="QKF194" s="260"/>
      <c r="QKG194" s="260"/>
      <c r="QKH194" s="260"/>
      <c r="QKI194" s="260"/>
      <c r="QKJ194" s="260"/>
      <c r="QKK194" s="260"/>
      <c r="QKL194" s="260"/>
      <c r="QKM194" s="260"/>
      <c r="QKN194" s="260"/>
      <c r="QKO194" s="260"/>
      <c r="QKP194" s="260"/>
      <c r="QKQ194" s="260"/>
      <c r="QKR194" s="260"/>
      <c r="QKS194" s="260"/>
      <c r="QKT194" s="260"/>
      <c r="QKU194" s="260"/>
      <c r="QKV194" s="260"/>
      <c r="QKW194" s="260"/>
      <c r="QKX194" s="260"/>
      <c r="QKY194" s="260"/>
      <c r="QKZ194" s="260"/>
      <c r="QLA194" s="260"/>
      <c r="QLB194" s="260"/>
      <c r="QLC194" s="260"/>
      <c r="QLD194" s="260"/>
      <c r="QLE194" s="260"/>
      <c r="QLF194" s="260"/>
      <c r="QLG194" s="260"/>
      <c r="QLH194" s="260"/>
      <c r="QLI194" s="260"/>
      <c r="QLJ194" s="260"/>
      <c r="QLK194" s="260"/>
      <c r="QLL194" s="260"/>
      <c r="QLM194" s="260"/>
      <c r="QLN194" s="260"/>
      <c r="QLO194" s="260"/>
      <c r="QLP194" s="260"/>
      <c r="QLQ194" s="260"/>
      <c r="QLR194" s="260"/>
      <c r="QLS194" s="260"/>
      <c r="QLT194" s="260"/>
      <c r="QLU194" s="260"/>
      <c r="QLV194" s="260"/>
      <c r="QLW194" s="260"/>
      <c r="QLX194" s="260"/>
      <c r="QLY194" s="260"/>
      <c r="QLZ194" s="260"/>
      <c r="QMA194" s="260"/>
      <c r="QMB194" s="260"/>
      <c r="QMC194" s="260"/>
      <c r="QMD194" s="260"/>
      <c r="QME194" s="260"/>
      <c r="QMF194" s="260"/>
      <c r="QMG194" s="260"/>
      <c r="QMH194" s="260"/>
      <c r="QMI194" s="260"/>
      <c r="QMJ194" s="260"/>
      <c r="QMK194" s="260"/>
      <c r="QML194" s="260"/>
      <c r="QMM194" s="260"/>
      <c r="QMN194" s="260"/>
      <c r="QMO194" s="260"/>
      <c r="QMP194" s="260"/>
      <c r="QMQ194" s="260"/>
      <c r="QMR194" s="260"/>
      <c r="QMS194" s="260"/>
      <c r="QMT194" s="260"/>
      <c r="QMU194" s="260"/>
      <c r="QMV194" s="260"/>
      <c r="QMW194" s="260"/>
      <c r="QMX194" s="260"/>
      <c r="QMY194" s="260"/>
      <c r="QMZ194" s="260"/>
      <c r="QNA194" s="260"/>
      <c r="QNB194" s="260"/>
      <c r="QNC194" s="260"/>
      <c r="QND194" s="260"/>
      <c r="QNE194" s="260"/>
      <c r="QNF194" s="260"/>
      <c r="QNG194" s="260"/>
      <c r="QNH194" s="260"/>
      <c r="QNI194" s="260"/>
      <c r="QNJ194" s="260"/>
      <c r="QNK194" s="260"/>
      <c r="QNL194" s="260"/>
      <c r="QNM194" s="260"/>
      <c r="QNN194" s="260"/>
      <c r="QNO194" s="260"/>
      <c r="QNP194" s="260"/>
      <c r="QNQ194" s="260"/>
      <c r="QNR194" s="260"/>
      <c r="QNS194" s="260"/>
      <c r="QNT194" s="260"/>
      <c r="QNU194" s="260"/>
      <c r="QNV194" s="260"/>
      <c r="QNW194" s="260"/>
      <c r="QNX194" s="260"/>
      <c r="QNY194" s="260"/>
      <c r="QNZ194" s="260"/>
      <c r="QOA194" s="260"/>
      <c r="QOB194" s="260"/>
      <c r="QOC194" s="260"/>
      <c r="QOD194" s="260"/>
      <c r="QOE194" s="260"/>
      <c r="QOF194" s="260"/>
      <c r="QOG194" s="260"/>
      <c r="QOH194" s="260"/>
      <c r="QOI194" s="260"/>
      <c r="QOJ194" s="260"/>
      <c r="QOK194" s="260"/>
      <c r="QOL194" s="260"/>
      <c r="QOM194" s="260"/>
      <c r="QON194" s="260"/>
      <c r="QOO194" s="260"/>
      <c r="QOP194" s="260"/>
      <c r="QOQ194" s="260"/>
      <c r="QOR194" s="260"/>
      <c r="QOS194" s="260"/>
      <c r="QOT194" s="260"/>
      <c r="QOU194" s="260"/>
      <c r="QOV194" s="260"/>
      <c r="QOW194" s="260"/>
      <c r="QOX194" s="260"/>
      <c r="QOY194" s="260"/>
      <c r="QOZ194" s="260"/>
      <c r="QPA194" s="260"/>
      <c r="QPB194" s="260"/>
      <c r="QPC194" s="260"/>
      <c r="QPD194" s="260"/>
      <c r="QPE194" s="260"/>
      <c r="QPF194" s="260"/>
      <c r="QPG194" s="260"/>
      <c r="QPH194" s="260"/>
      <c r="QPI194" s="260"/>
      <c r="QPJ194" s="260"/>
      <c r="QPK194" s="260"/>
      <c r="QPL194" s="260"/>
      <c r="QPM194" s="260"/>
      <c r="QPN194" s="260"/>
      <c r="QPO194" s="260"/>
      <c r="QPP194" s="260"/>
      <c r="QPQ194" s="260"/>
      <c r="QPR194" s="260"/>
      <c r="QPS194" s="260"/>
      <c r="QPT194" s="260"/>
      <c r="QPU194" s="260"/>
      <c r="QPV194" s="260"/>
      <c r="QPW194" s="260"/>
      <c r="QPX194" s="260"/>
      <c r="QPY194" s="260"/>
      <c r="QPZ194" s="260"/>
      <c r="QQA194" s="260"/>
      <c r="QQB194" s="260"/>
      <c r="QQC194" s="260"/>
      <c r="QQD194" s="260"/>
      <c r="QQE194" s="260"/>
      <c r="QQF194" s="260"/>
      <c r="QQG194" s="260"/>
      <c r="QQH194" s="260"/>
      <c r="QQI194" s="260"/>
      <c r="QQJ194" s="260"/>
      <c r="QQK194" s="260"/>
      <c r="QQL194" s="260"/>
      <c r="QQM194" s="260"/>
      <c r="QQN194" s="260"/>
      <c r="QQO194" s="260"/>
      <c r="QQP194" s="260"/>
      <c r="QQQ194" s="260"/>
      <c r="QQR194" s="260"/>
      <c r="QQS194" s="260"/>
      <c r="QQT194" s="260"/>
      <c r="QQU194" s="260"/>
      <c r="QQV194" s="260"/>
      <c r="QQW194" s="260"/>
      <c r="QQX194" s="260"/>
      <c r="QQY194" s="260"/>
      <c r="QQZ194" s="260"/>
      <c r="QRA194" s="260"/>
      <c r="QRB194" s="260"/>
      <c r="QRC194" s="260"/>
      <c r="QRD194" s="260"/>
      <c r="QRE194" s="260"/>
      <c r="QRF194" s="260"/>
      <c r="QRG194" s="260"/>
      <c r="QRH194" s="260"/>
      <c r="QRI194" s="260"/>
      <c r="QRJ194" s="260"/>
      <c r="QRK194" s="260"/>
      <c r="QRL194" s="260"/>
      <c r="QRM194" s="260"/>
      <c r="QRN194" s="260"/>
      <c r="QRO194" s="260"/>
      <c r="QRP194" s="260"/>
      <c r="QRQ194" s="260"/>
      <c r="QRR194" s="260"/>
      <c r="QRS194" s="260"/>
      <c r="QRT194" s="260"/>
      <c r="QRU194" s="260"/>
      <c r="QRV194" s="260"/>
      <c r="QRW194" s="260"/>
      <c r="QRX194" s="260"/>
      <c r="QRY194" s="260"/>
      <c r="QRZ194" s="260"/>
      <c r="QSA194" s="260"/>
      <c r="QSB194" s="260"/>
      <c r="QSC194" s="260"/>
      <c r="QSD194" s="260"/>
      <c r="QSE194" s="260"/>
      <c r="QSF194" s="260"/>
      <c r="QSG194" s="260"/>
      <c r="QSH194" s="260"/>
      <c r="QSI194" s="260"/>
      <c r="QSJ194" s="260"/>
      <c r="QSK194" s="260"/>
      <c r="QSL194" s="260"/>
      <c r="QSM194" s="260"/>
      <c r="QSN194" s="260"/>
      <c r="QSO194" s="260"/>
      <c r="QSP194" s="260"/>
      <c r="QSQ194" s="260"/>
      <c r="QSR194" s="260"/>
      <c r="QSS194" s="260"/>
      <c r="QST194" s="260"/>
      <c r="QSU194" s="260"/>
      <c r="QSV194" s="260"/>
      <c r="QSW194" s="260"/>
      <c r="QSX194" s="260"/>
      <c r="QSY194" s="260"/>
      <c r="QSZ194" s="260"/>
      <c r="QTA194" s="260"/>
      <c r="QTB194" s="260"/>
      <c r="QTC194" s="260"/>
      <c r="QTD194" s="260"/>
      <c r="QTE194" s="260"/>
      <c r="QTF194" s="260"/>
      <c r="QTG194" s="260"/>
      <c r="QTH194" s="260"/>
      <c r="QTI194" s="260"/>
      <c r="QTJ194" s="260"/>
      <c r="QTK194" s="260"/>
      <c r="QTL194" s="260"/>
      <c r="QTM194" s="260"/>
      <c r="QTN194" s="260"/>
      <c r="QTO194" s="260"/>
      <c r="QTP194" s="260"/>
      <c r="QTQ194" s="260"/>
      <c r="QTR194" s="260"/>
      <c r="QTS194" s="260"/>
      <c r="QTT194" s="260"/>
      <c r="QTU194" s="260"/>
      <c r="QTV194" s="260"/>
      <c r="QTW194" s="260"/>
      <c r="QTX194" s="260"/>
      <c r="QTY194" s="260"/>
      <c r="QTZ194" s="260"/>
      <c r="QUA194" s="260"/>
      <c r="QUB194" s="260"/>
      <c r="QUC194" s="260"/>
      <c r="QUD194" s="260"/>
      <c r="QUE194" s="260"/>
      <c r="QUF194" s="260"/>
      <c r="QUG194" s="260"/>
      <c r="QUH194" s="260"/>
      <c r="QUI194" s="260"/>
      <c r="QUJ194" s="260"/>
      <c r="QUK194" s="260"/>
      <c r="QUL194" s="260"/>
      <c r="QUM194" s="260"/>
      <c r="QUN194" s="260"/>
      <c r="QUO194" s="260"/>
      <c r="QUP194" s="260"/>
      <c r="QUQ194" s="260"/>
      <c r="QUR194" s="260"/>
      <c r="QUS194" s="260"/>
      <c r="QUT194" s="260"/>
      <c r="QUU194" s="260"/>
      <c r="QUV194" s="260"/>
      <c r="QUW194" s="260"/>
      <c r="QUX194" s="260"/>
      <c r="QUY194" s="260"/>
      <c r="QUZ194" s="260"/>
      <c r="QVA194" s="260"/>
      <c r="QVB194" s="260"/>
      <c r="QVC194" s="260"/>
      <c r="QVD194" s="260"/>
      <c r="QVE194" s="260"/>
      <c r="QVF194" s="260"/>
      <c r="QVG194" s="260"/>
      <c r="QVH194" s="260"/>
      <c r="QVI194" s="260"/>
      <c r="QVJ194" s="260"/>
      <c r="QVK194" s="260"/>
      <c r="QVL194" s="260"/>
      <c r="QVM194" s="260"/>
      <c r="QVN194" s="260"/>
      <c r="QVO194" s="260"/>
      <c r="QVP194" s="260"/>
      <c r="QVQ194" s="260"/>
      <c r="QVR194" s="260"/>
      <c r="QVS194" s="260"/>
      <c r="QVT194" s="260"/>
      <c r="QVU194" s="260"/>
      <c r="QVV194" s="260"/>
      <c r="QVW194" s="260"/>
      <c r="QVX194" s="260"/>
      <c r="QVY194" s="260"/>
      <c r="QVZ194" s="260"/>
      <c r="QWA194" s="260"/>
      <c r="QWB194" s="260"/>
      <c r="QWC194" s="260"/>
      <c r="QWD194" s="260"/>
      <c r="QWE194" s="260"/>
      <c r="QWF194" s="260"/>
      <c r="QWG194" s="260"/>
      <c r="QWH194" s="260"/>
      <c r="QWI194" s="260"/>
      <c r="QWJ194" s="260"/>
      <c r="QWK194" s="260"/>
      <c r="QWL194" s="260"/>
      <c r="QWM194" s="260"/>
      <c r="QWN194" s="260"/>
      <c r="QWO194" s="260"/>
      <c r="QWP194" s="260"/>
      <c r="QWQ194" s="260"/>
      <c r="QWR194" s="260"/>
      <c r="QWS194" s="260"/>
      <c r="QWT194" s="260"/>
      <c r="QWU194" s="260"/>
      <c r="QWV194" s="260"/>
      <c r="QWW194" s="260"/>
      <c r="QWX194" s="260"/>
      <c r="QWY194" s="260"/>
      <c r="QWZ194" s="260"/>
      <c r="QXA194" s="260"/>
      <c r="QXB194" s="260"/>
      <c r="QXC194" s="260"/>
      <c r="QXD194" s="260"/>
      <c r="QXE194" s="260"/>
      <c r="QXF194" s="260"/>
      <c r="QXG194" s="260"/>
      <c r="QXH194" s="260"/>
      <c r="QXI194" s="260"/>
      <c r="QXJ194" s="260"/>
      <c r="QXK194" s="260"/>
      <c r="QXL194" s="260"/>
      <c r="QXM194" s="260"/>
      <c r="QXN194" s="260"/>
      <c r="QXO194" s="260"/>
      <c r="QXP194" s="260"/>
      <c r="QXQ194" s="260"/>
      <c r="QXR194" s="260"/>
      <c r="QXS194" s="260"/>
      <c r="QXT194" s="260"/>
      <c r="QXU194" s="260"/>
      <c r="QXV194" s="260"/>
      <c r="QXW194" s="260"/>
      <c r="QXX194" s="260"/>
      <c r="QXY194" s="260"/>
      <c r="QXZ194" s="260"/>
      <c r="QYA194" s="260"/>
      <c r="QYB194" s="260"/>
      <c r="QYC194" s="260"/>
      <c r="QYD194" s="260"/>
      <c r="QYE194" s="260"/>
      <c r="QYF194" s="260"/>
      <c r="QYG194" s="260"/>
      <c r="QYH194" s="260"/>
      <c r="QYI194" s="260"/>
      <c r="QYJ194" s="260"/>
      <c r="QYK194" s="260"/>
      <c r="QYL194" s="260"/>
      <c r="QYM194" s="260"/>
      <c r="QYN194" s="260"/>
      <c r="QYO194" s="260"/>
      <c r="QYP194" s="260"/>
      <c r="QYQ194" s="260"/>
      <c r="QYR194" s="260"/>
      <c r="QYS194" s="260"/>
      <c r="QYT194" s="260"/>
      <c r="QYU194" s="260"/>
      <c r="QYV194" s="260"/>
      <c r="QYW194" s="260"/>
      <c r="QYX194" s="260"/>
      <c r="QYY194" s="260"/>
      <c r="QYZ194" s="260"/>
      <c r="QZA194" s="260"/>
      <c r="QZB194" s="260"/>
      <c r="QZC194" s="260"/>
      <c r="QZD194" s="260"/>
      <c r="QZE194" s="260"/>
      <c r="QZF194" s="260"/>
      <c r="QZG194" s="260"/>
      <c r="QZH194" s="260"/>
      <c r="QZI194" s="260"/>
      <c r="QZJ194" s="260"/>
      <c r="QZK194" s="260"/>
      <c r="QZL194" s="260"/>
      <c r="QZM194" s="260"/>
      <c r="QZN194" s="260"/>
      <c r="QZO194" s="260"/>
      <c r="QZP194" s="260"/>
      <c r="QZQ194" s="260"/>
      <c r="QZR194" s="260"/>
      <c r="QZS194" s="260"/>
      <c r="QZT194" s="260"/>
      <c r="QZU194" s="260"/>
      <c r="QZV194" s="260"/>
      <c r="QZW194" s="260"/>
      <c r="QZX194" s="260"/>
      <c r="QZY194" s="260"/>
      <c r="QZZ194" s="260"/>
      <c r="RAA194" s="260"/>
      <c r="RAB194" s="260"/>
      <c r="RAC194" s="260"/>
      <c r="RAD194" s="260"/>
      <c r="RAE194" s="260"/>
      <c r="RAF194" s="260"/>
      <c r="RAG194" s="260"/>
      <c r="RAH194" s="260"/>
      <c r="RAI194" s="260"/>
      <c r="RAJ194" s="260"/>
      <c r="RAK194" s="260"/>
      <c r="RAL194" s="260"/>
      <c r="RAM194" s="260"/>
      <c r="RAN194" s="260"/>
      <c r="RAO194" s="260"/>
      <c r="RAP194" s="260"/>
      <c r="RAQ194" s="260"/>
      <c r="RAR194" s="260"/>
      <c r="RAS194" s="260"/>
      <c r="RAT194" s="260"/>
      <c r="RAU194" s="260"/>
      <c r="RAV194" s="260"/>
      <c r="RAW194" s="260"/>
      <c r="RAX194" s="260"/>
      <c r="RAY194" s="260"/>
      <c r="RAZ194" s="260"/>
      <c r="RBA194" s="260"/>
      <c r="RBB194" s="260"/>
      <c r="RBC194" s="260"/>
      <c r="RBD194" s="260"/>
      <c r="RBE194" s="260"/>
      <c r="RBF194" s="260"/>
      <c r="RBG194" s="260"/>
      <c r="RBH194" s="260"/>
      <c r="RBI194" s="260"/>
      <c r="RBJ194" s="260"/>
      <c r="RBK194" s="260"/>
      <c r="RBL194" s="260"/>
      <c r="RBM194" s="260"/>
      <c r="RBN194" s="260"/>
      <c r="RBO194" s="260"/>
      <c r="RBP194" s="260"/>
      <c r="RBQ194" s="260"/>
      <c r="RBR194" s="260"/>
      <c r="RBS194" s="260"/>
      <c r="RBT194" s="260"/>
      <c r="RBU194" s="260"/>
      <c r="RBV194" s="260"/>
      <c r="RBW194" s="260"/>
      <c r="RBX194" s="260"/>
      <c r="RBY194" s="260"/>
      <c r="RBZ194" s="260"/>
      <c r="RCA194" s="260"/>
      <c r="RCB194" s="260"/>
      <c r="RCC194" s="260"/>
      <c r="RCD194" s="260"/>
      <c r="RCE194" s="260"/>
      <c r="RCF194" s="260"/>
      <c r="RCG194" s="260"/>
      <c r="RCH194" s="260"/>
      <c r="RCI194" s="260"/>
      <c r="RCJ194" s="260"/>
      <c r="RCK194" s="260"/>
      <c r="RCL194" s="260"/>
      <c r="RCM194" s="260"/>
      <c r="RCN194" s="260"/>
      <c r="RCO194" s="260"/>
      <c r="RCP194" s="260"/>
      <c r="RCQ194" s="260"/>
      <c r="RCR194" s="260"/>
      <c r="RCS194" s="260"/>
      <c r="RCT194" s="260"/>
      <c r="RCU194" s="260"/>
      <c r="RCV194" s="260"/>
      <c r="RCW194" s="260"/>
      <c r="RCX194" s="260"/>
      <c r="RCY194" s="260"/>
      <c r="RCZ194" s="260"/>
      <c r="RDA194" s="260"/>
      <c r="RDB194" s="260"/>
      <c r="RDC194" s="260"/>
      <c r="RDD194" s="260"/>
      <c r="RDE194" s="260"/>
      <c r="RDF194" s="260"/>
      <c r="RDG194" s="260"/>
      <c r="RDH194" s="260"/>
      <c r="RDI194" s="260"/>
      <c r="RDJ194" s="260"/>
      <c r="RDK194" s="260"/>
      <c r="RDL194" s="260"/>
      <c r="RDM194" s="260"/>
      <c r="RDN194" s="260"/>
      <c r="RDO194" s="260"/>
      <c r="RDP194" s="260"/>
      <c r="RDQ194" s="260"/>
      <c r="RDR194" s="260"/>
      <c r="RDS194" s="260"/>
      <c r="RDT194" s="260"/>
      <c r="RDU194" s="260"/>
      <c r="RDV194" s="260"/>
      <c r="RDW194" s="260"/>
      <c r="RDX194" s="260"/>
      <c r="RDY194" s="260"/>
      <c r="RDZ194" s="260"/>
      <c r="REA194" s="260"/>
      <c r="REB194" s="260"/>
      <c r="REC194" s="260"/>
      <c r="RED194" s="260"/>
      <c r="REE194" s="260"/>
      <c r="REF194" s="260"/>
      <c r="REG194" s="260"/>
      <c r="REH194" s="260"/>
      <c r="REI194" s="260"/>
      <c r="REJ194" s="260"/>
      <c r="REK194" s="260"/>
      <c r="REL194" s="260"/>
      <c r="REM194" s="260"/>
      <c r="REN194" s="260"/>
      <c r="REO194" s="260"/>
      <c r="REP194" s="260"/>
      <c r="REQ194" s="260"/>
      <c r="RER194" s="260"/>
      <c r="RES194" s="260"/>
      <c r="RET194" s="260"/>
      <c r="REU194" s="260"/>
      <c r="REV194" s="260"/>
      <c r="REW194" s="260"/>
      <c r="REX194" s="260"/>
      <c r="REY194" s="260"/>
      <c r="REZ194" s="260"/>
      <c r="RFA194" s="260"/>
      <c r="RFB194" s="260"/>
      <c r="RFC194" s="260"/>
      <c r="RFD194" s="260"/>
      <c r="RFE194" s="260"/>
      <c r="RFF194" s="260"/>
      <c r="RFG194" s="260"/>
      <c r="RFH194" s="260"/>
      <c r="RFI194" s="260"/>
      <c r="RFJ194" s="260"/>
      <c r="RFK194" s="260"/>
      <c r="RFL194" s="260"/>
      <c r="RFM194" s="260"/>
      <c r="RFN194" s="260"/>
      <c r="RFO194" s="260"/>
      <c r="RFP194" s="260"/>
      <c r="RFQ194" s="260"/>
      <c r="RFR194" s="260"/>
      <c r="RFS194" s="260"/>
      <c r="RFT194" s="260"/>
      <c r="RFU194" s="260"/>
      <c r="RFV194" s="260"/>
      <c r="RFW194" s="260"/>
      <c r="RFX194" s="260"/>
      <c r="RFY194" s="260"/>
      <c r="RFZ194" s="260"/>
      <c r="RGA194" s="260"/>
      <c r="RGB194" s="260"/>
      <c r="RGC194" s="260"/>
      <c r="RGD194" s="260"/>
      <c r="RGE194" s="260"/>
      <c r="RGF194" s="260"/>
      <c r="RGG194" s="260"/>
      <c r="RGH194" s="260"/>
      <c r="RGI194" s="260"/>
      <c r="RGJ194" s="260"/>
      <c r="RGK194" s="260"/>
      <c r="RGL194" s="260"/>
      <c r="RGM194" s="260"/>
      <c r="RGN194" s="260"/>
      <c r="RGO194" s="260"/>
      <c r="RGP194" s="260"/>
      <c r="RGQ194" s="260"/>
      <c r="RGR194" s="260"/>
      <c r="RGS194" s="260"/>
      <c r="RGT194" s="260"/>
      <c r="RGU194" s="260"/>
      <c r="RGV194" s="260"/>
      <c r="RGW194" s="260"/>
      <c r="RGX194" s="260"/>
      <c r="RGY194" s="260"/>
      <c r="RGZ194" s="260"/>
      <c r="RHA194" s="260"/>
      <c r="RHB194" s="260"/>
      <c r="RHC194" s="260"/>
      <c r="RHD194" s="260"/>
      <c r="RHE194" s="260"/>
      <c r="RHF194" s="260"/>
      <c r="RHG194" s="260"/>
      <c r="RHH194" s="260"/>
      <c r="RHI194" s="260"/>
      <c r="RHJ194" s="260"/>
      <c r="RHK194" s="260"/>
      <c r="RHL194" s="260"/>
      <c r="RHM194" s="260"/>
      <c r="RHN194" s="260"/>
      <c r="RHO194" s="260"/>
      <c r="RHP194" s="260"/>
      <c r="RHQ194" s="260"/>
      <c r="RHR194" s="260"/>
      <c r="RHS194" s="260"/>
      <c r="RHT194" s="260"/>
      <c r="RHU194" s="260"/>
      <c r="RHV194" s="260"/>
      <c r="RHW194" s="260"/>
      <c r="RHX194" s="260"/>
      <c r="RHY194" s="260"/>
      <c r="RHZ194" s="260"/>
      <c r="RIA194" s="260"/>
      <c r="RIB194" s="260"/>
      <c r="RIC194" s="260"/>
      <c r="RID194" s="260"/>
      <c r="RIE194" s="260"/>
      <c r="RIF194" s="260"/>
      <c r="RIG194" s="260"/>
      <c r="RIH194" s="260"/>
      <c r="RII194" s="260"/>
      <c r="RIJ194" s="260"/>
      <c r="RIK194" s="260"/>
      <c r="RIL194" s="260"/>
      <c r="RIM194" s="260"/>
      <c r="RIN194" s="260"/>
      <c r="RIO194" s="260"/>
      <c r="RIP194" s="260"/>
      <c r="RIQ194" s="260"/>
      <c r="RIR194" s="260"/>
      <c r="RIS194" s="260"/>
      <c r="RIT194" s="260"/>
      <c r="RIU194" s="260"/>
      <c r="RIV194" s="260"/>
      <c r="RIW194" s="260"/>
      <c r="RIX194" s="260"/>
      <c r="RIY194" s="260"/>
      <c r="RIZ194" s="260"/>
      <c r="RJA194" s="260"/>
      <c r="RJB194" s="260"/>
      <c r="RJC194" s="260"/>
      <c r="RJD194" s="260"/>
      <c r="RJE194" s="260"/>
      <c r="RJF194" s="260"/>
      <c r="RJG194" s="260"/>
      <c r="RJH194" s="260"/>
      <c r="RJI194" s="260"/>
      <c r="RJJ194" s="260"/>
      <c r="RJK194" s="260"/>
      <c r="RJL194" s="260"/>
      <c r="RJM194" s="260"/>
      <c r="RJN194" s="260"/>
      <c r="RJO194" s="260"/>
      <c r="RJP194" s="260"/>
      <c r="RJQ194" s="260"/>
      <c r="RJR194" s="260"/>
      <c r="RJS194" s="260"/>
      <c r="RJT194" s="260"/>
      <c r="RJU194" s="260"/>
      <c r="RJV194" s="260"/>
      <c r="RJW194" s="260"/>
      <c r="RJX194" s="260"/>
      <c r="RJY194" s="260"/>
      <c r="RJZ194" s="260"/>
      <c r="RKA194" s="260"/>
      <c r="RKB194" s="260"/>
      <c r="RKC194" s="260"/>
      <c r="RKD194" s="260"/>
      <c r="RKE194" s="260"/>
      <c r="RKF194" s="260"/>
      <c r="RKG194" s="260"/>
      <c r="RKH194" s="260"/>
      <c r="RKI194" s="260"/>
      <c r="RKJ194" s="260"/>
      <c r="RKK194" s="260"/>
      <c r="RKL194" s="260"/>
      <c r="RKM194" s="260"/>
      <c r="RKN194" s="260"/>
      <c r="RKO194" s="260"/>
      <c r="RKP194" s="260"/>
      <c r="RKQ194" s="260"/>
      <c r="RKR194" s="260"/>
      <c r="RKS194" s="260"/>
      <c r="RKT194" s="260"/>
      <c r="RKU194" s="260"/>
      <c r="RKV194" s="260"/>
      <c r="RKW194" s="260"/>
      <c r="RKX194" s="260"/>
      <c r="RKY194" s="260"/>
      <c r="RKZ194" s="260"/>
      <c r="RLA194" s="260"/>
      <c r="RLB194" s="260"/>
      <c r="RLC194" s="260"/>
      <c r="RLD194" s="260"/>
      <c r="RLE194" s="260"/>
      <c r="RLF194" s="260"/>
      <c r="RLG194" s="260"/>
      <c r="RLH194" s="260"/>
      <c r="RLI194" s="260"/>
      <c r="RLJ194" s="260"/>
      <c r="RLK194" s="260"/>
      <c r="RLL194" s="260"/>
      <c r="RLM194" s="260"/>
      <c r="RLN194" s="260"/>
      <c r="RLO194" s="260"/>
      <c r="RLP194" s="260"/>
      <c r="RLQ194" s="260"/>
      <c r="RLR194" s="260"/>
      <c r="RLS194" s="260"/>
      <c r="RLT194" s="260"/>
      <c r="RLU194" s="260"/>
      <c r="RLV194" s="260"/>
      <c r="RLW194" s="260"/>
      <c r="RLX194" s="260"/>
      <c r="RLY194" s="260"/>
      <c r="RLZ194" s="260"/>
      <c r="RMA194" s="260"/>
      <c r="RMB194" s="260"/>
      <c r="RMC194" s="260"/>
      <c r="RMD194" s="260"/>
      <c r="RME194" s="260"/>
      <c r="RMF194" s="260"/>
      <c r="RMG194" s="260"/>
      <c r="RMH194" s="260"/>
      <c r="RMI194" s="260"/>
      <c r="RMJ194" s="260"/>
      <c r="RMK194" s="260"/>
      <c r="RML194" s="260"/>
      <c r="RMM194" s="260"/>
      <c r="RMN194" s="260"/>
      <c r="RMO194" s="260"/>
      <c r="RMP194" s="260"/>
      <c r="RMQ194" s="260"/>
      <c r="RMR194" s="260"/>
      <c r="RMS194" s="260"/>
      <c r="RMT194" s="260"/>
      <c r="RMU194" s="260"/>
      <c r="RMV194" s="260"/>
      <c r="RMW194" s="260"/>
      <c r="RMX194" s="260"/>
      <c r="RMY194" s="260"/>
      <c r="RMZ194" s="260"/>
      <c r="RNA194" s="260"/>
      <c r="RNB194" s="260"/>
      <c r="RNC194" s="260"/>
      <c r="RND194" s="260"/>
      <c r="RNE194" s="260"/>
      <c r="RNF194" s="260"/>
      <c r="RNG194" s="260"/>
      <c r="RNH194" s="260"/>
      <c r="RNI194" s="260"/>
      <c r="RNJ194" s="260"/>
      <c r="RNK194" s="260"/>
      <c r="RNL194" s="260"/>
      <c r="RNM194" s="260"/>
      <c r="RNN194" s="260"/>
      <c r="RNO194" s="260"/>
      <c r="RNP194" s="260"/>
      <c r="RNQ194" s="260"/>
      <c r="RNR194" s="260"/>
      <c r="RNS194" s="260"/>
      <c r="RNT194" s="260"/>
      <c r="RNU194" s="260"/>
      <c r="RNV194" s="260"/>
      <c r="RNW194" s="260"/>
      <c r="RNX194" s="260"/>
      <c r="RNY194" s="260"/>
      <c r="RNZ194" s="260"/>
      <c r="ROA194" s="260"/>
      <c r="ROB194" s="260"/>
      <c r="ROC194" s="260"/>
      <c r="ROD194" s="260"/>
      <c r="ROE194" s="260"/>
      <c r="ROF194" s="260"/>
      <c r="ROG194" s="260"/>
      <c r="ROH194" s="260"/>
      <c r="ROI194" s="260"/>
      <c r="ROJ194" s="260"/>
      <c r="ROK194" s="260"/>
      <c r="ROL194" s="260"/>
      <c r="ROM194" s="260"/>
      <c r="RON194" s="260"/>
      <c r="ROO194" s="260"/>
      <c r="ROP194" s="260"/>
      <c r="ROQ194" s="260"/>
      <c r="ROR194" s="260"/>
      <c r="ROS194" s="260"/>
      <c r="ROT194" s="260"/>
      <c r="ROU194" s="260"/>
      <c r="ROV194" s="260"/>
      <c r="ROW194" s="260"/>
      <c r="ROX194" s="260"/>
      <c r="ROY194" s="260"/>
      <c r="ROZ194" s="260"/>
      <c r="RPA194" s="260"/>
      <c r="RPB194" s="260"/>
      <c r="RPC194" s="260"/>
      <c r="RPD194" s="260"/>
      <c r="RPE194" s="260"/>
      <c r="RPF194" s="260"/>
      <c r="RPG194" s="260"/>
      <c r="RPH194" s="260"/>
      <c r="RPI194" s="260"/>
      <c r="RPJ194" s="260"/>
      <c r="RPK194" s="260"/>
      <c r="RPL194" s="260"/>
      <c r="RPM194" s="260"/>
      <c r="RPN194" s="260"/>
      <c r="RPO194" s="260"/>
      <c r="RPP194" s="260"/>
      <c r="RPQ194" s="260"/>
      <c r="RPR194" s="260"/>
      <c r="RPS194" s="260"/>
      <c r="RPT194" s="260"/>
      <c r="RPU194" s="260"/>
      <c r="RPV194" s="260"/>
      <c r="RPW194" s="260"/>
      <c r="RPX194" s="260"/>
      <c r="RPY194" s="260"/>
      <c r="RPZ194" s="260"/>
      <c r="RQA194" s="260"/>
      <c r="RQB194" s="260"/>
      <c r="RQC194" s="260"/>
      <c r="RQD194" s="260"/>
      <c r="RQE194" s="260"/>
      <c r="RQF194" s="260"/>
      <c r="RQG194" s="260"/>
      <c r="RQH194" s="260"/>
      <c r="RQI194" s="260"/>
      <c r="RQJ194" s="260"/>
      <c r="RQK194" s="260"/>
      <c r="RQL194" s="260"/>
      <c r="RQM194" s="260"/>
      <c r="RQN194" s="260"/>
      <c r="RQO194" s="260"/>
      <c r="RQP194" s="260"/>
      <c r="RQQ194" s="260"/>
      <c r="RQR194" s="260"/>
      <c r="RQS194" s="260"/>
      <c r="RQT194" s="260"/>
      <c r="RQU194" s="260"/>
      <c r="RQV194" s="260"/>
      <c r="RQW194" s="260"/>
      <c r="RQX194" s="260"/>
      <c r="RQY194" s="260"/>
      <c r="RQZ194" s="260"/>
      <c r="RRA194" s="260"/>
      <c r="RRB194" s="260"/>
      <c r="RRC194" s="260"/>
      <c r="RRD194" s="260"/>
      <c r="RRE194" s="260"/>
      <c r="RRF194" s="260"/>
      <c r="RRG194" s="260"/>
      <c r="RRH194" s="260"/>
      <c r="RRI194" s="260"/>
      <c r="RRJ194" s="260"/>
      <c r="RRK194" s="260"/>
      <c r="RRL194" s="260"/>
      <c r="RRM194" s="260"/>
      <c r="RRN194" s="260"/>
      <c r="RRO194" s="260"/>
      <c r="RRP194" s="260"/>
      <c r="RRQ194" s="260"/>
      <c r="RRR194" s="260"/>
      <c r="RRS194" s="260"/>
      <c r="RRT194" s="260"/>
      <c r="RRU194" s="260"/>
      <c r="RRV194" s="260"/>
      <c r="RRW194" s="260"/>
      <c r="RRX194" s="260"/>
      <c r="RRY194" s="260"/>
      <c r="RRZ194" s="260"/>
      <c r="RSA194" s="260"/>
      <c r="RSB194" s="260"/>
      <c r="RSC194" s="260"/>
      <c r="RSD194" s="260"/>
      <c r="RSE194" s="260"/>
      <c r="RSF194" s="260"/>
      <c r="RSG194" s="260"/>
      <c r="RSH194" s="260"/>
      <c r="RSI194" s="260"/>
      <c r="RSJ194" s="260"/>
      <c r="RSK194" s="260"/>
      <c r="RSL194" s="260"/>
      <c r="RSM194" s="260"/>
      <c r="RSN194" s="260"/>
      <c r="RSO194" s="260"/>
      <c r="RSP194" s="260"/>
      <c r="RSQ194" s="260"/>
      <c r="RSR194" s="260"/>
      <c r="RSS194" s="260"/>
      <c r="RST194" s="260"/>
      <c r="RSU194" s="260"/>
      <c r="RSV194" s="260"/>
      <c r="RSW194" s="260"/>
      <c r="RSX194" s="260"/>
      <c r="RSY194" s="260"/>
      <c r="RSZ194" s="260"/>
      <c r="RTA194" s="260"/>
      <c r="RTB194" s="260"/>
      <c r="RTC194" s="260"/>
      <c r="RTD194" s="260"/>
      <c r="RTE194" s="260"/>
      <c r="RTF194" s="260"/>
      <c r="RTG194" s="260"/>
      <c r="RTH194" s="260"/>
      <c r="RTI194" s="260"/>
      <c r="RTJ194" s="260"/>
      <c r="RTK194" s="260"/>
      <c r="RTL194" s="260"/>
      <c r="RTM194" s="260"/>
      <c r="RTN194" s="260"/>
      <c r="RTO194" s="260"/>
      <c r="RTP194" s="260"/>
      <c r="RTQ194" s="260"/>
      <c r="RTR194" s="260"/>
      <c r="RTS194" s="260"/>
      <c r="RTT194" s="260"/>
      <c r="RTU194" s="260"/>
      <c r="RTV194" s="260"/>
      <c r="RTW194" s="260"/>
      <c r="RTX194" s="260"/>
      <c r="RTY194" s="260"/>
      <c r="RTZ194" s="260"/>
      <c r="RUA194" s="260"/>
      <c r="RUB194" s="260"/>
      <c r="RUC194" s="260"/>
      <c r="RUD194" s="260"/>
      <c r="RUE194" s="260"/>
      <c r="RUF194" s="260"/>
      <c r="RUG194" s="260"/>
      <c r="RUH194" s="260"/>
      <c r="RUI194" s="260"/>
      <c r="RUJ194" s="260"/>
      <c r="RUK194" s="260"/>
      <c r="RUL194" s="260"/>
      <c r="RUM194" s="260"/>
      <c r="RUN194" s="260"/>
      <c r="RUO194" s="260"/>
      <c r="RUP194" s="260"/>
      <c r="RUQ194" s="260"/>
      <c r="RUR194" s="260"/>
      <c r="RUS194" s="260"/>
      <c r="RUT194" s="260"/>
      <c r="RUU194" s="260"/>
      <c r="RUV194" s="260"/>
      <c r="RUW194" s="260"/>
      <c r="RUX194" s="260"/>
      <c r="RUY194" s="260"/>
      <c r="RUZ194" s="260"/>
      <c r="RVA194" s="260"/>
      <c r="RVB194" s="260"/>
      <c r="RVC194" s="260"/>
      <c r="RVD194" s="260"/>
      <c r="RVE194" s="260"/>
      <c r="RVF194" s="260"/>
      <c r="RVG194" s="260"/>
      <c r="RVH194" s="260"/>
      <c r="RVI194" s="260"/>
      <c r="RVJ194" s="260"/>
      <c r="RVK194" s="260"/>
      <c r="RVL194" s="260"/>
      <c r="RVM194" s="260"/>
      <c r="RVN194" s="260"/>
      <c r="RVO194" s="260"/>
      <c r="RVP194" s="260"/>
      <c r="RVQ194" s="260"/>
      <c r="RVR194" s="260"/>
      <c r="RVS194" s="260"/>
      <c r="RVT194" s="260"/>
      <c r="RVU194" s="260"/>
      <c r="RVV194" s="260"/>
      <c r="RVW194" s="260"/>
      <c r="RVX194" s="260"/>
      <c r="RVY194" s="260"/>
      <c r="RVZ194" s="260"/>
      <c r="RWA194" s="260"/>
      <c r="RWB194" s="260"/>
      <c r="RWC194" s="260"/>
      <c r="RWD194" s="260"/>
      <c r="RWE194" s="260"/>
      <c r="RWF194" s="260"/>
      <c r="RWG194" s="260"/>
      <c r="RWH194" s="260"/>
      <c r="RWI194" s="260"/>
      <c r="RWJ194" s="260"/>
      <c r="RWK194" s="260"/>
      <c r="RWL194" s="260"/>
      <c r="RWM194" s="260"/>
      <c r="RWN194" s="260"/>
      <c r="RWO194" s="260"/>
      <c r="RWP194" s="260"/>
      <c r="RWQ194" s="260"/>
      <c r="RWR194" s="260"/>
      <c r="RWS194" s="260"/>
      <c r="RWT194" s="260"/>
      <c r="RWU194" s="260"/>
      <c r="RWV194" s="260"/>
      <c r="RWW194" s="260"/>
      <c r="RWX194" s="260"/>
      <c r="RWY194" s="260"/>
      <c r="RWZ194" s="260"/>
      <c r="RXA194" s="260"/>
      <c r="RXB194" s="260"/>
      <c r="RXC194" s="260"/>
      <c r="RXD194" s="260"/>
      <c r="RXE194" s="260"/>
      <c r="RXF194" s="260"/>
      <c r="RXG194" s="260"/>
      <c r="RXH194" s="260"/>
      <c r="RXI194" s="260"/>
      <c r="RXJ194" s="260"/>
      <c r="RXK194" s="260"/>
      <c r="RXL194" s="260"/>
      <c r="RXM194" s="260"/>
      <c r="RXN194" s="260"/>
      <c r="RXO194" s="260"/>
      <c r="RXP194" s="260"/>
      <c r="RXQ194" s="260"/>
      <c r="RXR194" s="260"/>
      <c r="RXS194" s="260"/>
      <c r="RXT194" s="260"/>
      <c r="RXU194" s="260"/>
      <c r="RXV194" s="260"/>
      <c r="RXW194" s="260"/>
      <c r="RXX194" s="260"/>
      <c r="RXY194" s="260"/>
      <c r="RXZ194" s="260"/>
      <c r="RYA194" s="260"/>
      <c r="RYB194" s="260"/>
      <c r="RYC194" s="260"/>
      <c r="RYD194" s="260"/>
      <c r="RYE194" s="260"/>
      <c r="RYF194" s="260"/>
      <c r="RYG194" s="260"/>
      <c r="RYH194" s="260"/>
      <c r="RYI194" s="260"/>
      <c r="RYJ194" s="260"/>
      <c r="RYK194" s="260"/>
      <c r="RYL194" s="260"/>
      <c r="RYM194" s="260"/>
      <c r="RYN194" s="260"/>
      <c r="RYO194" s="260"/>
      <c r="RYP194" s="260"/>
      <c r="RYQ194" s="260"/>
      <c r="RYR194" s="260"/>
      <c r="RYS194" s="260"/>
      <c r="RYT194" s="260"/>
      <c r="RYU194" s="260"/>
      <c r="RYV194" s="260"/>
      <c r="RYW194" s="260"/>
      <c r="RYX194" s="260"/>
      <c r="RYY194" s="260"/>
      <c r="RYZ194" s="260"/>
      <c r="RZA194" s="260"/>
      <c r="RZB194" s="260"/>
      <c r="RZC194" s="260"/>
      <c r="RZD194" s="260"/>
      <c r="RZE194" s="260"/>
      <c r="RZF194" s="260"/>
      <c r="RZG194" s="260"/>
      <c r="RZH194" s="260"/>
      <c r="RZI194" s="260"/>
      <c r="RZJ194" s="260"/>
      <c r="RZK194" s="260"/>
      <c r="RZL194" s="260"/>
      <c r="RZM194" s="260"/>
      <c r="RZN194" s="260"/>
      <c r="RZO194" s="260"/>
      <c r="RZP194" s="260"/>
      <c r="RZQ194" s="260"/>
      <c r="RZR194" s="260"/>
      <c r="RZS194" s="260"/>
      <c r="RZT194" s="260"/>
      <c r="RZU194" s="260"/>
      <c r="RZV194" s="260"/>
      <c r="RZW194" s="260"/>
      <c r="RZX194" s="260"/>
      <c r="RZY194" s="260"/>
      <c r="RZZ194" s="260"/>
      <c r="SAA194" s="260"/>
      <c r="SAB194" s="260"/>
      <c r="SAC194" s="260"/>
      <c r="SAD194" s="260"/>
      <c r="SAE194" s="260"/>
      <c r="SAF194" s="260"/>
      <c r="SAG194" s="260"/>
      <c r="SAH194" s="260"/>
      <c r="SAI194" s="260"/>
      <c r="SAJ194" s="260"/>
      <c r="SAK194" s="260"/>
      <c r="SAL194" s="260"/>
      <c r="SAM194" s="260"/>
      <c r="SAN194" s="260"/>
      <c r="SAO194" s="260"/>
      <c r="SAP194" s="260"/>
      <c r="SAQ194" s="260"/>
      <c r="SAR194" s="260"/>
      <c r="SAS194" s="260"/>
      <c r="SAT194" s="260"/>
      <c r="SAU194" s="260"/>
      <c r="SAV194" s="260"/>
      <c r="SAW194" s="260"/>
      <c r="SAX194" s="260"/>
      <c r="SAY194" s="260"/>
      <c r="SAZ194" s="260"/>
      <c r="SBA194" s="260"/>
      <c r="SBB194" s="260"/>
      <c r="SBC194" s="260"/>
      <c r="SBD194" s="260"/>
      <c r="SBE194" s="260"/>
      <c r="SBF194" s="260"/>
      <c r="SBG194" s="260"/>
      <c r="SBH194" s="260"/>
      <c r="SBI194" s="260"/>
      <c r="SBJ194" s="260"/>
      <c r="SBK194" s="260"/>
      <c r="SBL194" s="260"/>
      <c r="SBM194" s="260"/>
      <c r="SBN194" s="260"/>
      <c r="SBO194" s="260"/>
      <c r="SBP194" s="260"/>
      <c r="SBQ194" s="260"/>
      <c r="SBR194" s="260"/>
      <c r="SBS194" s="260"/>
      <c r="SBT194" s="260"/>
      <c r="SBU194" s="260"/>
      <c r="SBV194" s="260"/>
      <c r="SBW194" s="260"/>
      <c r="SBX194" s="260"/>
      <c r="SBY194" s="260"/>
      <c r="SBZ194" s="260"/>
      <c r="SCA194" s="260"/>
      <c r="SCB194" s="260"/>
      <c r="SCC194" s="260"/>
      <c r="SCD194" s="260"/>
      <c r="SCE194" s="260"/>
      <c r="SCF194" s="260"/>
      <c r="SCG194" s="260"/>
      <c r="SCH194" s="260"/>
      <c r="SCI194" s="260"/>
      <c r="SCJ194" s="260"/>
      <c r="SCK194" s="260"/>
      <c r="SCL194" s="260"/>
      <c r="SCM194" s="260"/>
      <c r="SCN194" s="260"/>
      <c r="SCO194" s="260"/>
      <c r="SCP194" s="260"/>
      <c r="SCQ194" s="260"/>
      <c r="SCR194" s="260"/>
      <c r="SCS194" s="260"/>
      <c r="SCT194" s="260"/>
      <c r="SCU194" s="260"/>
      <c r="SCV194" s="260"/>
      <c r="SCW194" s="260"/>
      <c r="SCX194" s="260"/>
      <c r="SCY194" s="260"/>
      <c r="SCZ194" s="260"/>
      <c r="SDA194" s="260"/>
      <c r="SDB194" s="260"/>
      <c r="SDC194" s="260"/>
      <c r="SDD194" s="260"/>
      <c r="SDE194" s="260"/>
      <c r="SDF194" s="260"/>
      <c r="SDG194" s="260"/>
      <c r="SDH194" s="260"/>
      <c r="SDI194" s="260"/>
      <c r="SDJ194" s="260"/>
      <c r="SDK194" s="260"/>
      <c r="SDL194" s="260"/>
      <c r="SDM194" s="260"/>
      <c r="SDN194" s="260"/>
      <c r="SDO194" s="260"/>
      <c r="SDP194" s="260"/>
      <c r="SDQ194" s="260"/>
      <c r="SDR194" s="260"/>
      <c r="SDS194" s="260"/>
      <c r="SDT194" s="260"/>
      <c r="SDU194" s="260"/>
      <c r="SDV194" s="260"/>
      <c r="SDW194" s="260"/>
      <c r="SDX194" s="260"/>
      <c r="SDY194" s="260"/>
      <c r="SDZ194" s="260"/>
      <c r="SEA194" s="260"/>
      <c r="SEB194" s="260"/>
      <c r="SEC194" s="260"/>
      <c r="SED194" s="260"/>
      <c r="SEE194" s="260"/>
      <c r="SEF194" s="260"/>
      <c r="SEG194" s="260"/>
      <c r="SEH194" s="260"/>
      <c r="SEI194" s="260"/>
      <c r="SEJ194" s="260"/>
      <c r="SEK194" s="260"/>
      <c r="SEL194" s="260"/>
      <c r="SEM194" s="260"/>
      <c r="SEN194" s="260"/>
      <c r="SEO194" s="260"/>
      <c r="SEP194" s="260"/>
      <c r="SEQ194" s="260"/>
      <c r="SER194" s="260"/>
      <c r="SES194" s="260"/>
      <c r="SET194" s="260"/>
      <c r="SEU194" s="260"/>
      <c r="SEV194" s="260"/>
      <c r="SEW194" s="260"/>
      <c r="SEX194" s="260"/>
      <c r="SEY194" s="260"/>
      <c r="SEZ194" s="260"/>
      <c r="SFA194" s="260"/>
      <c r="SFB194" s="260"/>
      <c r="SFC194" s="260"/>
      <c r="SFD194" s="260"/>
      <c r="SFE194" s="260"/>
      <c r="SFF194" s="260"/>
      <c r="SFG194" s="260"/>
      <c r="SFH194" s="260"/>
      <c r="SFI194" s="260"/>
      <c r="SFJ194" s="260"/>
      <c r="SFK194" s="260"/>
      <c r="SFL194" s="260"/>
      <c r="SFM194" s="260"/>
      <c r="SFN194" s="260"/>
      <c r="SFO194" s="260"/>
      <c r="SFP194" s="260"/>
      <c r="SFQ194" s="260"/>
      <c r="SFR194" s="260"/>
      <c r="SFS194" s="260"/>
      <c r="SFT194" s="260"/>
      <c r="SFU194" s="260"/>
      <c r="SFV194" s="260"/>
      <c r="SFW194" s="260"/>
      <c r="SFX194" s="260"/>
      <c r="SFY194" s="260"/>
      <c r="SFZ194" s="260"/>
      <c r="SGA194" s="260"/>
      <c r="SGB194" s="260"/>
      <c r="SGC194" s="260"/>
      <c r="SGD194" s="260"/>
      <c r="SGE194" s="260"/>
      <c r="SGF194" s="260"/>
      <c r="SGG194" s="260"/>
      <c r="SGH194" s="260"/>
      <c r="SGI194" s="260"/>
      <c r="SGJ194" s="260"/>
      <c r="SGK194" s="260"/>
      <c r="SGL194" s="260"/>
      <c r="SGM194" s="260"/>
      <c r="SGN194" s="260"/>
      <c r="SGO194" s="260"/>
      <c r="SGP194" s="260"/>
      <c r="SGQ194" s="260"/>
      <c r="SGR194" s="260"/>
      <c r="SGS194" s="260"/>
      <c r="SGT194" s="260"/>
      <c r="SGU194" s="260"/>
      <c r="SGV194" s="260"/>
      <c r="SGW194" s="260"/>
      <c r="SGX194" s="260"/>
      <c r="SGY194" s="260"/>
      <c r="SGZ194" s="260"/>
      <c r="SHA194" s="260"/>
      <c r="SHB194" s="260"/>
      <c r="SHC194" s="260"/>
      <c r="SHD194" s="260"/>
      <c r="SHE194" s="260"/>
      <c r="SHF194" s="260"/>
      <c r="SHG194" s="260"/>
      <c r="SHH194" s="260"/>
      <c r="SHI194" s="260"/>
      <c r="SHJ194" s="260"/>
      <c r="SHK194" s="260"/>
      <c r="SHL194" s="260"/>
      <c r="SHM194" s="260"/>
      <c r="SHN194" s="260"/>
      <c r="SHO194" s="260"/>
      <c r="SHP194" s="260"/>
      <c r="SHQ194" s="260"/>
      <c r="SHR194" s="260"/>
      <c r="SHS194" s="260"/>
      <c r="SHT194" s="260"/>
      <c r="SHU194" s="260"/>
      <c r="SHV194" s="260"/>
      <c r="SHW194" s="260"/>
      <c r="SHX194" s="260"/>
      <c r="SHY194" s="260"/>
      <c r="SHZ194" s="260"/>
      <c r="SIA194" s="260"/>
      <c r="SIB194" s="260"/>
      <c r="SIC194" s="260"/>
      <c r="SID194" s="260"/>
      <c r="SIE194" s="260"/>
      <c r="SIF194" s="260"/>
      <c r="SIG194" s="260"/>
      <c r="SIH194" s="260"/>
      <c r="SII194" s="260"/>
      <c r="SIJ194" s="260"/>
      <c r="SIK194" s="260"/>
      <c r="SIL194" s="260"/>
      <c r="SIM194" s="260"/>
      <c r="SIN194" s="260"/>
      <c r="SIO194" s="260"/>
      <c r="SIP194" s="260"/>
      <c r="SIQ194" s="260"/>
      <c r="SIR194" s="260"/>
      <c r="SIS194" s="260"/>
      <c r="SIT194" s="260"/>
      <c r="SIU194" s="260"/>
      <c r="SIV194" s="260"/>
      <c r="SIW194" s="260"/>
      <c r="SIX194" s="260"/>
      <c r="SIY194" s="260"/>
      <c r="SIZ194" s="260"/>
      <c r="SJA194" s="260"/>
      <c r="SJB194" s="260"/>
      <c r="SJC194" s="260"/>
      <c r="SJD194" s="260"/>
      <c r="SJE194" s="260"/>
      <c r="SJF194" s="260"/>
      <c r="SJG194" s="260"/>
      <c r="SJH194" s="260"/>
      <c r="SJI194" s="260"/>
      <c r="SJJ194" s="260"/>
      <c r="SJK194" s="260"/>
      <c r="SJL194" s="260"/>
      <c r="SJM194" s="260"/>
      <c r="SJN194" s="260"/>
      <c r="SJO194" s="260"/>
      <c r="SJP194" s="260"/>
      <c r="SJQ194" s="260"/>
      <c r="SJR194" s="260"/>
      <c r="SJS194" s="260"/>
      <c r="SJT194" s="260"/>
      <c r="SJU194" s="260"/>
      <c r="SJV194" s="260"/>
      <c r="SJW194" s="260"/>
      <c r="SJX194" s="260"/>
      <c r="SJY194" s="260"/>
      <c r="SJZ194" s="260"/>
      <c r="SKA194" s="260"/>
      <c r="SKB194" s="260"/>
      <c r="SKC194" s="260"/>
      <c r="SKD194" s="260"/>
      <c r="SKE194" s="260"/>
      <c r="SKF194" s="260"/>
      <c r="SKG194" s="260"/>
      <c r="SKH194" s="260"/>
      <c r="SKI194" s="260"/>
      <c r="SKJ194" s="260"/>
      <c r="SKK194" s="260"/>
      <c r="SKL194" s="260"/>
      <c r="SKM194" s="260"/>
      <c r="SKN194" s="260"/>
      <c r="SKO194" s="260"/>
      <c r="SKP194" s="260"/>
      <c r="SKQ194" s="260"/>
      <c r="SKR194" s="260"/>
      <c r="SKS194" s="260"/>
      <c r="SKT194" s="260"/>
      <c r="SKU194" s="260"/>
      <c r="SKV194" s="260"/>
      <c r="SKW194" s="260"/>
      <c r="SKX194" s="260"/>
      <c r="SKY194" s="260"/>
      <c r="SKZ194" s="260"/>
      <c r="SLA194" s="260"/>
      <c r="SLB194" s="260"/>
      <c r="SLC194" s="260"/>
      <c r="SLD194" s="260"/>
      <c r="SLE194" s="260"/>
      <c r="SLF194" s="260"/>
      <c r="SLG194" s="260"/>
      <c r="SLH194" s="260"/>
      <c r="SLI194" s="260"/>
      <c r="SLJ194" s="260"/>
      <c r="SLK194" s="260"/>
      <c r="SLL194" s="260"/>
      <c r="SLM194" s="260"/>
      <c r="SLN194" s="260"/>
      <c r="SLO194" s="260"/>
      <c r="SLP194" s="260"/>
      <c r="SLQ194" s="260"/>
      <c r="SLR194" s="260"/>
      <c r="SLS194" s="260"/>
      <c r="SLT194" s="260"/>
      <c r="SLU194" s="260"/>
      <c r="SLV194" s="260"/>
      <c r="SLW194" s="260"/>
      <c r="SLX194" s="260"/>
      <c r="SLY194" s="260"/>
      <c r="SLZ194" s="260"/>
      <c r="SMA194" s="260"/>
      <c r="SMB194" s="260"/>
      <c r="SMC194" s="260"/>
      <c r="SMD194" s="260"/>
      <c r="SME194" s="260"/>
      <c r="SMF194" s="260"/>
      <c r="SMG194" s="260"/>
      <c r="SMH194" s="260"/>
      <c r="SMI194" s="260"/>
      <c r="SMJ194" s="260"/>
      <c r="SMK194" s="260"/>
      <c r="SML194" s="260"/>
      <c r="SMM194" s="260"/>
      <c r="SMN194" s="260"/>
      <c r="SMO194" s="260"/>
      <c r="SMP194" s="260"/>
      <c r="SMQ194" s="260"/>
      <c r="SMR194" s="260"/>
      <c r="SMS194" s="260"/>
      <c r="SMT194" s="260"/>
      <c r="SMU194" s="260"/>
      <c r="SMV194" s="260"/>
      <c r="SMW194" s="260"/>
      <c r="SMX194" s="260"/>
      <c r="SMY194" s="260"/>
      <c r="SMZ194" s="260"/>
      <c r="SNA194" s="260"/>
      <c r="SNB194" s="260"/>
      <c r="SNC194" s="260"/>
      <c r="SND194" s="260"/>
      <c r="SNE194" s="260"/>
      <c r="SNF194" s="260"/>
      <c r="SNG194" s="260"/>
      <c r="SNH194" s="260"/>
      <c r="SNI194" s="260"/>
      <c r="SNJ194" s="260"/>
      <c r="SNK194" s="260"/>
      <c r="SNL194" s="260"/>
      <c r="SNM194" s="260"/>
      <c r="SNN194" s="260"/>
      <c r="SNO194" s="260"/>
      <c r="SNP194" s="260"/>
      <c r="SNQ194" s="260"/>
      <c r="SNR194" s="260"/>
      <c r="SNS194" s="260"/>
      <c r="SNT194" s="260"/>
      <c r="SNU194" s="260"/>
      <c r="SNV194" s="260"/>
      <c r="SNW194" s="260"/>
      <c r="SNX194" s="260"/>
      <c r="SNY194" s="260"/>
      <c r="SNZ194" s="260"/>
      <c r="SOA194" s="260"/>
      <c r="SOB194" s="260"/>
      <c r="SOC194" s="260"/>
      <c r="SOD194" s="260"/>
      <c r="SOE194" s="260"/>
      <c r="SOF194" s="260"/>
      <c r="SOG194" s="260"/>
      <c r="SOH194" s="260"/>
      <c r="SOI194" s="260"/>
      <c r="SOJ194" s="260"/>
      <c r="SOK194" s="260"/>
      <c r="SOL194" s="260"/>
      <c r="SOM194" s="260"/>
      <c r="SON194" s="260"/>
      <c r="SOO194" s="260"/>
      <c r="SOP194" s="260"/>
      <c r="SOQ194" s="260"/>
      <c r="SOR194" s="260"/>
      <c r="SOS194" s="260"/>
      <c r="SOT194" s="260"/>
      <c r="SOU194" s="260"/>
      <c r="SOV194" s="260"/>
      <c r="SOW194" s="260"/>
      <c r="SOX194" s="260"/>
      <c r="SOY194" s="260"/>
      <c r="SOZ194" s="260"/>
      <c r="SPA194" s="260"/>
      <c r="SPB194" s="260"/>
      <c r="SPC194" s="260"/>
      <c r="SPD194" s="260"/>
      <c r="SPE194" s="260"/>
      <c r="SPF194" s="260"/>
      <c r="SPG194" s="260"/>
      <c r="SPH194" s="260"/>
      <c r="SPI194" s="260"/>
      <c r="SPJ194" s="260"/>
      <c r="SPK194" s="260"/>
      <c r="SPL194" s="260"/>
      <c r="SPM194" s="260"/>
      <c r="SPN194" s="260"/>
      <c r="SPO194" s="260"/>
      <c r="SPP194" s="260"/>
      <c r="SPQ194" s="260"/>
      <c r="SPR194" s="260"/>
      <c r="SPS194" s="260"/>
      <c r="SPT194" s="260"/>
      <c r="SPU194" s="260"/>
      <c r="SPV194" s="260"/>
      <c r="SPW194" s="260"/>
      <c r="SPX194" s="260"/>
      <c r="SPY194" s="260"/>
      <c r="SPZ194" s="260"/>
      <c r="SQA194" s="260"/>
      <c r="SQB194" s="260"/>
      <c r="SQC194" s="260"/>
      <c r="SQD194" s="260"/>
      <c r="SQE194" s="260"/>
      <c r="SQF194" s="260"/>
      <c r="SQG194" s="260"/>
      <c r="SQH194" s="260"/>
      <c r="SQI194" s="260"/>
      <c r="SQJ194" s="260"/>
      <c r="SQK194" s="260"/>
      <c r="SQL194" s="260"/>
      <c r="SQM194" s="260"/>
      <c r="SQN194" s="260"/>
      <c r="SQO194" s="260"/>
      <c r="SQP194" s="260"/>
      <c r="SQQ194" s="260"/>
      <c r="SQR194" s="260"/>
      <c r="SQS194" s="260"/>
      <c r="SQT194" s="260"/>
      <c r="SQU194" s="260"/>
      <c r="SQV194" s="260"/>
      <c r="SQW194" s="260"/>
      <c r="SQX194" s="260"/>
      <c r="SQY194" s="260"/>
      <c r="SQZ194" s="260"/>
      <c r="SRA194" s="260"/>
      <c r="SRB194" s="260"/>
      <c r="SRC194" s="260"/>
      <c r="SRD194" s="260"/>
      <c r="SRE194" s="260"/>
      <c r="SRF194" s="260"/>
      <c r="SRG194" s="260"/>
      <c r="SRH194" s="260"/>
      <c r="SRI194" s="260"/>
      <c r="SRJ194" s="260"/>
      <c r="SRK194" s="260"/>
      <c r="SRL194" s="260"/>
      <c r="SRM194" s="260"/>
      <c r="SRN194" s="260"/>
      <c r="SRO194" s="260"/>
      <c r="SRP194" s="260"/>
      <c r="SRQ194" s="260"/>
      <c r="SRR194" s="260"/>
      <c r="SRS194" s="260"/>
      <c r="SRT194" s="260"/>
      <c r="SRU194" s="260"/>
      <c r="SRV194" s="260"/>
      <c r="SRW194" s="260"/>
      <c r="SRX194" s="260"/>
      <c r="SRY194" s="260"/>
      <c r="SRZ194" s="260"/>
      <c r="SSA194" s="260"/>
      <c r="SSB194" s="260"/>
      <c r="SSC194" s="260"/>
      <c r="SSD194" s="260"/>
      <c r="SSE194" s="260"/>
      <c r="SSF194" s="260"/>
      <c r="SSG194" s="260"/>
      <c r="SSH194" s="260"/>
      <c r="SSI194" s="260"/>
      <c r="SSJ194" s="260"/>
      <c r="SSK194" s="260"/>
      <c r="SSL194" s="260"/>
      <c r="SSM194" s="260"/>
      <c r="SSN194" s="260"/>
      <c r="SSO194" s="260"/>
      <c r="SSP194" s="260"/>
      <c r="SSQ194" s="260"/>
      <c r="SSR194" s="260"/>
      <c r="SSS194" s="260"/>
      <c r="SST194" s="260"/>
      <c r="SSU194" s="260"/>
      <c r="SSV194" s="260"/>
      <c r="SSW194" s="260"/>
      <c r="SSX194" s="260"/>
      <c r="SSY194" s="260"/>
      <c r="SSZ194" s="260"/>
      <c r="STA194" s="260"/>
      <c r="STB194" s="260"/>
      <c r="STC194" s="260"/>
      <c r="STD194" s="260"/>
      <c r="STE194" s="260"/>
      <c r="STF194" s="260"/>
      <c r="STG194" s="260"/>
      <c r="STH194" s="260"/>
      <c r="STI194" s="260"/>
      <c r="STJ194" s="260"/>
      <c r="STK194" s="260"/>
      <c r="STL194" s="260"/>
      <c r="STM194" s="260"/>
      <c r="STN194" s="260"/>
      <c r="STO194" s="260"/>
      <c r="STP194" s="260"/>
      <c r="STQ194" s="260"/>
      <c r="STR194" s="260"/>
      <c r="STS194" s="260"/>
      <c r="STT194" s="260"/>
      <c r="STU194" s="260"/>
      <c r="STV194" s="260"/>
      <c r="STW194" s="260"/>
      <c r="STX194" s="260"/>
      <c r="STY194" s="260"/>
      <c r="STZ194" s="260"/>
      <c r="SUA194" s="260"/>
      <c r="SUB194" s="260"/>
      <c r="SUC194" s="260"/>
      <c r="SUD194" s="260"/>
      <c r="SUE194" s="260"/>
      <c r="SUF194" s="260"/>
      <c r="SUG194" s="260"/>
      <c r="SUH194" s="260"/>
      <c r="SUI194" s="260"/>
      <c r="SUJ194" s="260"/>
      <c r="SUK194" s="260"/>
      <c r="SUL194" s="260"/>
      <c r="SUM194" s="260"/>
      <c r="SUN194" s="260"/>
      <c r="SUO194" s="260"/>
      <c r="SUP194" s="260"/>
      <c r="SUQ194" s="260"/>
      <c r="SUR194" s="260"/>
      <c r="SUS194" s="260"/>
      <c r="SUT194" s="260"/>
      <c r="SUU194" s="260"/>
      <c r="SUV194" s="260"/>
      <c r="SUW194" s="260"/>
      <c r="SUX194" s="260"/>
      <c r="SUY194" s="260"/>
      <c r="SUZ194" s="260"/>
      <c r="SVA194" s="260"/>
      <c r="SVB194" s="260"/>
      <c r="SVC194" s="260"/>
      <c r="SVD194" s="260"/>
      <c r="SVE194" s="260"/>
      <c r="SVF194" s="260"/>
      <c r="SVG194" s="260"/>
      <c r="SVH194" s="260"/>
      <c r="SVI194" s="260"/>
      <c r="SVJ194" s="260"/>
      <c r="SVK194" s="260"/>
      <c r="SVL194" s="260"/>
      <c r="SVM194" s="260"/>
      <c r="SVN194" s="260"/>
      <c r="SVO194" s="260"/>
      <c r="SVP194" s="260"/>
      <c r="SVQ194" s="260"/>
      <c r="SVR194" s="260"/>
      <c r="SVS194" s="260"/>
      <c r="SVT194" s="260"/>
      <c r="SVU194" s="260"/>
      <c r="SVV194" s="260"/>
      <c r="SVW194" s="260"/>
      <c r="SVX194" s="260"/>
      <c r="SVY194" s="260"/>
      <c r="SVZ194" s="260"/>
      <c r="SWA194" s="260"/>
      <c r="SWB194" s="260"/>
      <c r="SWC194" s="260"/>
      <c r="SWD194" s="260"/>
      <c r="SWE194" s="260"/>
      <c r="SWF194" s="260"/>
      <c r="SWG194" s="260"/>
      <c r="SWH194" s="260"/>
      <c r="SWI194" s="260"/>
      <c r="SWJ194" s="260"/>
      <c r="SWK194" s="260"/>
      <c r="SWL194" s="260"/>
      <c r="SWM194" s="260"/>
      <c r="SWN194" s="260"/>
      <c r="SWO194" s="260"/>
      <c r="SWP194" s="260"/>
      <c r="SWQ194" s="260"/>
      <c r="SWR194" s="260"/>
      <c r="SWS194" s="260"/>
      <c r="SWT194" s="260"/>
      <c r="SWU194" s="260"/>
      <c r="SWV194" s="260"/>
      <c r="SWW194" s="260"/>
      <c r="SWX194" s="260"/>
      <c r="SWY194" s="260"/>
      <c r="SWZ194" s="260"/>
      <c r="SXA194" s="260"/>
      <c r="SXB194" s="260"/>
      <c r="SXC194" s="260"/>
      <c r="SXD194" s="260"/>
      <c r="SXE194" s="260"/>
      <c r="SXF194" s="260"/>
      <c r="SXG194" s="260"/>
      <c r="SXH194" s="260"/>
      <c r="SXI194" s="260"/>
      <c r="SXJ194" s="260"/>
      <c r="SXK194" s="260"/>
      <c r="SXL194" s="260"/>
      <c r="SXM194" s="260"/>
      <c r="SXN194" s="260"/>
      <c r="SXO194" s="260"/>
      <c r="SXP194" s="260"/>
      <c r="SXQ194" s="260"/>
      <c r="SXR194" s="260"/>
      <c r="SXS194" s="260"/>
      <c r="SXT194" s="260"/>
      <c r="SXU194" s="260"/>
      <c r="SXV194" s="260"/>
      <c r="SXW194" s="260"/>
      <c r="SXX194" s="260"/>
      <c r="SXY194" s="260"/>
      <c r="SXZ194" s="260"/>
      <c r="SYA194" s="260"/>
      <c r="SYB194" s="260"/>
      <c r="SYC194" s="260"/>
      <c r="SYD194" s="260"/>
      <c r="SYE194" s="260"/>
      <c r="SYF194" s="260"/>
      <c r="SYG194" s="260"/>
      <c r="SYH194" s="260"/>
      <c r="SYI194" s="260"/>
      <c r="SYJ194" s="260"/>
      <c r="SYK194" s="260"/>
      <c r="SYL194" s="260"/>
      <c r="SYM194" s="260"/>
      <c r="SYN194" s="260"/>
      <c r="SYO194" s="260"/>
      <c r="SYP194" s="260"/>
      <c r="SYQ194" s="260"/>
      <c r="SYR194" s="260"/>
      <c r="SYS194" s="260"/>
      <c r="SYT194" s="260"/>
      <c r="SYU194" s="260"/>
      <c r="SYV194" s="260"/>
      <c r="SYW194" s="260"/>
      <c r="SYX194" s="260"/>
      <c r="SYY194" s="260"/>
      <c r="SYZ194" s="260"/>
      <c r="SZA194" s="260"/>
      <c r="SZB194" s="260"/>
      <c r="SZC194" s="260"/>
      <c r="SZD194" s="260"/>
      <c r="SZE194" s="260"/>
      <c r="SZF194" s="260"/>
      <c r="SZG194" s="260"/>
      <c r="SZH194" s="260"/>
      <c r="SZI194" s="260"/>
      <c r="SZJ194" s="260"/>
      <c r="SZK194" s="260"/>
      <c r="SZL194" s="260"/>
      <c r="SZM194" s="260"/>
      <c r="SZN194" s="260"/>
      <c r="SZO194" s="260"/>
      <c r="SZP194" s="260"/>
      <c r="SZQ194" s="260"/>
      <c r="SZR194" s="260"/>
      <c r="SZS194" s="260"/>
      <c r="SZT194" s="260"/>
      <c r="SZU194" s="260"/>
      <c r="SZV194" s="260"/>
      <c r="SZW194" s="260"/>
      <c r="SZX194" s="260"/>
      <c r="SZY194" s="260"/>
      <c r="SZZ194" s="260"/>
      <c r="TAA194" s="260"/>
      <c r="TAB194" s="260"/>
      <c r="TAC194" s="260"/>
      <c r="TAD194" s="260"/>
      <c r="TAE194" s="260"/>
      <c r="TAF194" s="260"/>
      <c r="TAG194" s="260"/>
      <c r="TAH194" s="260"/>
      <c r="TAI194" s="260"/>
      <c r="TAJ194" s="260"/>
      <c r="TAK194" s="260"/>
      <c r="TAL194" s="260"/>
      <c r="TAM194" s="260"/>
      <c r="TAN194" s="260"/>
      <c r="TAO194" s="260"/>
      <c r="TAP194" s="260"/>
      <c r="TAQ194" s="260"/>
      <c r="TAR194" s="260"/>
      <c r="TAS194" s="260"/>
      <c r="TAT194" s="260"/>
      <c r="TAU194" s="260"/>
      <c r="TAV194" s="260"/>
      <c r="TAW194" s="260"/>
      <c r="TAX194" s="260"/>
      <c r="TAY194" s="260"/>
      <c r="TAZ194" s="260"/>
      <c r="TBA194" s="260"/>
      <c r="TBB194" s="260"/>
      <c r="TBC194" s="260"/>
      <c r="TBD194" s="260"/>
      <c r="TBE194" s="260"/>
      <c r="TBF194" s="260"/>
      <c r="TBG194" s="260"/>
      <c r="TBH194" s="260"/>
      <c r="TBI194" s="260"/>
      <c r="TBJ194" s="260"/>
      <c r="TBK194" s="260"/>
      <c r="TBL194" s="260"/>
      <c r="TBM194" s="260"/>
      <c r="TBN194" s="260"/>
      <c r="TBO194" s="260"/>
      <c r="TBP194" s="260"/>
      <c r="TBQ194" s="260"/>
      <c r="TBR194" s="260"/>
      <c r="TBS194" s="260"/>
      <c r="TBT194" s="260"/>
      <c r="TBU194" s="260"/>
      <c r="TBV194" s="260"/>
      <c r="TBW194" s="260"/>
      <c r="TBX194" s="260"/>
      <c r="TBY194" s="260"/>
      <c r="TBZ194" s="260"/>
      <c r="TCA194" s="260"/>
      <c r="TCB194" s="260"/>
      <c r="TCC194" s="260"/>
      <c r="TCD194" s="260"/>
      <c r="TCE194" s="260"/>
      <c r="TCF194" s="260"/>
      <c r="TCG194" s="260"/>
      <c r="TCH194" s="260"/>
      <c r="TCI194" s="260"/>
      <c r="TCJ194" s="260"/>
      <c r="TCK194" s="260"/>
      <c r="TCL194" s="260"/>
      <c r="TCM194" s="260"/>
      <c r="TCN194" s="260"/>
      <c r="TCO194" s="260"/>
      <c r="TCP194" s="260"/>
      <c r="TCQ194" s="260"/>
      <c r="TCR194" s="260"/>
      <c r="TCS194" s="260"/>
      <c r="TCT194" s="260"/>
      <c r="TCU194" s="260"/>
      <c r="TCV194" s="260"/>
      <c r="TCW194" s="260"/>
      <c r="TCX194" s="260"/>
      <c r="TCY194" s="260"/>
      <c r="TCZ194" s="260"/>
      <c r="TDA194" s="260"/>
      <c r="TDB194" s="260"/>
      <c r="TDC194" s="260"/>
      <c r="TDD194" s="260"/>
      <c r="TDE194" s="260"/>
      <c r="TDF194" s="260"/>
      <c r="TDG194" s="260"/>
      <c r="TDH194" s="260"/>
      <c r="TDI194" s="260"/>
      <c r="TDJ194" s="260"/>
      <c r="TDK194" s="260"/>
      <c r="TDL194" s="260"/>
      <c r="TDM194" s="260"/>
      <c r="TDN194" s="260"/>
      <c r="TDO194" s="260"/>
      <c r="TDP194" s="260"/>
      <c r="TDQ194" s="260"/>
      <c r="TDR194" s="260"/>
      <c r="TDS194" s="260"/>
      <c r="TDT194" s="260"/>
      <c r="TDU194" s="260"/>
      <c r="TDV194" s="260"/>
      <c r="TDW194" s="260"/>
      <c r="TDX194" s="260"/>
      <c r="TDY194" s="260"/>
      <c r="TDZ194" s="260"/>
      <c r="TEA194" s="260"/>
      <c r="TEB194" s="260"/>
      <c r="TEC194" s="260"/>
      <c r="TED194" s="260"/>
      <c r="TEE194" s="260"/>
      <c r="TEF194" s="260"/>
      <c r="TEG194" s="260"/>
      <c r="TEH194" s="260"/>
      <c r="TEI194" s="260"/>
      <c r="TEJ194" s="260"/>
      <c r="TEK194" s="260"/>
      <c r="TEL194" s="260"/>
      <c r="TEM194" s="260"/>
      <c r="TEN194" s="260"/>
      <c r="TEO194" s="260"/>
      <c r="TEP194" s="260"/>
      <c r="TEQ194" s="260"/>
      <c r="TER194" s="260"/>
      <c r="TES194" s="260"/>
      <c r="TET194" s="260"/>
      <c r="TEU194" s="260"/>
      <c r="TEV194" s="260"/>
      <c r="TEW194" s="260"/>
      <c r="TEX194" s="260"/>
      <c r="TEY194" s="260"/>
      <c r="TEZ194" s="260"/>
      <c r="TFA194" s="260"/>
      <c r="TFB194" s="260"/>
      <c r="TFC194" s="260"/>
      <c r="TFD194" s="260"/>
      <c r="TFE194" s="260"/>
      <c r="TFF194" s="260"/>
      <c r="TFG194" s="260"/>
      <c r="TFH194" s="260"/>
      <c r="TFI194" s="260"/>
      <c r="TFJ194" s="260"/>
      <c r="TFK194" s="260"/>
      <c r="TFL194" s="260"/>
      <c r="TFM194" s="260"/>
      <c r="TFN194" s="260"/>
      <c r="TFO194" s="260"/>
      <c r="TFP194" s="260"/>
      <c r="TFQ194" s="260"/>
      <c r="TFR194" s="260"/>
      <c r="TFS194" s="260"/>
      <c r="TFT194" s="260"/>
      <c r="TFU194" s="260"/>
      <c r="TFV194" s="260"/>
      <c r="TFW194" s="260"/>
      <c r="TFX194" s="260"/>
      <c r="TFY194" s="260"/>
      <c r="TFZ194" s="260"/>
      <c r="TGA194" s="260"/>
      <c r="TGB194" s="260"/>
      <c r="TGC194" s="260"/>
      <c r="TGD194" s="260"/>
      <c r="TGE194" s="260"/>
      <c r="TGF194" s="260"/>
      <c r="TGG194" s="260"/>
      <c r="TGH194" s="260"/>
      <c r="TGI194" s="260"/>
      <c r="TGJ194" s="260"/>
      <c r="TGK194" s="260"/>
      <c r="TGL194" s="260"/>
      <c r="TGM194" s="260"/>
      <c r="TGN194" s="260"/>
      <c r="TGO194" s="260"/>
      <c r="TGP194" s="260"/>
      <c r="TGQ194" s="260"/>
      <c r="TGR194" s="260"/>
      <c r="TGS194" s="260"/>
      <c r="TGT194" s="260"/>
      <c r="TGU194" s="260"/>
      <c r="TGV194" s="260"/>
      <c r="TGW194" s="260"/>
      <c r="TGX194" s="260"/>
      <c r="TGY194" s="260"/>
      <c r="TGZ194" s="260"/>
      <c r="THA194" s="260"/>
      <c r="THB194" s="260"/>
      <c r="THC194" s="260"/>
      <c r="THD194" s="260"/>
      <c r="THE194" s="260"/>
      <c r="THF194" s="260"/>
      <c r="THG194" s="260"/>
      <c r="THH194" s="260"/>
      <c r="THI194" s="260"/>
      <c r="THJ194" s="260"/>
      <c r="THK194" s="260"/>
      <c r="THL194" s="260"/>
      <c r="THM194" s="260"/>
      <c r="THN194" s="260"/>
      <c r="THO194" s="260"/>
      <c r="THP194" s="260"/>
      <c r="THQ194" s="260"/>
      <c r="THR194" s="260"/>
      <c r="THS194" s="260"/>
      <c r="THT194" s="260"/>
      <c r="THU194" s="260"/>
      <c r="THV194" s="260"/>
      <c r="THW194" s="260"/>
      <c r="THX194" s="260"/>
      <c r="THY194" s="260"/>
      <c r="THZ194" s="260"/>
      <c r="TIA194" s="260"/>
      <c r="TIB194" s="260"/>
      <c r="TIC194" s="260"/>
      <c r="TID194" s="260"/>
      <c r="TIE194" s="260"/>
      <c r="TIF194" s="260"/>
      <c r="TIG194" s="260"/>
      <c r="TIH194" s="260"/>
      <c r="TII194" s="260"/>
      <c r="TIJ194" s="260"/>
      <c r="TIK194" s="260"/>
      <c r="TIL194" s="260"/>
      <c r="TIM194" s="260"/>
      <c r="TIN194" s="260"/>
      <c r="TIO194" s="260"/>
      <c r="TIP194" s="260"/>
      <c r="TIQ194" s="260"/>
      <c r="TIR194" s="260"/>
      <c r="TIS194" s="260"/>
      <c r="TIT194" s="260"/>
      <c r="TIU194" s="260"/>
      <c r="TIV194" s="260"/>
      <c r="TIW194" s="260"/>
      <c r="TIX194" s="260"/>
      <c r="TIY194" s="260"/>
      <c r="TIZ194" s="260"/>
      <c r="TJA194" s="260"/>
      <c r="TJB194" s="260"/>
      <c r="TJC194" s="260"/>
      <c r="TJD194" s="260"/>
      <c r="TJE194" s="260"/>
      <c r="TJF194" s="260"/>
      <c r="TJG194" s="260"/>
      <c r="TJH194" s="260"/>
      <c r="TJI194" s="260"/>
      <c r="TJJ194" s="260"/>
      <c r="TJK194" s="260"/>
      <c r="TJL194" s="260"/>
      <c r="TJM194" s="260"/>
      <c r="TJN194" s="260"/>
      <c r="TJO194" s="260"/>
      <c r="TJP194" s="260"/>
      <c r="TJQ194" s="260"/>
      <c r="TJR194" s="260"/>
      <c r="TJS194" s="260"/>
      <c r="TJT194" s="260"/>
      <c r="TJU194" s="260"/>
      <c r="TJV194" s="260"/>
      <c r="TJW194" s="260"/>
      <c r="TJX194" s="260"/>
      <c r="TJY194" s="260"/>
      <c r="TJZ194" s="260"/>
      <c r="TKA194" s="260"/>
      <c r="TKB194" s="260"/>
      <c r="TKC194" s="260"/>
      <c r="TKD194" s="260"/>
      <c r="TKE194" s="260"/>
      <c r="TKF194" s="260"/>
      <c r="TKG194" s="260"/>
      <c r="TKH194" s="260"/>
      <c r="TKI194" s="260"/>
      <c r="TKJ194" s="260"/>
      <c r="TKK194" s="260"/>
      <c r="TKL194" s="260"/>
      <c r="TKM194" s="260"/>
      <c r="TKN194" s="260"/>
      <c r="TKO194" s="260"/>
      <c r="TKP194" s="260"/>
      <c r="TKQ194" s="260"/>
      <c r="TKR194" s="260"/>
      <c r="TKS194" s="260"/>
      <c r="TKT194" s="260"/>
      <c r="TKU194" s="260"/>
      <c r="TKV194" s="260"/>
      <c r="TKW194" s="260"/>
      <c r="TKX194" s="260"/>
      <c r="TKY194" s="260"/>
      <c r="TKZ194" s="260"/>
      <c r="TLA194" s="260"/>
      <c r="TLB194" s="260"/>
      <c r="TLC194" s="260"/>
      <c r="TLD194" s="260"/>
      <c r="TLE194" s="260"/>
      <c r="TLF194" s="260"/>
      <c r="TLG194" s="260"/>
      <c r="TLH194" s="260"/>
      <c r="TLI194" s="260"/>
      <c r="TLJ194" s="260"/>
      <c r="TLK194" s="260"/>
      <c r="TLL194" s="260"/>
      <c r="TLM194" s="260"/>
      <c r="TLN194" s="260"/>
      <c r="TLO194" s="260"/>
      <c r="TLP194" s="260"/>
      <c r="TLQ194" s="260"/>
      <c r="TLR194" s="260"/>
      <c r="TLS194" s="260"/>
      <c r="TLT194" s="260"/>
      <c r="TLU194" s="260"/>
      <c r="TLV194" s="260"/>
      <c r="TLW194" s="260"/>
      <c r="TLX194" s="260"/>
      <c r="TLY194" s="260"/>
      <c r="TLZ194" s="260"/>
      <c r="TMA194" s="260"/>
      <c r="TMB194" s="260"/>
      <c r="TMC194" s="260"/>
      <c r="TMD194" s="260"/>
      <c r="TME194" s="260"/>
      <c r="TMF194" s="260"/>
      <c r="TMG194" s="260"/>
      <c r="TMH194" s="260"/>
      <c r="TMI194" s="260"/>
      <c r="TMJ194" s="260"/>
      <c r="TMK194" s="260"/>
      <c r="TML194" s="260"/>
      <c r="TMM194" s="260"/>
      <c r="TMN194" s="260"/>
      <c r="TMO194" s="260"/>
      <c r="TMP194" s="260"/>
      <c r="TMQ194" s="260"/>
      <c r="TMR194" s="260"/>
      <c r="TMS194" s="260"/>
      <c r="TMT194" s="260"/>
      <c r="TMU194" s="260"/>
      <c r="TMV194" s="260"/>
      <c r="TMW194" s="260"/>
      <c r="TMX194" s="260"/>
      <c r="TMY194" s="260"/>
      <c r="TMZ194" s="260"/>
      <c r="TNA194" s="260"/>
      <c r="TNB194" s="260"/>
      <c r="TNC194" s="260"/>
      <c r="TND194" s="260"/>
      <c r="TNE194" s="260"/>
      <c r="TNF194" s="260"/>
      <c r="TNG194" s="260"/>
      <c r="TNH194" s="260"/>
      <c r="TNI194" s="260"/>
      <c r="TNJ194" s="260"/>
      <c r="TNK194" s="260"/>
      <c r="TNL194" s="260"/>
      <c r="TNM194" s="260"/>
      <c r="TNN194" s="260"/>
      <c r="TNO194" s="260"/>
      <c r="TNP194" s="260"/>
      <c r="TNQ194" s="260"/>
      <c r="TNR194" s="260"/>
      <c r="TNS194" s="260"/>
      <c r="TNT194" s="260"/>
      <c r="TNU194" s="260"/>
      <c r="TNV194" s="260"/>
      <c r="TNW194" s="260"/>
      <c r="TNX194" s="260"/>
      <c r="TNY194" s="260"/>
      <c r="TNZ194" s="260"/>
      <c r="TOA194" s="260"/>
      <c r="TOB194" s="260"/>
      <c r="TOC194" s="260"/>
      <c r="TOD194" s="260"/>
      <c r="TOE194" s="260"/>
      <c r="TOF194" s="260"/>
      <c r="TOG194" s="260"/>
      <c r="TOH194" s="260"/>
      <c r="TOI194" s="260"/>
      <c r="TOJ194" s="260"/>
      <c r="TOK194" s="260"/>
      <c r="TOL194" s="260"/>
      <c r="TOM194" s="260"/>
      <c r="TON194" s="260"/>
      <c r="TOO194" s="260"/>
      <c r="TOP194" s="260"/>
      <c r="TOQ194" s="260"/>
      <c r="TOR194" s="260"/>
      <c r="TOS194" s="260"/>
      <c r="TOT194" s="260"/>
      <c r="TOU194" s="260"/>
      <c r="TOV194" s="260"/>
      <c r="TOW194" s="260"/>
      <c r="TOX194" s="260"/>
      <c r="TOY194" s="260"/>
      <c r="TOZ194" s="260"/>
      <c r="TPA194" s="260"/>
      <c r="TPB194" s="260"/>
      <c r="TPC194" s="260"/>
      <c r="TPD194" s="260"/>
      <c r="TPE194" s="260"/>
      <c r="TPF194" s="260"/>
      <c r="TPG194" s="260"/>
      <c r="TPH194" s="260"/>
      <c r="TPI194" s="260"/>
      <c r="TPJ194" s="260"/>
      <c r="TPK194" s="260"/>
      <c r="TPL194" s="260"/>
      <c r="TPM194" s="260"/>
      <c r="TPN194" s="260"/>
      <c r="TPO194" s="260"/>
      <c r="TPP194" s="260"/>
      <c r="TPQ194" s="260"/>
      <c r="TPR194" s="260"/>
      <c r="TPS194" s="260"/>
      <c r="TPT194" s="260"/>
      <c r="TPU194" s="260"/>
      <c r="TPV194" s="260"/>
      <c r="TPW194" s="260"/>
      <c r="TPX194" s="260"/>
      <c r="TPY194" s="260"/>
      <c r="TPZ194" s="260"/>
      <c r="TQA194" s="260"/>
      <c r="TQB194" s="260"/>
      <c r="TQC194" s="260"/>
      <c r="TQD194" s="260"/>
      <c r="TQE194" s="260"/>
      <c r="TQF194" s="260"/>
      <c r="TQG194" s="260"/>
      <c r="TQH194" s="260"/>
      <c r="TQI194" s="260"/>
      <c r="TQJ194" s="260"/>
      <c r="TQK194" s="260"/>
      <c r="TQL194" s="260"/>
      <c r="TQM194" s="260"/>
      <c r="TQN194" s="260"/>
      <c r="TQO194" s="260"/>
      <c r="TQP194" s="260"/>
      <c r="TQQ194" s="260"/>
      <c r="TQR194" s="260"/>
      <c r="TQS194" s="260"/>
      <c r="TQT194" s="260"/>
      <c r="TQU194" s="260"/>
      <c r="TQV194" s="260"/>
      <c r="TQW194" s="260"/>
      <c r="TQX194" s="260"/>
      <c r="TQY194" s="260"/>
      <c r="TQZ194" s="260"/>
      <c r="TRA194" s="260"/>
      <c r="TRB194" s="260"/>
      <c r="TRC194" s="260"/>
      <c r="TRD194" s="260"/>
      <c r="TRE194" s="260"/>
      <c r="TRF194" s="260"/>
      <c r="TRG194" s="260"/>
      <c r="TRH194" s="260"/>
      <c r="TRI194" s="260"/>
      <c r="TRJ194" s="260"/>
      <c r="TRK194" s="260"/>
      <c r="TRL194" s="260"/>
      <c r="TRM194" s="260"/>
      <c r="TRN194" s="260"/>
      <c r="TRO194" s="260"/>
      <c r="TRP194" s="260"/>
      <c r="TRQ194" s="260"/>
      <c r="TRR194" s="260"/>
      <c r="TRS194" s="260"/>
      <c r="TRT194" s="260"/>
      <c r="TRU194" s="260"/>
      <c r="TRV194" s="260"/>
      <c r="TRW194" s="260"/>
      <c r="TRX194" s="260"/>
      <c r="TRY194" s="260"/>
      <c r="TRZ194" s="260"/>
      <c r="TSA194" s="260"/>
      <c r="TSB194" s="260"/>
      <c r="TSC194" s="260"/>
      <c r="TSD194" s="260"/>
      <c r="TSE194" s="260"/>
      <c r="TSF194" s="260"/>
      <c r="TSG194" s="260"/>
      <c r="TSH194" s="260"/>
      <c r="TSI194" s="260"/>
      <c r="TSJ194" s="260"/>
      <c r="TSK194" s="260"/>
      <c r="TSL194" s="260"/>
      <c r="TSM194" s="260"/>
      <c r="TSN194" s="260"/>
      <c r="TSO194" s="260"/>
      <c r="TSP194" s="260"/>
      <c r="TSQ194" s="260"/>
      <c r="TSR194" s="260"/>
      <c r="TSS194" s="260"/>
      <c r="TST194" s="260"/>
      <c r="TSU194" s="260"/>
      <c r="TSV194" s="260"/>
      <c r="TSW194" s="260"/>
      <c r="TSX194" s="260"/>
      <c r="TSY194" s="260"/>
      <c r="TSZ194" s="260"/>
      <c r="TTA194" s="260"/>
      <c r="TTB194" s="260"/>
      <c r="TTC194" s="260"/>
      <c r="TTD194" s="260"/>
      <c r="TTE194" s="260"/>
      <c r="TTF194" s="260"/>
      <c r="TTG194" s="260"/>
      <c r="TTH194" s="260"/>
      <c r="TTI194" s="260"/>
      <c r="TTJ194" s="260"/>
      <c r="TTK194" s="260"/>
      <c r="TTL194" s="260"/>
      <c r="TTM194" s="260"/>
      <c r="TTN194" s="260"/>
      <c r="TTO194" s="260"/>
      <c r="TTP194" s="260"/>
      <c r="TTQ194" s="260"/>
      <c r="TTR194" s="260"/>
      <c r="TTS194" s="260"/>
      <c r="TTT194" s="260"/>
      <c r="TTU194" s="260"/>
      <c r="TTV194" s="260"/>
      <c r="TTW194" s="260"/>
      <c r="TTX194" s="260"/>
      <c r="TTY194" s="260"/>
      <c r="TTZ194" s="260"/>
      <c r="TUA194" s="260"/>
      <c r="TUB194" s="260"/>
      <c r="TUC194" s="260"/>
      <c r="TUD194" s="260"/>
      <c r="TUE194" s="260"/>
      <c r="TUF194" s="260"/>
      <c r="TUG194" s="260"/>
      <c r="TUH194" s="260"/>
      <c r="TUI194" s="260"/>
      <c r="TUJ194" s="260"/>
      <c r="TUK194" s="260"/>
      <c r="TUL194" s="260"/>
      <c r="TUM194" s="260"/>
      <c r="TUN194" s="260"/>
      <c r="TUO194" s="260"/>
      <c r="TUP194" s="260"/>
      <c r="TUQ194" s="260"/>
      <c r="TUR194" s="260"/>
      <c r="TUS194" s="260"/>
      <c r="TUT194" s="260"/>
      <c r="TUU194" s="260"/>
      <c r="TUV194" s="260"/>
      <c r="TUW194" s="260"/>
      <c r="TUX194" s="260"/>
      <c r="TUY194" s="260"/>
      <c r="TUZ194" s="260"/>
      <c r="TVA194" s="260"/>
      <c r="TVB194" s="260"/>
      <c r="TVC194" s="260"/>
      <c r="TVD194" s="260"/>
      <c r="TVE194" s="260"/>
      <c r="TVF194" s="260"/>
      <c r="TVG194" s="260"/>
      <c r="TVH194" s="260"/>
      <c r="TVI194" s="260"/>
      <c r="TVJ194" s="260"/>
      <c r="TVK194" s="260"/>
      <c r="TVL194" s="260"/>
      <c r="TVM194" s="260"/>
      <c r="TVN194" s="260"/>
      <c r="TVO194" s="260"/>
      <c r="TVP194" s="260"/>
      <c r="TVQ194" s="260"/>
      <c r="TVR194" s="260"/>
      <c r="TVS194" s="260"/>
      <c r="TVT194" s="260"/>
      <c r="TVU194" s="260"/>
      <c r="TVV194" s="260"/>
      <c r="TVW194" s="260"/>
      <c r="TVX194" s="260"/>
      <c r="TVY194" s="260"/>
      <c r="TVZ194" s="260"/>
      <c r="TWA194" s="260"/>
      <c r="TWB194" s="260"/>
      <c r="TWC194" s="260"/>
      <c r="TWD194" s="260"/>
      <c r="TWE194" s="260"/>
      <c r="TWF194" s="260"/>
      <c r="TWG194" s="260"/>
      <c r="TWH194" s="260"/>
      <c r="TWI194" s="260"/>
      <c r="TWJ194" s="260"/>
      <c r="TWK194" s="260"/>
      <c r="TWL194" s="260"/>
      <c r="TWM194" s="260"/>
      <c r="TWN194" s="260"/>
      <c r="TWO194" s="260"/>
      <c r="TWP194" s="260"/>
      <c r="TWQ194" s="260"/>
      <c r="TWR194" s="260"/>
      <c r="TWS194" s="260"/>
      <c r="TWT194" s="260"/>
      <c r="TWU194" s="260"/>
      <c r="TWV194" s="260"/>
      <c r="TWW194" s="260"/>
      <c r="TWX194" s="260"/>
      <c r="TWY194" s="260"/>
      <c r="TWZ194" s="260"/>
      <c r="TXA194" s="260"/>
      <c r="TXB194" s="260"/>
      <c r="TXC194" s="260"/>
      <c r="TXD194" s="260"/>
      <c r="TXE194" s="260"/>
      <c r="TXF194" s="260"/>
      <c r="TXG194" s="260"/>
      <c r="TXH194" s="260"/>
      <c r="TXI194" s="260"/>
      <c r="TXJ194" s="260"/>
      <c r="TXK194" s="260"/>
      <c r="TXL194" s="260"/>
      <c r="TXM194" s="260"/>
      <c r="TXN194" s="260"/>
      <c r="TXO194" s="260"/>
      <c r="TXP194" s="260"/>
      <c r="TXQ194" s="260"/>
      <c r="TXR194" s="260"/>
      <c r="TXS194" s="260"/>
      <c r="TXT194" s="260"/>
      <c r="TXU194" s="260"/>
      <c r="TXV194" s="260"/>
      <c r="TXW194" s="260"/>
      <c r="TXX194" s="260"/>
      <c r="TXY194" s="260"/>
      <c r="TXZ194" s="260"/>
      <c r="TYA194" s="260"/>
      <c r="TYB194" s="260"/>
      <c r="TYC194" s="260"/>
      <c r="TYD194" s="260"/>
      <c r="TYE194" s="260"/>
      <c r="TYF194" s="260"/>
      <c r="TYG194" s="260"/>
      <c r="TYH194" s="260"/>
      <c r="TYI194" s="260"/>
      <c r="TYJ194" s="260"/>
      <c r="TYK194" s="260"/>
      <c r="TYL194" s="260"/>
      <c r="TYM194" s="260"/>
      <c r="TYN194" s="260"/>
      <c r="TYO194" s="260"/>
      <c r="TYP194" s="260"/>
      <c r="TYQ194" s="260"/>
      <c r="TYR194" s="260"/>
      <c r="TYS194" s="260"/>
      <c r="TYT194" s="260"/>
      <c r="TYU194" s="260"/>
      <c r="TYV194" s="260"/>
      <c r="TYW194" s="260"/>
      <c r="TYX194" s="260"/>
      <c r="TYY194" s="260"/>
      <c r="TYZ194" s="260"/>
      <c r="TZA194" s="260"/>
      <c r="TZB194" s="260"/>
      <c r="TZC194" s="260"/>
      <c r="TZD194" s="260"/>
      <c r="TZE194" s="260"/>
      <c r="TZF194" s="260"/>
      <c r="TZG194" s="260"/>
      <c r="TZH194" s="260"/>
      <c r="TZI194" s="260"/>
      <c r="TZJ194" s="260"/>
      <c r="TZK194" s="260"/>
      <c r="TZL194" s="260"/>
      <c r="TZM194" s="260"/>
      <c r="TZN194" s="260"/>
      <c r="TZO194" s="260"/>
      <c r="TZP194" s="260"/>
      <c r="TZQ194" s="260"/>
      <c r="TZR194" s="260"/>
      <c r="TZS194" s="260"/>
      <c r="TZT194" s="260"/>
      <c r="TZU194" s="260"/>
      <c r="TZV194" s="260"/>
      <c r="TZW194" s="260"/>
      <c r="TZX194" s="260"/>
      <c r="TZY194" s="260"/>
      <c r="TZZ194" s="260"/>
      <c r="UAA194" s="260"/>
      <c r="UAB194" s="260"/>
      <c r="UAC194" s="260"/>
      <c r="UAD194" s="260"/>
      <c r="UAE194" s="260"/>
      <c r="UAF194" s="260"/>
      <c r="UAG194" s="260"/>
      <c r="UAH194" s="260"/>
      <c r="UAI194" s="260"/>
      <c r="UAJ194" s="260"/>
      <c r="UAK194" s="260"/>
      <c r="UAL194" s="260"/>
      <c r="UAM194" s="260"/>
      <c r="UAN194" s="260"/>
      <c r="UAO194" s="260"/>
      <c r="UAP194" s="260"/>
      <c r="UAQ194" s="260"/>
      <c r="UAR194" s="260"/>
      <c r="UAS194" s="260"/>
      <c r="UAT194" s="260"/>
      <c r="UAU194" s="260"/>
      <c r="UAV194" s="260"/>
      <c r="UAW194" s="260"/>
      <c r="UAX194" s="260"/>
      <c r="UAY194" s="260"/>
      <c r="UAZ194" s="260"/>
      <c r="UBA194" s="260"/>
      <c r="UBB194" s="260"/>
      <c r="UBC194" s="260"/>
      <c r="UBD194" s="260"/>
      <c r="UBE194" s="260"/>
      <c r="UBF194" s="260"/>
      <c r="UBG194" s="260"/>
      <c r="UBH194" s="260"/>
      <c r="UBI194" s="260"/>
      <c r="UBJ194" s="260"/>
      <c r="UBK194" s="260"/>
      <c r="UBL194" s="260"/>
      <c r="UBM194" s="260"/>
      <c r="UBN194" s="260"/>
      <c r="UBO194" s="260"/>
      <c r="UBP194" s="260"/>
      <c r="UBQ194" s="260"/>
      <c r="UBR194" s="260"/>
      <c r="UBS194" s="260"/>
      <c r="UBT194" s="260"/>
      <c r="UBU194" s="260"/>
      <c r="UBV194" s="260"/>
      <c r="UBW194" s="260"/>
      <c r="UBX194" s="260"/>
      <c r="UBY194" s="260"/>
      <c r="UBZ194" s="260"/>
      <c r="UCA194" s="260"/>
      <c r="UCB194" s="260"/>
      <c r="UCC194" s="260"/>
      <c r="UCD194" s="260"/>
      <c r="UCE194" s="260"/>
      <c r="UCF194" s="260"/>
      <c r="UCG194" s="260"/>
      <c r="UCH194" s="260"/>
      <c r="UCI194" s="260"/>
      <c r="UCJ194" s="260"/>
      <c r="UCK194" s="260"/>
      <c r="UCL194" s="260"/>
      <c r="UCM194" s="260"/>
      <c r="UCN194" s="260"/>
      <c r="UCO194" s="260"/>
      <c r="UCP194" s="260"/>
      <c r="UCQ194" s="260"/>
      <c r="UCR194" s="260"/>
      <c r="UCS194" s="260"/>
      <c r="UCT194" s="260"/>
      <c r="UCU194" s="260"/>
      <c r="UCV194" s="260"/>
      <c r="UCW194" s="260"/>
      <c r="UCX194" s="260"/>
      <c r="UCY194" s="260"/>
      <c r="UCZ194" s="260"/>
      <c r="UDA194" s="260"/>
      <c r="UDB194" s="260"/>
      <c r="UDC194" s="260"/>
      <c r="UDD194" s="260"/>
      <c r="UDE194" s="260"/>
      <c r="UDF194" s="260"/>
      <c r="UDG194" s="260"/>
      <c r="UDH194" s="260"/>
      <c r="UDI194" s="260"/>
      <c r="UDJ194" s="260"/>
      <c r="UDK194" s="260"/>
      <c r="UDL194" s="260"/>
      <c r="UDM194" s="260"/>
      <c r="UDN194" s="260"/>
      <c r="UDO194" s="260"/>
      <c r="UDP194" s="260"/>
      <c r="UDQ194" s="260"/>
      <c r="UDR194" s="260"/>
      <c r="UDS194" s="260"/>
      <c r="UDT194" s="260"/>
      <c r="UDU194" s="260"/>
      <c r="UDV194" s="260"/>
      <c r="UDW194" s="260"/>
      <c r="UDX194" s="260"/>
      <c r="UDY194" s="260"/>
      <c r="UDZ194" s="260"/>
      <c r="UEA194" s="260"/>
      <c r="UEB194" s="260"/>
      <c r="UEC194" s="260"/>
      <c r="UED194" s="260"/>
      <c r="UEE194" s="260"/>
      <c r="UEF194" s="260"/>
      <c r="UEG194" s="260"/>
      <c r="UEH194" s="260"/>
      <c r="UEI194" s="260"/>
      <c r="UEJ194" s="260"/>
      <c r="UEK194" s="260"/>
      <c r="UEL194" s="260"/>
      <c r="UEM194" s="260"/>
      <c r="UEN194" s="260"/>
      <c r="UEO194" s="260"/>
      <c r="UEP194" s="260"/>
      <c r="UEQ194" s="260"/>
      <c r="UER194" s="260"/>
      <c r="UES194" s="260"/>
      <c r="UET194" s="260"/>
      <c r="UEU194" s="260"/>
      <c r="UEV194" s="260"/>
      <c r="UEW194" s="260"/>
      <c r="UEX194" s="260"/>
      <c r="UEY194" s="260"/>
      <c r="UEZ194" s="260"/>
      <c r="UFA194" s="260"/>
      <c r="UFB194" s="260"/>
      <c r="UFC194" s="260"/>
      <c r="UFD194" s="260"/>
      <c r="UFE194" s="260"/>
      <c r="UFF194" s="260"/>
      <c r="UFG194" s="260"/>
      <c r="UFH194" s="260"/>
      <c r="UFI194" s="260"/>
      <c r="UFJ194" s="260"/>
      <c r="UFK194" s="260"/>
      <c r="UFL194" s="260"/>
      <c r="UFM194" s="260"/>
      <c r="UFN194" s="260"/>
      <c r="UFO194" s="260"/>
      <c r="UFP194" s="260"/>
      <c r="UFQ194" s="260"/>
      <c r="UFR194" s="260"/>
      <c r="UFS194" s="260"/>
      <c r="UFT194" s="260"/>
      <c r="UFU194" s="260"/>
      <c r="UFV194" s="260"/>
      <c r="UFW194" s="260"/>
      <c r="UFX194" s="260"/>
      <c r="UFY194" s="260"/>
      <c r="UFZ194" s="260"/>
      <c r="UGA194" s="260"/>
      <c r="UGB194" s="260"/>
      <c r="UGC194" s="260"/>
      <c r="UGD194" s="260"/>
      <c r="UGE194" s="260"/>
      <c r="UGF194" s="260"/>
      <c r="UGG194" s="260"/>
      <c r="UGH194" s="260"/>
      <c r="UGI194" s="260"/>
      <c r="UGJ194" s="260"/>
      <c r="UGK194" s="260"/>
      <c r="UGL194" s="260"/>
      <c r="UGM194" s="260"/>
      <c r="UGN194" s="260"/>
      <c r="UGO194" s="260"/>
      <c r="UGP194" s="260"/>
      <c r="UGQ194" s="260"/>
      <c r="UGR194" s="260"/>
      <c r="UGS194" s="260"/>
      <c r="UGT194" s="260"/>
      <c r="UGU194" s="260"/>
      <c r="UGV194" s="260"/>
      <c r="UGW194" s="260"/>
      <c r="UGX194" s="260"/>
      <c r="UGY194" s="260"/>
      <c r="UGZ194" s="260"/>
      <c r="UHA194" s="260"/>
      <c r="UHB194" s="260"/>
      <c r="UHC194" s="260"/>
      <c r="UHD194" s="260"/>
      <c r="UHE194" s="260"/>
      <c r="UHF194" s="260"/>
      <c r="UHG194" s="260"/>
      <c r="UHH194" s="260"/>
      <c r="UHI194" s="260"/>
      <c r="UHJ194" s="260"/>
      <c r="UHK194" s="260"/>
      <c r="UHL194" s="260"/>
      <c r="UHM194" s="260"/>
      <c r="UHN194" s="260"/>
      <c r="UHO194" s="260"/>
      <c r="UHP194" s="260"/>
      <c r="UHQ194" s="260"/>
      <c r="UHR194" s="260"/>
      <c r="UHS194" s="260"/>
      <c r="UHT194" s="260"/>
      <c r="UHU194" s="260"/>
      <c r="UHV194" s="260"/>
      <c r="UHW194" s="260"/>
      <c r="UHX194" s="260"/>
      <c r="UHY194" s="260"/>
      <c r="UHZ194" s="260"/>
      <c r="UIA194" s="260"/>
      <c r="UIB194" s="260"/>
      <c r="UIC194" s="260"/>
      <c r="UID194" s="260"/>
      <c r="UIE194" s="260"/>
      <c r="UIF194" s="260"/>
      <c r="UIG194" s="260"/>
      <c r="UIH194" s="260"/>
      <c r="UII194" s="260"/>
      <c r="UIJ194" s="260"/>
      <c r="UIK194" s="260"/>
      <c r="UIL194" s="260"/>
      <c r="UIM194" s="260"/>
      <c r="UIN194" s="260"/>
      <c r="UIO194" s="260"/>
      <c r="UIP194" s="260"/>
      <c r="UIQ194" s="260"/>
      <c r="UIR194" s="260"/>
      <c r="UIS194" s="260"/>
      <c r="UIT194" s="260"/>
      <c r="UIU194" s="260"/>
      <c r="UIV194" s="260"/>
      <c r="UIW194" s="260"/>
      <c r="UIX194" s="260"/>
      <c r="UIY194" s="260"/>
      <c r="UIZ194" s="260"/>
      <c r="UJA194" s="260"/>
      <c r="UJB194" s="260"/>
      <c r="UJC194" s="260"/>
      <c r="UJD194" s="260"/>
      <c r="UJE194" s="260"/>
      <c r="UJF194" s="260"/>
      <c r="UJG194" s="260"/>
      <c r="UJH194" s="260"/>
      <c r="UJI194" s="260"/>
      <c r="UJJ194" s="260"/>
      <c r="UJK194" s="260"/>
      <c r="UJL194" s="260"/>
      <c r="UJM194" s="260"/>
      <c r="UJN194" s="260"/>
      <c r="UJO194" s="260"/>
      <c r="UJP194" s="260"/>
      <c r="UJQ194" s="260"/>
      <c r="UJR194" s="260"/>
      <c r="UJS194" s="260"/>
      <c r="UJT194" s="260"/>
      <c r="UJU194" s="260"/>
      <c r="UJV194" s="260"/>
      <c r="UJW194" s="260"/>
      <c r="UJX194" s="260"/>
      <c r="UJY194" s="260"/>
      <c r="UJZ194" s="260"/>
      <c r="UKA194" s="260"/>
      <c r="UKB194" s="260"/>
      <c r="UKC194" s="260"/>
      <c r="UKD194" s="260"/>
      <c r="UKE194" s="260"/>
      <c r="UKF194" s="260"/>
      <c r="UKG194" s="260"/>
      <c r="UKH194" s="260"/>
      <c r="UKI194" s="260"/>
      <c r="UKJ194" s="260"/>
      <c r="UKK194" s="260"/>
      <c r="UKL194" s="260"/>
      <c r="UKM194" s="260"/>
      <c r="UKN194" s="260"/>
      <c r="UKO194" s="260"/>
      <c r="UKP194" s="260"/>
      <c r="UKQ194" s="260"/>
      <c r="UKR194" s="260"/>
      <c r="UKS194" s="260"/>
      <c r="UKT194" s="260"/>
      <c r="UKU194" s="260"/>
      <c r="UKV194" s="260"/>
      <c r="UKW194" s="260"/>
      <c r="UKX194" s="260"/>
      <c r="UKY194" s="260"/>
      <c r="UKZ194" s="260"/>
      <c r="ULA194" s="260"/>
      <c r="ULB194" s="260"/>
      <c r="ULC194" s="260"/>
      <c r="ULD194" s="260"/>
      <c r="ULE194" s="260"/>
      <c r="ULF194" s="260"/>
      <c r="ULG194" s="260"/>
      <c r="ULH194" s="260"/>
      <c r="ULI194" s="260"/>
      <c r="ULJ194" s="260"/>
      <c r="ULK194" s="260"/>
      <c r="ULL194" s="260"/>
      <c r="ULM194" s="260"/>
      <c r="ULN194" s="260"/>
      <c r="ULO194" s="260"/>
      <c r="ULP194" s="260"/>
      <c r="ULQ194" s="260"/>
      <c r="ULR194" s="260"/>
      <c r="ULS194" s="260"/>
      <c r="ULT194" s="260"/>
      <c r="ULU194" s="260"/>
      <c r="ULV194" s="260"/>
      <c r="ULW194" s="260"/>
      <c r="ULX194" s="260"/>
      <c r="ULY194" s="260"/>
      <c r="ULZ194" s="260"/>
      <c r="UMA194" s="260"/>
      <c r="UMB194" s="260"/>
      <c r="UMC194" s="260"/>
      <c r="UMD194" s="260"/>
      <c r="UME194" s="260"/>
      <c r="UMF194" s="260"/>
      <c r="UMG194" s="260"/>
      <c r="UMH194" s="260"/>
      <c r="UMI194" s="260"/>
      <c r="UMJ194" s="260"/>
      <c r="UMK194" s="260"/>
      <c r="UML194" s="260"/>
      <c r="UMM194" s="260"/>
      <c r="UMN194" s="260"/>
      <c r="UMO194" s="260"/>
      <c r="UMP194" s="260"/>
      <c r="UMQ194" s="260"/>
      <c r="UMR194" s="260"/>
      <c r="UMS194" s="260"/>
      <c r="UMT194" s="260"/>
      <c r="UMU194" s="260"/>
      <c r="UMV194" s="260"/>
      <c r="UMW194" s="260"/>
      <c r="UMX194" s="260"/>
      <c r="UMY194" s="260"/>
      <c r="UMZ194" s="260"/>
      <c r="UNA194" s="260"/>
      <c r="UNB194" s="260"/>
      <c r="UNC194" s="260"/>
      <c r="UND194" s="260"/>
      <c r="UNE194" s="260"/>
      <c r="UNF194" s="260"/>
      <c r="UNG194" s="260"/>
      <c r="UNH194" s="260"/>
      <c r="UNI194" s="260"/>
      <c r="UNJ194" s="260"/>
      <c r="UNK194" s="260"/>
      <c r="UNL194" s="260"/>
      <c r="UNM194" s="260"/>
      <c r="UNN194" s="260"/>
      <c r="UNO194" s="260"/>
      <c r="UNP194" s="260"/>
      <c r="UNQ194" s="260"/>
      <c r="UNR194" s="260"/>
      <c r="UNS194" s="260"/>
      <c r="UNT194" s="260"/>
      <c r="UNU194" s="260"/>
      <c r="UNV194" s="260"/>
      <c r="UNW194" s="260"/>
      <c r="UNX194" s="260"/>
      <c r="UNY194" s="260"/>
      <c r="UNZ194" s="260"/>
      <c r="UOA194" s="260"/>
      <c r="UOB194" s="260"/>
      <c r="UOC194" s="260"/>
      <c r="UOD194" s="260"/>
      <c r="UOE194" s="260"/>
      <c r="UOF194" s="260"/>
      <c r="UOG194" s="260"/>
      <c r="UOH194" s="260"/>
      <c r="UOI194" s="260"/>
      <c r="UOJ194" s="260"/>
      <c r="UOK194" s="260"/>
      <c r="UOL194" s="260"/>
      <c r="UOM194" s="260"/>
      <c r="UON194" s="260"/>
      <c r="UOO194" s="260"/>
      <c r="UOP194" s="260"/>
      <c r="UOQ194" s="260"/>
      <c r="UOR194" s="260"/>
      <c r="UOS194" s="260"/>
      <c r="UOT194" s="260"/>
      <c r="UOU194" s="260"/>
      <c r="UOV194" s="260"/>
      <c r="UOW194" s="260"/>
      <c r="UOX194" s="260"/>
      <c r="UOY194" s="260"/>
      <c r="UOZ194" s="260"/>
      <c r="UPA194" s="260"/>
      <c r="UPB194" s="260"/>
      <c r="UPC194" s="260"/>
      <c r="UPD194" s="260"/>
      <c r="UPE194" s="260"/>
      <c r="UPF194" s="260"/>
      <c r="UPG194" s="260"/>
      <c r="UPH194" s="260"/>
      <c r="UPI194" s="260"/>
      <c r="UPJ194" s="260"/>
      <c r="UPK194" s="260"/>
      <c r="UPL194" s="260"/>
      <c r="UPM194" s="260"/>
      <c r="UPN194" s="260"/>
      <c r="UPO194" s="260"/>
      <c r="UPP194" s="260"/>
      <c r="UPQ194" s="260"/>
      <c r="UPR194" s="260"/>
      <c r="UPS194" s="260"/>
      <c r="UPT194" s="260"/>
      <c r="UPU194" s="260"/>
      <c r="UPV194" s="260"/>
      <c r="UPW194" s="260"/>
      <c r="UPX194" s="260"/>
      <c r="UPY194" s="260"/>
      <c r="UPZ194" s="260"/>
      <c r="UQA194" s="260"/>
      <c r="UQB194" s="260"/>
      <c r="UQC194" s="260"/>
      <c r="UQD194" s="260"/>
      <c r="UQE194" s="260"/>
      <c r="UQF194" s="260"/>
      <c r="UQG194" s="260"/>
      <c r="UQH194" s="260"/>
      <c r="UQI194" s="260"/>
      <c r="UQJ194" s="260"/>
      <c r="UQK194" s="260"/>
      <c r="UQL194" s="260"/>
      <c r="UQM194" s="260"/>
      <c r="UQN194" s="260"/>
      <c r="UQO194" s="260"/>
      <c r="UQP194" s="260"/>
      <c r="UQQ194" s="260"/>
      <c r="UQR194" s="260"/>
      <c r="UQS194" s="260"/>
      <c r="UQT194" s="260"/>
      <c r="UQU194" s="260"/>
      <c r="UQV194" s="260"/>
      <c r="UQW194" s="260"/>
      <c r="UQX194" s="260"/>
      <c r="UQY194" s="260"/>
      <c r="UQZ194" s="260"/>
      <c r="URA194" s="260"/>
      <c r="URB194" s="260"/>
      <c r="URC194" s="260"/>
      <c r="URD194" s="260"/>
      <c r="URE194" s="260"/>
      <c r="URF194" s="260"/>
      <c r="URG194" s="260"/>
      <c r="URH194" s="260"/>
      <c r="URI194" s="260"/>
      <c r="URJ194" s="260"/>
      <c r="URK194" s="260"/>
      <c r="URL194" s="260"/>
      <c r="URM194" s="260"/>
      <c r="URN194" s="260"/>
      <c r="URO194" s="260"/>
      <c r="URP194" s="260"/>
      <c r="URQ194" s="260"/>
      <c r="URR194" s="260"/>
      <c r="URS194" s="260"/>
      <c r="URT194" s="260"/>
      <c r="URU194" s="260"/>
      <c r="URV194" s="260"/>
      <c r="URW194" s="260"/>
      <c r="URX194" s="260"/>
      <c r="URY194" s="260"/>
      <c r="URZ194" s="260"/>
      <c r="USA194" s="260"/>
      <c r="USB194" s="260"/>
      <c r="USC194" s="260"/>
      <c r="USD194" s="260"/>
      <c r="USE194" s="260"/>
      <c r="USF194" s="260"/>
      <c r="USG194" s="260"/>
      <c r="USH194" s="260"/>
      <c r="USI194" s="260"/>
      <c r="USJ194" s="260"/>
      <c r="USK194" s="260"/>
      <c r="USL194" s="260"/>
      <c r="USM194" s="260"/>
      <c r="USN194" s="260"/>
      <c r="USO194" s="260"/>
      <c r="USP194" s="260"/>
      <c r="USQ194" s="260"/>
      <c r="USR194" s="260"/>
      <c r="USS194" s="260"/>
      <c r="UST194" s="260"/>
      <c r="USU194" s="260"/>
      <c r="USV194" s="260"/>
      <c r="USW194" s="260"/>
      <c r="USX194" s="260"/>
      <c r="USY194" s="260"/>
      <c r="USZ194" s="260"/>
      <c r="UTA194" s="260"/>
      <c r="UTB194" s="260"/>
      <c r="UTC194" s="260"/>
      <c r="UTD194" s="260"/>
      <c r="UTE194" s="260"/>
      <c r="UTF194" s="260"/>
      <c r="UTG194" s="260"/>
      <c r="UTH194" s="260"/>
      <c r="UTI194" s="260"/>
      <c r="UTJ194" s="260"/>
      <c r="UTK194" s="260"/>
      <c r="UTL194" s="260"/>
      <c r="UTM194" s="260"/>
      <c r="UTN194" s="260"/>
      <c r="UTO194" s="260"/>
      <c r="UTP194" s="260"/>
      <c r="UTQ194" s="260"/>
      <c r="UTR194" s="260"/>
      <c r="UTS194" s="260"/>
      <c r="UTT194" s="260"/>
      <c r="UTU194" s="260"/>
      <c r="UTV194" s="260"/>
      <c r="UTW194" s="260"/>
      <c r="UTX194" s="260"/>
      <c r="UTY194" s="260"/>
      <c r="UTZ194" s="260"/>
      <c r="UUA194" s="260"/>
      <c r="UUB194" s="260"/>
      <c r="UUC194" s="260"/>
      <c r="UUD194" s="260"/>
      <c r="UUE194" s="260"/>
      <c r="UUF194" s="260"/>
      <c r="UUG194" s="260"/>
      <c r="UUH194" s="260"/>
      <c r="UUI194" s="260"/>
      <c r="UUJ194" s="260"/>
      <c r="UUK194" s="260"/>
      <c r="UUL194" s="260"/>
      <c r="UUM194" s="260"/>
      <c r="UUN194" s="260"/>
      <c r="UUO194" s="260"/>
      <c r="UUP194" s="260"/>
      <c r="UUQ194" s="260"/>
      <c r="UUR194" s="260"/>
      <c r="UUS194" s="260"/>
      <c r="UUT194" s="260"/>
      <c r="UUU194" s="260"/>
      <c r="UUV194" s="260"/>
      <c r="UUW194" s="260"/>
      <c r="UUX194" s="260"/>
      <c r="UUY194" s="260"/>
      <c r="UUZ194" s="260"/>
      <c r="UVA194" s="260"/>
      <c r="UVB194" s="260"/>
      <c r="UVC194" s="260"/>
      <c r="UVD194" s="260"/>
      <c r="UVE194" s="260"/>
      <c r="UVF194" s="260"/>
      <c r="UVG194" s="260"/>
      <c r="UVH194" s="260"/>
      <c r="UVI194" s="260"/>
      <c r="UVJ194" s="260"/>
      <c r="UVK194" s="260"/>
      <c r="UVL194" s="260"/>
      <c r="UVM194" s="260"/>
      <c r="UVN194" s="260"/>
      <c r="UVO194" s="260"/>
      <c r="UVP194" s="260"/>
      <c r="UVQ194" s="260"/>
      <c r="UVR194" s="260"/>
      <c r="UVS194" s="260"/>
      <c r="UVT194" s="260"/>
      <c r="UVU194" s="260"/>
      <c r="UVV194" s="260"/>
      <c r="UVW194" s="260"/>
      <c r="UVX194" s="260"/>
      <c r="UVY194" s="260"/>
      <c r="UVZ194" s="260"/>
      <c r="UWA194" s="260"/>
      <c r="UWB194" s="260"/>
      <c r="UWC194" s="260"/>
      <c r="UWD194" s="260"/>
      <c r="UWE194" s="260"/>
      <c r="UWF194" s="260"/>
      <c r="UWG194" s="260"/>
      <c r="UWH194" s="260"/>
      <c r="UWI194" s="260"/>
      <c r="UWJ194" s="260"/>
      <c r="UWK194" s="260"/>
      <c r="UWL194" s="260"/>
      <c r="UWM194" s="260"/>
      <c r="UWN194" s="260"/>
      <c r="UWO194" s="260"/>
      <c r="UWP194" s="260"/>
      <c r="UWQ194" s="260"/>
      <c r="UWR194" s="260"/>
      <c r="UWS194" s="260"/>
      <c r="UWT194" s="260"/>
      <c r="UWU194" s="260"/>
      <c r="UWV194" s="260"/>
      <c r="UWW194" s="260"/>
      <c r="UWX194" s="260"/>
      <c r="UWY194" s="260"/>
      <c r="UWZ194" s="260"/>
      <c r="UXA194" s="260"/>
      <c r="UXB194" s="260"/>
      <c r="UXC194" s="260"/>
      <c r="UXD194" s="260"/>
      <c r="UXE194" s="260"/>
      <c r="UXF194" s="260"/>
      <c r="UXG194" s="260"/>
      <c r="UXH194" s="260"/>
      <c r="UXI194" s="260"/>
      <c r="UXJ194" s="260"/>
      <c r="UXK194" s="260"/>
      <c r="UXL194" s="260"/>
      <c r="UXM194" s="260"/>
      <c r="UXN194" s="260"/>
      <c r="UXO194" s="260"/>
      <c r="UXP194" s="260"/>
      <c r="UXQ194" s="260"/>
      <c r="UXR194" s="260"/>
      <c r="UXS194" s="260"/>
      <c r="UXT194" s="260"/>
      <c r="UXU194" s="260"/>
      <c r="UXV194" s="260"/>
      <c r="UXW194" s="260"/>
      <c r="UXX194" s="260"/>
      <c r="UXY194" s="260"/>
      <c r="UXZ194" s="260"/>
      <c r="UYA194" s="260"/>
      <c r="UYB194" s="260"/>
      <c r="UYC194" s="260"/>
      <c r="UYD194" s="260"/>
      <c r="UYE194" s="260"/>
      <c r="UYF194" s="260"/>
      <c r="UYG194" s="260"/>
      <c r="UYH194" s="260"/>
      <c r="UYI194" s="260"/>
      <c r="UYJ194" s="260"/>
      <c r="UYK194" s="260"/>
      <c r="UYL194" s="260"/>
      <c r="UYM194" s="260"/>
      <c r="UYN194" s="260"/>
      <c r="UYO194" s="260"/>
      <c r="UYP194" s="260"/>
      <c r="UYQ194" s="260"/>
      <c r="UYR194" s="260"/>
      <c r="UYS194" s="260"/>
      <c r="UYT194" s="260"/>
      <c r="UYU194" s="260"/>
      <c r="UYV194" s="260"/>
      <c r="UYW194" s="260"/>
      <c r="UYX194" s="260"/>
      <c r="UYY194" s="260"/>
      <c r="UYZ194" s="260"/>
      <c r="UZA194" s="260"/>
      <c r="UZB194" s="260"/>
      <c r="UZC194" s="260"/>
      <c r="UZD194" s="260"/>
      <c r="UZE194" s="260"/>
      <c r="UZF194" s="260"/>
      <c r="UZG194" s="260"/>
      <c r="UZH194" s="260"/>
      <c r="UZI194" s="260"/>
      <c r="UZJ194" s="260"/>
      <c r="UZK194" s="260"/>
      <c r="UZL194" s="260"/>
      <c r="UZM194" s="260"/>
      <c r="UZN194" s="260"/>
      <c r="UZO194" s="260"/>
      <c r="UZP194" s="260"/>
      <c r="UZQ194" s="260"/>
      <c r="UZR194" s="260"/>
      <c r="UZS194" s="260"/>
      <c r="UZT194" s="260"/>
      <c r="UZU194" s="260"/>
      <c r="UZV194" s="260"/>
      <c r="UZW194" s="260"/>
      <c r="UZX194" s="260"/>
      <c r="UZY194" s="260"/>
      <c r="UZZ194" s="260"/>
      <c r="VAA194" s="260"/>
      <c r="VAB194" s="260"/>
      <c r="VAC194" s="260"/>
      <c r="VAD194" s="260"/>
      <c r="VAE194" s="260"/>
      <c r="VAF194" s="260"/>
      <c r="VAG194" s="260"/>
      <c r="VAH194" s="260"/>
      <c r="VAI194" s="260"/>
      <c r="VAJ194" s="260"/>
      <c r="VAK194" s="260"/>
      <c r="VAL194" s="260"/>
      <c r="VAM194" s="260"/>
      <c r="VAN194" s="260"/>
      <c r="VAO194" s="260"/>
      <c r="VAP194" s="260"/>
      <c r="VAQ194" s="260"/>
      <c r="VAR194" s="260"/>
      <c r="VAS194" s="260"/>
      <c r="VAT194" s="260"/>
      <c r="VAU194" s="260"/>
      <c r="VAV194" s="260"/>
      <c r="VAW194" s="260"/>
      <c r="VAX194" s="260"/>
      <c r="VAY194" s="260"/>
      <c r="VAZ194" s="260"/>
      <c r="VBA194" s="260"/>
      <c r="VBB194" s="260"/>
      <c r="VBC194" s="260"/>
      <c r="VBD194" s="260"/>
      <c r="VBE194" s="260"/>
      <c r="VBF194" s="260"/>
      <c r="VBG194" s="260"/>
      <c r="VBH194" s="260"/>
      <c r="VBI194" s="260"/>
      <c r="VBJ194" s="260"/>
      <c r="VBK194" s="260"/>
      <c r="VBL194" s="260"/>
      <c r="VBM194" s="260"/>
      <c r="VBN194" s="260"/>
      <c r="VBO194" s="260"/>
      <c r="VBP194" s="260"/>
      <c r="VBQ194" s="260"/>
      <c r="VBR194" s="260"/>
      <c r="VBS194" s="260"/>
      <c r="VBT194" s="260"/>
      <c r="VBU194" s="260"/>
      <c r="VBV194" s="260"/>
      <c r="VBW194" s="260"/>
      <c r="VBX194" s="260"/>
      <c r="VBY194" s="260"/>
      <c r="VBZ194" s="260"/>
      <c r="VCA194" s="260"/>
      <c r="VCB194" s="260"/>
      <c r="VCC194" s="260"/>
      <c r="VCD194" s="260"/>
      <c r="VCE194" s="260"/>
      <c r="VCF194" s="260"/>
      <c r="VCG194" s="260"/>
      <c r="VCH194" s="260"/>
      <c r="VCI194" s="260"/>
      <c r="VCJ194" s="260"/>
      <c r="VCK194" s="260"/>
      <c r="VCL194" s="260"/>
      <c r="VCM194" s="260"/>
      <c r="VCN194" s="260"/>
      <c r="VCO194" s="260"/>
      <c r="VCP194" s="260"/>
      <c r="VCQ194" s="260"/>
      <c r="VCR194" s="260"/>
      <c r="VCS194" s="260"/>
      <c r="VCT194" s="260"/>
      <c r="VCU194" s="260"/>
      <c r="VCV194" s="260"/>
      <c r="VCW194" s="260"/>
      <c r="VCX194" s="260"/>
      <c r="VCY194" s="260"/>
      <c r="VCZ194" s="260"/>
      <c r="VDA194" s="260"/>
      <c r="VDB194" s="260"/>
      <c r="VDC194" s="260"/>
      <c r="VDD194" s="260"/>
      <c r="VDE194" s="260"/>
      <c r="VDF194" s="260"/>
      <c r="VDG194" s="260"/>
      <c r="VDH194" s="260"/>
      <c r="VDI194" s="260"/>
      <c r="VDJ194" s="260"/>
      <c r="VDK194" s="260"/>
      <c r="VDL194" s="260"/>
      <c r="VDM194" s="260"/>
      <c r="VDN194" s="260"/>
      <c r="VDO194" s="260"/>
      <c r="VDP194" s="260"/>
      <c r="VDQ194" s="260"/>
      <c r="VDR194" s="260"/>
      <c r="VDS194" s="260"/>
      <c r="VDT194" s="260"/>
      <c r="VDU194" s="260"/>
      <c r="VDV194" s="260"/>
      <c r="VDW194" s="260"/>
      <c r="VDX194" s="260"/>
      <c r="VDY194" s="260"/>
      <c r="VDZ194" s="260"/>
      <c r="VEA194" s="260"/>
      <c r="VEB194" s="260"/>
      <c r="VEC194" s="260"/>
      <c r="VED194" s="260"/>
      <c r="VEE194" s="260"/>
      <c r="VEF194" s="260"/>
      <c r="VEG194" s="260"/>
      <c r="VEH194" s="260"/>
      <c r="VEI194" s="260"/>
      <c r="VEJ194" s="260"/>
      <c r="VEK194" s="260"/>
      <c r="VEL194" s="260"/>
      <c r="VEM194" s="260"/>
      <c r="VEN194" s="260"/>
      <c r="VEO194" s="260"/>
      <c r="VEP194" s="260"/>
      <c r="VEQ194" s="260"/>
      <c r="VER194" s="260"/>
      <c r="VES194" s="260"/>
      <c r="VET194" s="260"/>
      <c r="VEU194" s="260"/>
      <c r="VEV194" s="260"/>
      <c r="VEW194" s="260"/>
      <c r="VEX194" s="260"/>
      <c r="VEY194" s="260"/>
      <c r="VEZ194" s="260"/>
      <c r="VFA194" s="260"/>
      <c r="VFB194" s="260"/>
      <c r="VFC194" s="260"/>
      <c r="VFD194" s="260"/>
      <c r="VFE194" s="260"/>
      <c r="VFF194" s="260"/>
      <c r="VFG194" s="260"/>
      <c r="VFH194" s="260"/>
      <c r="VFI194" s="260"/>
      <c r="VFJ194" s="260"/>
      <c r="VFK194" s="260"/>
      <c r="VFL194" s="260"/>
      <c r="VFM194" s="260"/>
      <c r="VFN194" s="260"/>
      <c r="VFO194" s="260"/>
      <c r="VFP194" s="260"/>
      <c r="VFQ194" s="260"/>
      <c r="VFR194" s="260"/>
      <c r="VFS194" s="260"/>
      <c r="VFT194" s="260"/>
      <c r="VFU194" s="260"/>
      <c r="VFV194" s="260"/>
      <c r="VFW194" s="260"/>
      <c r="VFX194" s="260"/>
      <c r="VFY194" s="260"/>
      <c r="VFZ194" s="260"/>
      <c r="VGA194" s="260"/>
      <c r="VGB194" s="260"/>
      <c r="VGC194" s="260"/>
      <c r="VGD194" s="260"/>
      <c r="VGE194" s="260"/>
      <c r="VGF194" s="260"/>
      <c r="VGG194" s="260"/>
      <c r="VGH194" s="260"/>
      <c r="VGI194" s="260"/>
      <c r="VGJ194" s="260"/>
      <c r="VGK194" s="260"/>
      <c r="VGL194" s="260"/>
      <c r="VGM194" s="260"/>
      <c r="VGN194" s="260"/>
      <c r="VGO194" s="260"/>
      <c r="VGP194" s="260"/>
      <c r="VGQ194" s="260"/>
      <c r="VGR194" s="260"/>
      <c r="VGS194" s="260"/>
      <c r="VGT194" s="260"/>
      <c r="VGU194" s="260"/>
      <c r="VGV194" s="260"/>
      <c r="VGW194" s="260"/>
      <c r="VGX194" s="260"/>
      <c r="VGY194" s="260"/>
      <c r="VGZ194" s="260"/>
      <c r="VHA194" s="260"/>
      <c r="VHB194" s="260"/>
      <c r="VHC194" s="260"/>
      <c r="VHD194" s="260"/>
      <c r="VHE194" s="260"/>
      <c r="VHF194" s="260"/>
      <c r="VHG194" s="260"/>
      <c r="VHH194" s="260"/>
      <c r="VHI194" s="260"/>
      <c r="VHJ194" s="260"/>
      <c r="VHK194" s="260"/>
      <c r="VHL194" s="260"/>
      <c r="VHM194" s="260"/>
      <c r="VHN194" s="260"/>
      <c r="VHO194" s="260"/>
      <c r="VHP194" s="260"/>
      <c r="VHQ194" s="260"/>
      <c r="VHR194" s="260"/>
      <c r="VHS194" s="260"/>
      <c r="VHT194" s="260"/>
      <c r="VHU194" s="260"/>
      <c r="VHV194" s="260"/>
      <c r="VHW194" s="260"/>
      <c r="VHX194" s="260"/>
      <c r="VHY194" s="260"/>
      <c r="VHZ194" s="260"/>
      <c r="VIA194" s="260"/>
      <c r="VIB194" s="260"/>
      <c r="VIC194" s="260"/>
      <c r="VID194" s="260"/>
      <c r="VIE194" s="260"/>
      <c r="VIF194" s="260"/>
      <c r="VIG194" s="260"/>
      <c r="VIH194" s="260"/>
      <c r="VII194" s="260"/>
      <c r="VIJ194" s="260"/>
      <c r="VIK194" s="260"/>
      <c r="VIL194" s="260"/>
      <c r="VIM194" s="260"/>
      <c r="VIN194" s="260"/>
      <c r="VIO194" s="260"/>
      <c r="VIP194" s="260"/>
      <c r="VIQ194" s="260"/>
      <c r="VIR194" s="260"/>
      <c r="VIS194" s="260"/>
      <c r="VIT194" s="260"/>
      <c r="VIU194" s="260"/>
      <c r="VIV194" s="260"/>
      <c r="VIW194" s="260"/>
      <c r="VIX194" s="260"/>
      <c r="VIY194" s="260"/>
      <c r="VIZ194" s="260"/>
      <c r="VJA194" s="260"/>
      <c r="VJB194" s="260"/>
      <c r="VJC194" s="260"/>
      <c r="VJD194" s="260"/>
      <c r="VJE194" s="260"/>
      <c r="VJF194" s="260"/>
      <c r="VJG194" s="260"/>
      <c r="VJH194" s="260"/>
      <c r="VJI194" s="260"/>
      <c r="VJJ194" s="260"/>
      <c r="VJK194" s="260"/>
      <c r="VJL194" s="260"/>
      <c r="VJM194" s="260"/>
      <c r="VJN194" s="260"/>
      <c r="VJO194" s="260"/>
      <c r="VJP194" s="260"/>
      <c r="VJQ194" s="260"/>
      <c r="VJR194" s="260"/>
      <c r="VJS194" s="260"/>
      <c r="VJT194" s="260"/>
      <c r="VJU194" s="260"/>
      <c r="VJV194" s="260"/>
      <c r="VJW194" s="260"/>
      <c r="VJX194" s="260"/>
      <c r="VJY194" s="260"/>
      <c r="VJZ194" s="260"/>
      <c r="VKA194" s="260"/>
      <c r="VKB194" s="260"/>
      <c r="VKC194" s="260"/>
      <c r="VKD194" s="260"/>
      <c r="VKE194" s="260"/>
      <c r="VKF194" s="260"/>
      <c r="VKG194" s="260"/>
      <c r="VKH194" s="260"/>
      <c r="VKI194" s="260"/>
      <c r="VKJ194" s="260"/>
      <c r="VKK194" s="260"/>
      <c r="VKL194" s="260"/>
      <c r="VKM194" s="260"/>
      <c r="VKN194" s="260"/>
      <c r="VKO194" s="260"/>
      <c r="VKP194" s="260"/>
      <c r="VKQ194" s="260"/>
      <c r="VKR194" s="260"/>
      <c r="VKS194" s="260"/>
      <c r="VKT194" s="260"/>
      <c r="VKU194" s="260"/>
      <c r="VKV194" s="260"/>
      <c r="VKW194" s="260"/>
      <c r="VKX194" s="260"/>
      <c r="VKY194" s="260"/>
      <c r="VKZ194" s="260"/>
      <c r="VLA194" s="260"/>
      <c r="VLB194" s="260"/>
      <c r="VLC194" s="260"/>
      <c r="VLD194" s="260"/>
      <c r="VLE194" s="260"/>
      <c r="VLF194" s="260"/>
      <c r="VLG194" s="260"/>
      <c r="VLH194" s="260"/>
      <c r="VLI194" s="260"/>
      <c r="VLJ194" s="260"/>
      <c r="VLK194" s="260"/>
      <c r="VLL194" s="260"/>
      <c r="VLM194" s="260"/>
      <c r="VLN194" s="260"/>
      <c r="VLO194" s="260"/>
      <c r="VLP194" s="260"/>
      <c r="VLQ194" s="260"/>
      <c r="VLR194" s="260"/>
      <c r="VLS194" s="260"/>
      <c r="VLT194" s="260"/>
      <c r="VLU194" s="260"/>
      <c r="VLV194" s="260"/>
      <c r="VLW194" s="260"/>
      <c r="VLX194" s="260"/>
      <c r="VLY194" s="260"/>
      <c r="VLZ194" s="260"/>
      <c r="VMA194" s="260"/>
      <c r="VMB194" s="260"/>
      <c r="VMC194" s="260"/>
      <c r="VMD194" s="260"/>
      <c r="VME194" s="260"/>
      <c r="VMF194" s="260"/>
      <c r="VMG194" s="260"/>
      <c r="VMH194" s="260"/>
      <c r="VMI194" s="260"/>
      <c r="VMJ194" s="260"/>
      <c r="VMK194" s="260"/>
      <c r="VML194" s="260"/>
      <c r="VMM194" s="260"/>
      <c r="VMN194" s="260"/>
      <c r="VMO194" s="260"/>
      <c r="VMP194" s="260"/>
      <c r="VMQ194" s="260"/>
      <c r="VMR194" s="260"/>
      <c r="VMS194" s="260"/>
      <c r="VMT194" s="260"/>
      <c r="VMU194" s="260"/>
      <c r="VMV194" s="260"/>
      <c r="VMW194" s="260"/>
      <c r="VMX194" s="260"/>
      <c r="VMY194" s="260"/>
      <c r="VMZ194" s="260"/>
      <c r="VNA194" s="260"/>
      <c r="VNB194" s="260"/>
      <c r="VNC194" s="260"/>
      <c r="VND194" s="260"/>
      <c r="VNE194" s="260"/>
      <c r="VNF194" s="260"/>
      <c r="VNG194" s="260"/>
      <c r="VNH194" s="260"/>
      <c r="VNI194" s="260"/>
      <c r="VNJ194" s="260"/>
      <c r="VNK194" s="260"/>
      <c r="VNL194" s="260"/>
      <c r="VNM194" s="260"/>
      <c r="VNN194" s="260"/>
      <c r="VNO194" s="260"/>
      <c r="VNP194" s="260"/>
      <c r="VNQ194" s="260"/>
      <c r="VNR194" s="260"/>
      <c r="VNS194" s="260"/>
      <c r="VNT194" s="260"/>
      <c r="VNU194" s="260"/>
      <c r="VNV194" s="260"/>
      <c r="VNW194" s="260"/>
      <c r="VNX194" s="260"/>
      <c r="VNY194" s="260"/>
      <c r="VNZ194" s="260"/>
      <c r="VOA194" s="260"/>
      <c r="VOB194" s="260"/>
      <c r="VOC194" s="260"/>
      <c r="VOD194" s="260"/>
      <c r="VOE194" s="260"/>
      <c r="VOF194" s="260"/>
      <c r="VOG194" s="260"/>
      <c r="VOH194" s="260"/>
      <c r="VOI194" s="260"/>
      <c r="VOJ194" s="260"/>
      <c r="VOK194" s="260"/>
      <c r="VOL194" s="260"/>
      <c r="VOM194" s="260"/>
      <c r="VON194" s="260"/>
      <c r="VOO194" s="260"/>
      <c r="VOP194" s="260"/>
      <c r="VOQ194" s="260"/>
      <c r="VOR194" s="260"/>
      <c r="VOS194" s="260"/>
      <c r="VOT194" s="260"/>
      <c r="VOU194" s="260"/>
      <c r="VOV194" s="260"/>
      <c r="VOW194" s="260"/>
      <c r="VOX194" s="260"/>
      <c r="VOY194" s="260"/>
      <c r="VOZ194" s="260"/>
      <c r="VPA194" s="260"/>
      <c r="VPB194" s="260"/>
      <c r="VPC194" s="260"/>
      <c r="VPD194" s="260"/>
      <c r="VPE194" s="260"/>
      <c r="VPF194" s="260"/>
      <c r="VPG194" s="260"/>
      <c r="VPH194" s="260"/>
      <c r="VPI194" s="260"/>
      <c r="VPJ194" s="260"/>
      <c r="VPK194" s="260"/>
      <c r="VPL194" s="260"/>
      <c r="VPM194" s="260"/>
      <c r="VPN194" s="260"/>
      <c r="VPO194" s="260"/>
      <c r="VPP194" s="260"/>
      <c r="VPQ194" s="260"/>
      <c r="VPR194" s="260"/>
      <c r="VPS194" s="260"/>
      <c r="VPT194" s="260"/>
      <c r="VPU194" s="260"/>
      <c r="VPV194" s="260"/>
      <c r="VPW194" s="260"/>
      <c r="VPX194" s="260"/>
      <c r="VPY194" s="260"/>
      <c r="VPZ194" s="260"/>
      <c r="VQA194" s="260"/>
      <c r="VQB194" s="260"/>
      <c r="VQC194" s="260"/>
      <c r="VQD194" s="260"/>
      <c r="VQE194" s="260"/>
      <c r="VQF194" s="260"/>
      <c r="VQG194" s="260"/>
      <c r="VQH194" s="260"/>
      <c r="VQI194" s="260"/>
      <c r="VQJ194" s="260"/>
      <c r="VQK194" s="260"/>
      <c r="VQL194" s="260"/>
      <c r="VQM194" s="260"/>
      <c r="VQN194" s="260"/>
      <c r="VQO194" s="260"/>
      <c r="VQP194" s="260"/>
      <c r="VQQ194" s="260"/>
      <c r="VQR194" s="260"/>
      <c r="VQS194" s="260"/>
      <c r="VQT194" s="260"/>
      <c r="VQU194" s="260"/>
      <c r="VQV194" s="260"/>
      <c r="VQW194" s="260"/>
      <c r="VQX194" s="260"/>
      <c r="VQY194" s="260"/>
      <c r="VQZ194" s="260"/>
      <c r="VRA194" s="260"/>
      <c r="VRB194" s="260"/>
      <c r="VRC194" s="260"/>
      <c r="VRD194" s="260"/>
      <c r="VRE194" s="260"/>
      <c r="VRF194" s="260"/>
      <c r="VRG194" s="260"/>
      <c r="VRH194" s="260"/>
      <c r="VRI194" s="260"/>
      <c r="VRJ194" s="260"/>
      <c r="VRK194" s="260"/>
      <c r="VRL194" s="260"/>
      <c r="VRM194" s="260"/>
      <c r="VRN194" s="260"/>
      <c r="VRO194" s="260"/>
      <c r="VRP194" s="260"/>
      <c r="VRQ194" s="260"/>
      <c r="VRR194" s="260"/>
      <c r="VRS194" s="260"/>
      <c r="VRT194" s="260"/>
      <c r="VRU194" s="260"/>
      <c r="VRV194" s="260"/>
      <c r="VRW194" s="260"/>
      <c r="VRX194" s="260"/>
      <c r="VRY194" s="260"/>
      <c r="VRZ194" s="260"/>
      <c r="VSA194" s="260"/>
      <c r="VSB194" s="260"/>
      <c r="VSC194" s="260"/>
      <c r="VSD194" s="260"/>
      <c r="VSE194" s="260"/>
      <c r="VSF194" s="260"/>
      <c r="VSG194" s="260"/>
      <c r="VSH194" s="260"/>
      <c r="VSI194" s="260"/>
      <c r="VSJ194" s="260"/>
      <c r="VSK194" s="260"/>
      <c r="VSL194" s="260"/>
      <c r="VSM194" s="260"/>
      <c r="VSN194" s="260"/>
      <c r="VSO194" s="260"/>
      <c r="VSP194" s="260"/>
      <c r="VSQ194" s="260"/>
      <c r="VSR194" s="260"/>
      <c r="VSS194" s="260"/>
      <c r="VST194" s="260"/>
      <c r="VSU194" s="260"/>
      <c r="VSV194" s="260"/>
      <c r="VSW194" s="260"/>
      <c r="VSX194" s="260"/>
      <c r="VSY194" s="260"/>
      <c r="VSZ194" s="260"/>
      <c r="VTA194" s="260"/>
      <c r="VTB194" s="260"/>
      <c r="VTC194" s="260"/>
      <c r="VTD194" s="260"/>
      <c r="VTE194" s="260"/>
      <c r="VTF194" s="260"/>
      <c r="VTG194" s="260"/>
      <c r="VTH194" s="260"/>
      <c r="VTI194" s="260"/>
      <c r="VTJ194" s="260"/>
      <c r="VTK194" s="260"/>
      <c r="VTL194" s="260"/>
      <c r="VTM194" s="260"/>
      <c r="VTN194" s="260"/>
      <c r="VTO194" s="260"/>
      <c r="VTP194" s="260"/>
      <c r="VTQ194" s="260"/>
      <c r="VTR194" s="260"/>
      <c r="VTS194" s="260"/>
      <c r="VTT194" s="260"/>
      <c r="VTU194" s="260"/>
      <c r="VTV194" s="260"/>
      <c r="VTW194" s="260"/>
      <c r="VTX194" s="260"/>
      <c r="VTY194" s="260"/>
      <c r="VTZ194" s="260"/>
      <c r="VUA194" s="260"/>
      <c r="VUB194" s="260"/>
      <c r="VUC194" s="260"/>
      <c r="VUD194" s="260"/>
      <c r="VUE194" s="260"/>
      <c r="VUF194" s="260"/>
      <c r="VUG194" s="260"/>
      <c r="VUH194" s="260"/>
      <c r="VUI194" s="260"/>
      <c r="VUJ194" s="260"/>
      <c r="VUK194" s="260"/>
      <c r="VUL194" s="260"/>
      <c r="VUM194" s="260"/>
      <c r="VUN194" s="260"/>
      <c r="VUO194" s="260"/>
      <c r="VUP194" s="260"/>
      <c r="VUQ194" s="260"/>
      <c r="VUR194" s="260"/>
      <c r="VUS194" s="260"/>
      <c r="VUT194" s="260"/>
      <c r="VUU194" s="260"/>
      <c r="VUV194" s="260"/>
      <c r="VUW194" s="260"/>
      <c r="VUX194" s="260"/>
      <c r="VUY194" s="260"/>
      <c r="VUZ194" s="260"/>
      <c r="VVA194" s="260"/>
      <c r="VVB194" s="260"/>
      <c r="VVC194" s="260"/>
      <c r="VVD194" s="260"/>
      <c r="VVE194" s="260"/>
      <c r="VVF194" s="260"/>
      <c r="VVG194" s="260"/>
      <c r="VVH194" s="260"/>
      <c r="VVI194" s="260"/>
      <c r="VVJ194" s="260"/>
      <c r="VVK194" s="260"/>
      <c r="VVL194" s="260"/>
      <c r="VVM194" s="260"/>
      <c r="VVN194" s="260"/>
      <c r="VVO194" s="260"/>
      <c r="VVP194" s="260"/>
      <c r="VVQ194" s="260"/>
      <c r="VVR194" s="260"/>
      <c r="VVS194" s="260"/>
      <c r="VVT194" s="260"/>
      <c r="VVU194" s="260"/>
      <c r="VVV194" s="260"/>
      <c r="VVW194" s="260"/>
      <c r="VVX194" s="260"/>
      <c r="VVY194" s="260"/>
      <c r="VVZ194" s="260"/>
      <c r="VWA194" s="260"/>
      <c r="VWB194" s="260"/>
      <c r="VWC194" s="260"/>
      <c r="VWD194" s="260"/>
      <c r="VWE194" s="260"/>
      <c r="VWF194" s="260"/>
      <c r="VWG194" s="260"/>
      <c r="VWH194" s="260"/>
      <c r="VWI194" s="260"/>
      <c r="VWJ194" s="260"/>
      <c r="VWK194" s="260"/>
      <c r="VWL194" s="260"/>
      <c r="VWM194" s="260"/>
      <c r="VWN194" s="260"/>
      <c r="VWO194" s="260"/>
      <c r="VWP194" s="260"/>
      <c r="VWQ194" s="260"/>
      <c r="VWR194" s="260"/>
      <c r="VWS194" s="260"/>
      <c r="VWT194" s="260"/>
      <c r="VWU194" s="260"/>
      <c r="VWV194" s="260"/>
      <c r="VWW194" s="260"/>
      <c r="VWX194" s="260"/>
      <c r="VWY194" s="260"/>
      <c r="VWZ194" s="260"/>
      <c r="VXA194" s="260"/>
      <c r="VXB194" s="260"/>
      <c r="VXC194" s="260"/>
      <c r="VXD194" s="260"/>
      <c r="VXE194" s="260"/>
      <c r="VXF194" s="260"/>
      <c r="VXG194" s="260"/>
      <c r="VXH194" s="260"/>
      <c r="VXI194" s="260"/>
      <c r="VXJ194" s="260"/>
      <c r="VXK194" s="260"/>
      <c r="VXL194" s="260"/>
      <c r="VXM194" s="260"/>
      <c r="VXN194" s="260"/>
      <c r="VXO194" s="260"/>
      <c r="VXP194" s="260"/>
      <c r="VXQ194" s="260"/>
      <c r="VXR194" s="260"/>
      <c r="VXS194" s="260"/>
      <c r="VXT194" s="260"/>
      <c r="VXU194" s="260"/>
      <c r="VXV194" s="260"/>
      <c r="VXW194" s="260"/>
      <c r="VXX194" s="260"/>
      <c r="VXY194" s="260"/>
      <c r="VXZ194" s="260"/>
      <c r="VYA194" s="260"/>
      <c r="VYB194" s="260"/>
      <c r="VYC194" s="260"/>
      <c r="VYD194" s="260"/>
      <c r="VYE194" s="260"/>
      <c r="VYF194" s="260"/>
      <c r="VYG194" s="260"/>
      <c r="VYH194" s="260"/>
      <c r="VYI194" s="260"/>
      <c r="VYJ194" s="260"/>
      <c r="VYK194" s="260"/>
      <c r="VYL194" s="260"/>
      <c r="VYM194" s="260"/>
      <c r="VYN194" s="260"/>
      <c r="VYO194" s="260"/>
      <c r="VYP194" s="260"/>
      <c r="VYQ194" s="260"/>
      <c r="VYR194" s="260"/>
      <c r="VYS194" s="260"/>
      <c r="VYT194" s="260"/>
      <c r="VYU194" s="260"/>
      <c r="VYV194" s="260"/>
      <c r="VYW194" s="260"/>
      <c r="VYX194" s="260"/>
      <c r="VYY194" s="260"/>
      <c r="VYZ194" s="260"/>
      <c r="VZA194" s="260"/>
      <c r="VZB194" s="260"/>
      <c r="VZC194" s="260"/>
      <c r="VZD194" s="260"/>
      <c r="VZE194" s="260"/>
      <c r="VZF194" s="260"/>
      <c r="VZG194" s="260"/>
      <c r="VZH194" s="260"/>
      <c r="VZI194" s="260"/>
      <c r="VZJ194" s="260"/>
      <c r="VZK194" s="260"/>
      <c r="VZL194" s="260"/>
      <c r="VZM194" s="260"/>
      <c r="VZN194" s="260"/>
      <c r="VZO194" s="260"/>
      <c r="VZP194" s="260"/>
      <c r="VZQ194" s="260"/>
      <c r="VZR194" s="260"/>
      <c r="VZS194" s="260"/>
      <c r="VZT194" s="260"/>
      <c r="VZU194" s="260"/>
      <c r="VZV194" s="260"/>
      <c r="VZW194" s="260"/>
      <c r="VZX194" s="260"/>
      <c r="VZY194" s="260"/>
      <c r="VZZ194" s="260"/>
      <c r="WAA194" s="260"/>
      <c r="WAB194" s="260"/>
      <c r="WAC194" s="260"/>
      <c r="WAD194" s="260"/>
      <c r="WAE194" s="260"/>
      <c r="WAF194" s="260"/>
      <c r="WAG194" s="260"/>
      <c r="WAH194" s="260"/>
      <c r="WAI194" s="260"/>
      <c r="WAJ194" s="260"/>
      <c r="WAK194" s="260"/>
      <c r="WAL194" s="260"/>
      <c r="WAM194" s="260"/>
      <c r="WAN194" s="260"/>
      <c r="WAO194" s="260"/>
      <c r="WAP194" s="260"/>
      <c r="WAQ194" s="260"/>
      <c r="WAR194" s="260"/>
      <c r="WAS194" s="260"/>
      <c r="WAT194" s="260"/>
      <c r="WAU194" s="260"/>
      <c r="WAV194" s="260"/>
      <c r="WAW194" s="260"/>
      <c r="WAX194" s="260"/>
      <c r="WAY194" s="260"/>
      <c r="WAZ194" s="260"/>
      <c r="WBA194" s="260"/>
      <c r="WBB194" s="260"/>
      <c r="WBC194" s="260"/>
      <c r="WBD194" s="260"/>
      <c r="WBE194" s="260"/>
      <c r="WBF194" s="260"/>
      <c r="WBG194" s="260"/>
      <c r="WBH194" s="260"/>
      <c r="WBI194" s="260"/>
      <c r="WBJ194" s="260"/>
      <c r="WBK194" s="260"/>
      <c r="WBL194" s="260"/>
      <c r="WBM194" s="260"/>
      <c r="WBN194" s="260"/>
      <c r="WBO194" s="260"/>
      <c r="WBP194" s="260"/>
      <c r="WBQ194" s="260"/>
      <c r="WBR194" s="260"/>
      <c r="WBS194" s="260"/>
      <c r="WBT194" s="260"/>
      <c r="WBU194" s="260"/>
      <c r="WBV194" s="260"/>
      <c r="WBW194" s="260"/>
      <c r="WBX194" s="260"/>
      <c r="WBY194" s="260"/>
      <c r="WBZ194" s="260"/>
      <c r="WCA194" s="260"/>
      <c r="WCB194" s="260"/>
      <c r="WCC194" s="260"/>
      <c r="WCD194" s="260"/>
      <c r="WCE194" s="260"/>
      <c r="WCF194" s="260"/>
      <c r="WCG194" s="260"/>
      <c r="WCH194" s="260"/>
      <c r="WCI194" s="260"/>
      <c r="WCJ194" s="260"/>
      <c r="WCK194" s="260"/>
      <c r="WCL194" s="260"/>
      <c r="WCM194" s="260"/>
      <c r="WCN194" s="260"/>
      <c r="WCO194" s="260"/>
      <c r="WCP194" s="260"/>
      <c r="WCQ194" s="260"/>
      <c r="WCR194" s="260"/>
      <c r="WCS194" s="260"/>
      <c r="WCT194" s="260"/>
      <c r="WCU194" s="260"/>
      <c r="WCV194" s="260"/>
      <c r="WCW194" s="260"/>
      <c r="WCX194" s="260"/>
      <c r="WCY194" s="260"/>
      <c r="WCZ194" s="260"/>
      <c r="WDA194" s="260"/>
      <c r="WDB194" s="260"/>
      <c r="WDC194" s="260"/>
      <c r="WDD194" s="260"/>
      <c r="WDE194" s="260"/>
      <c r="WDF194" s="260"/>
      <c r="WDG194" s="260"/>
      <c r="WDH194" s="260"/>
      <c r="WDI194" s="260"/>
      <c r="WDJ194" s="260"/>
      <c r="WDK194" s="260"/>
      <c r="WDL194" s="260"/>
      <c r="WDM194" s="260"/>
      <c r="WDN194" s="260"/>
      <c r="WDO194" s="260"/>
      <c r="WDP194" s="260"/>
      <c r="WDQ194" s="260"/>
      <c r="WDR194" s="260"/>
      <c r="WDS194" s="260"/>
      <c r="WDT194" s="260"/>
      <c r="WDU194" s="260"/>
      <c r="WDV194" s="260"/>
      <c r="WDW194" s="260"/>
      <c r="WDX194" s="260"/>
      <c r="WDY194" s="260"/>
      <c r="WDZ194" s="260"/>
      <c r="WEA194" s="260"/>
      <c r="WEB194" s="260"/>
      <c r="WEC194" s="260"/>
      <c r="WED194" s="260"/>
      <c r="WEE194" s="260"/>
      <c r="WEF194" s="260"/>
      <c r="WEG194" s="260"/>
      <c r="WEH194" s="260"/>
      <c r="WEI194" s="260"/>
      <c r="WEJ194" s="260"/>
      <c r="WEK194" s="260"/>
      <c r="WEL194" s="260"/>
      <c r="WEM194" s="260"/>
      <c r="WEN194" s="260"/>
      <c r="WEO194" s="260"/>
      <c r="WEP194" s="260"/>
      <c r="WEQ194" s="260"/>
      <c r="WER194" s="260"/>
      <c r="WES194" s="260"/>
      <c r="WET194" s="260"/>
      <c r="WEU194" s="260"/>
      <c r="WEV194" s="260"/>
      <c r="WEW194" s="260"/>
      <c r="WEX194" s="260"/>
      <c r="WEY194" s="260"/>
      <c r="WEZ194" s="260"/>
      <c r="WFA194" s="260"/>
      <c r="WFB194" s="260"/>
      <c r="WFC194" s="260"/>
      <c r="WFD194" s="260"/>
      <c r="WFE194" s="260"/>
      <c r="WFF194" s="260"/>
      <c r="WFG194" s="260"/>
      <c r="WFH194" s="260"/>
      <c r="WFI194" s="260"/>
      <c r="WFJ194" s="260"/>
      <c r="WFK194" s="260"/>
      <c r="WFL194" s="260"/>
      <c r="WFM194" s="260"/>
      <c r="WFN194" s="260"/>
      <c r="WFO194" s="260"/>
      <c r="WFP194" s="260"/>
      <c r="WFQ194" s="260"/>
      <c r="WFR194" s="260"/>
      <c r="WFS194" s="260"/>
      <c r="WFT194" s="260"/>
      <c r="WFU194" s="260"/>
      <c r="WFV194" s="260"/>
      <c r="WFW194" s="260"/>
      <c r="WFX194" s="260"/>
      <c r="WFY194" s="260"/>
      <c r="WFZ194" s="260"/>
      <c r="WGA194" s="260"/>
      <c r="WGB194" s="260"/>
      <c r="WGC194" s="260"/>
      <c r="WGD194" s="260"/>
      <c r="WGE194" s="260"/>
      <c r="WGF194" s="260"/>
      <c r="WGG194" s="260"/>
      <c r="WGH194" s="260"/>
      <c r="WGI194" s="260"/>
      <c r="WGJ194" s="260"/>
      <c r="WGK194" s="260"/>
      <c r="WGL194" s="260"/>
      <c r="WGM194" s="260"/>
      <c r="WGN194" s="260"/>
      <c r="WGO194" s="260"/>
      <c r="WGP194" s="260"/>
      <c r="WGQ194" s="260"/>
      <c r="WGR194" s="260"/>
      <c r="WGS194" s="260"/>
      <c r="WGT194" s="260"/>
      <c r="WGU194" s="260"/>
      <c r="WGV194" s="260"/>
      <c r="WGW194" s="260"/>
      <c r="WGX194" s="260"/>
      <c r="WGY194" s="260"/>
      <c r="WGZ194" s="260"/>
      <c r="WHA194" s="260"/>
      <c r="WHB194" s="260"/>
      <c r="WHC194" s="260"/>
      <c r="WHD194" s="260"/>
      <c r="WHE194" s="260"/>
      <c r="WHF194" s="260"/>
      <c r="WHG194" s="260"/>
      <c r="WHH194" s="260"/>
      <c r="WHI194" s="260"/>
      <c r="WHJ194" s="260"/>
      <c r="WHK194" s="260"/>
      <c r="WHL194" s="260"/>
      <c r="WHM194" s="260"/>
      <c r="WHN194" s="260"/>
      <c r="WHO194" s="260"/>
      <c r="WHP194" s="260"/>
      <c r="WHQ194" s="260"/>
      <c r="WHR194" s="260"/>
      <c r="WHS194" s="260"/>
      <c r="WHT194" s="260"/>
      <c r="WHU194" s="260"/>
      <c r="WHV194" s="260"/>
      <c r="WHW194" s="260"/>
      <c r="WHX194" s="260"/>
      <c r="WHY194" s="260"/>
      <c r="WHZ194" s="260"/>
      <c r="WIA194" s="260"/>
      <c r="WIB194" s="260"/>
      <c r="WIC194" s="260"/>
      <c r="WID194" s="260"/>
      <c r="WIE194" s="260"/>
      <c r="WIF194" s="260"/>
      <c r="WIG194" s="260"/>
      <c r="WIH194" s="260"/>
      <c r="WII194" s="260"/>
      <c r="WIJ194" s="260"/>
      <c r="WIK194" s="260"/>
      <c r="WIL194" s="260"/>
      <c r="WIM194" s="260"/>
      <c r="WIN194" s="260"/>
      <c r="WIO194" s="260"/>
      <c r="WIP194" s="260"/>
      <c r="WIQ194" s="260"/>
      <c r="WIR194" s="260"/>
      <c r="WIS194" s="260"/>
      <c r="WIT194" s="260"/>
      <c r="WIU194" s="260"/>
      <c r="WIV194" s="260"/>
      <c r="WIW194" s="260"/>
      <c r="WIX194" s="260"/>
      <c r="WIY194" s="260"/>
      <c r="WIZ194" s="260"/>
      <c r="WJA194" s="260"/>
      <c r="WJB194" s="260"/>
      <c r="WJC194" s="260"/>
      <c r="WJD194" s="260"/>
      <c r="WJE194" s="260"/>
      <c r="WJF194" s="260"/>
      <c r="WJG194" s="260"/>
      <c r="WJH194" s="260"/>
      <c r="WJI194" s="260"/>
      <c r="WJJ194" s="260"/>
      <c r="WJK194" s="260"/>
      <c r="WJL194" s="260"/>
      <c r="WJM194" s="260"/>
      <c r="WJN194" s="260"/>
      <c r="WJO194" s="260"/>
      <c r="WJP194" s="260"/>
      <c r="WJQ194" s="260"/>
      <c r="WJR194" s="260"/>
      <c r="WJS194" s="260"/>
      <c r="WJT194" s="260"/>
      <c r="WJU194" s="260"/>
      <c r="WJV194" s="260"/>
      <c r="WJW194" s="260"/>
      <c r="WJX194" s="260"/>
      <c r="WJY194" s="260"/>
      <c r="WJZ194" s="260"/>
      <c r="WKA194" s="260"/>
      <c r="WKB194" s="260"/>
      <c r="WKC194" s="260"/>
      <c r="WKD194" s="260"/>
      <c r="WKE194" s="260"/>
      <c r="WKF194" s="260"/>
      <c r="WKG194" s="260"/>
      <c r="WKH194" s="260"/>
      <c r="WKI194" s="260"/>
      <c r="WKJ194" s="260"/>
      <c r="WKK194" s="260"/>
      <c r="WKL194" s="260"/>
      <c r="WKM194" s="260"/>
      <c r="WKN194" s="260"/>
      <c r="WKO194" s="260"/>
      <c r="WKP194" s="260"/>
      <c r="WKQ194" s="260"/>
      <c r="WKR194" s="260"/>
      <c r="WKS194" s="260"/>
      <c r="WKT194" s="260"/>
      <c r="WKU194" s="260"/>
      <c r="WKV194" s="260"/>
      <c r="WKW194" s="260"/>
      <c r="WKX194" s="260"/>
      <c r="WKY194" s="260"/>
      <c r="WKZ194" s="260"/>
      <c r="WLA194" s="260"/>
      <c r="WLB194" s="260"/>
      <c r="WLC194" s="260"/>
      <c r="WLD194" s="260"/>
      <c r="WLE194" s="260"/>
      <c r="WLF194" s="260"/>
      <c r="WLG194" s="260"/>
      <c r="WLH194" s="260"/>
      <c r="WLI194" s="260"/>
      <c r="WLJ194" s="260"/>
      <c r="WLK194" s="260"/>
      <c r="WLL194" s="260"/>
      <c r="WLM194" s="260"/>
      <c r="WLN194" s="260"/>
      <c r="WLO194" s="260"/>
      <c r="WLP194" s="260"/>
      <c r="WLQ194" s="260"/>
      <c r="WLR194" s="260"/>
      <c r="WLS194" s="260"/>
      <c r="WLT194" s="260"/>
      <c r="WLU194" s="260"/>
      <c r="WLV194" s="260"/>
      <c r="WLW194" s="260"/>
      <c r="WLX194" s="260"/>
      <c r="WLY194" s="260"/>
      <c r="WLZ194" s="260"/>
      <c r="WMA194" s="260"/>
      <c r="WMB194" s="260"/>
      <c r="WMC194" s="260"/>
      <c r="WMD194" s="260"/>
      <c r="WME194" s="260"/>
      <c r="WMF194" s="260"/>
      <c r="WMG194" s="260"/>
      <c r="WMH194" s="260"/>
      <c r="WMI194" s="260"/>
      <c r="WMJ194" s="260"/>
      <c r="WMK194" s="260"/>
      <c r="WML194" s="260"/>
      <c r="WMM194" s="260"/>
      <c r="WMN194" s="260"/>
      <c r="WMO194" s="260"/>
      <c r="WMP194" s="260"/>
      <c r="WMQ194" s="260"/>
      <c r="WMR194" s="260"/>
      <c r="WMS194" s="260"/>
      <c r="WMT194" s="260"/>
      <c r="WMU194" s="260"/>
      <c r="WMV194" s="260"/>
      <c r="WMW194" s="260"/>
      <c r="WMX194" s="260"/>
      <c r="WMY194" s="260"/>
      <c r="WMZ194" s="260"/>
      <c r="WNA194" s="260"/>
      <c r="WNB194" s="260"/>
      <c r="WNC194" s="260"/>
      <c r="WND194" s="260"/>
      <c r="WNE194" s="260"/>
      <c r="WNF194" s="260"/>
      <c r="WNG194" s="260"/>
      <c r="WNH194" s="260"/>
      <c r="WNI194" s="260"/>
      <c r="WNJ194" s="260"/>
      <c r="WNK194" s="260"/>
      <c r="WNL194" s="260"/>
      <c r="WNM194" s="260"/>
      <c r="WNN194" s="260"/>
      <c r="WNO194" s="260"/>
      <c r="WNP194" s="260"/>
      <c r="WNQ194" s="260"/>
      <c r="WNR194" s="260"/>
      <c r="WNS194" s="260"/>
      <c r="WNT194" s="260"/>
      <c r="WNU194" s="260"/>
      <c r="WNV194" s="260"/>
      <c r="WNW194" s="260"/>
      <c r="WNX194" s="260"/>
      <c r="WNY194" s="260"/>
      <c r="WNZ194" s="260"/>
      <c r="WOA194" s="260"/>
      <c r="WOB194" s="260"/>
      <c r="WOC194" s="260"/>
      <c r="WOD194" s="260"/>
      <c r="WOE194" s="260"/>
      <c r="WOF194" s="260"/>
      <c r="WOG194" s="260"/>
      <c r="WOH194" s="260"/>
      <c r="WOI194" s="260"/>
      <c r="WOJ194" s="260"/>
      <c r="WOK194" s="260"/>
      <c r="WOL194" s="260"/>
      <c r="WOM194" s="260"/>
      <c r="WON194" s="260"/>
      <c r="WOO194" s="260"/>
      <c r="WOP194" s="260"/>
      <c r="WOQ194" s="260"/>
      <c r="WOR194" s="260"/>
      <c r="WOS194" s="260"/>
      <c r="WOT194" s="260"/>
      <c r="WOU194" s="260"/>
      <c r="WOV194" s="260"/>
      <c r="WOW194" s="260"/>
      <c r="WOX194" s="260"/>
      <c r="WOY194" s="260"/>
      <c r="WOZ194" s="260"/>
      <c r="WPA194" s="260"/>
      <c r="WPB194" s="260"/>
      <c r="WPC194" s="260"/>
      <c r="WPD194" s="260"/>
      <c r="WPE194" s="260"/>
      <c r="WPF194" s="260"/>
      <c r="WPG194" s="260"/>
      <c r="WPH194" s="260"/>
      <c r="WPI194" s="260"/>
      <c r="WPJ194" s="260"/>
      <c r="WPK194" s="260"/>
      <c r="WPL194" s="260"/>
      <c r="WPM194" s="260"/>
      <c r="WPN194" s="260"/>
      <c r="WPO194" s="260"/>
      <c r="WPP194" s="260"/>
      <c r="WPQ194" s="260"/>
      <c r="WPR194" s="260"/>
      <c r="WPS194" s="260"/>
      <c r="WPT194" s="260"/>
      <c r="WPU194" s="260"/>
      <c r="WPV194" s="260"/>
      <c r="WPW194" s="260"/>
      <c r="WPX194" s="260"/>
      <c r="WPY194" s="260"/>
      <c r="WPZ194" s="260"/>
      <c r="WQA194" s="260"/>
      <c r="WQB194" s="260"/>
      <c r="WQC194" s="260"/>
      <c r="WQD194" s="260"/>
      <c r="WQE194" s="260"/>
      <c r="WQF194" s="260"/>
      <c r="WQG194" s="260"/>
      <c r="WQH194" s="260"/>
      <c r="WQI194" s="260"/>
      <c r="WQJ194" s="260"/>
      <c r="WQK194" s="260"/>
      <c r="WQL194" s="260"/>
      <c r="WQM194" s="260"/>
      <c r="WQN194" s="260"/>
      <c r="WQO194" s="260"/>
      <c r="WQP194" s="260"/>
      <c r="WQQ194" s="260"/>
      <c r="WQR194" s="260"/>
      <c r="WQS194" s="260"/>
      <c r="WQT194" s="260"/>
      <c r="WQU194" s="260"/>
      <c r="WQV194" s="260"/>
      <c r="WQW194" s="260"/>
      <c r="WQX194" s="260"/>
      <c r="WQY194" s="260"/>
      <c r="WQZ194" s="260"/>
      <c r="WRA194" s="260"/>
      <c r="WRB194" s="260"/>
      <c r="WRC194" s="260"/>
      <c r="WRD194" s="260"/>
      <c r="WRE194" s="260"/>
      <c r="WRF194" s="260"/>
      <c r="WRG194" s="260"/>
      <c r="WRH194" s="260"/>
      <c r="WRI194" s="260"/>
      <c r="WRJ194" s="260"/>
      <c r="WRK194" s="260"/>
      <c r="WRL194" s="260"/>
      <c r="WRM194" s="260"/>
      <c r="WRN194" s="260"/>
      <c r="WRO194" s="260"/>
      <c r="WRP194" s="260"/>
      <c r="WRQ194" s="260"/>
      <c r="WRR194" s="260"/>
      <c r="WRS194" s="260"/>
      <c r="WRT194" s="260"/>
      <c r="WRU194" s="260"/>
      <c r="WRV194" s="260"/>
      <c r="WRW194" s="260"/>
      <c r="WRX194" s="260"/>
      <c r="WRY194" s="260"/>
      <c r="WRZ194" s="260"/>
      <c r="WSA194" s="260"/>
      <c r="WSB194" s="260"/>
      <c r="WSC194" s="260"/>
      <c r="WSD194" s="260"/>
      <c r="WSE194" s="260"/>
      <c r="WSF194" s="260"/>
      <c r="WSG194" s="260"/>
      <c r="WSH194" s="260"/>
      <c r="WSI194" s="260"/>
      <c r="WSJ194" s="260"/>
      <c r="WSK194" s="260"/>
      <c r="WSL194" s="260"/>
      <c r="WSM194" s="260"/>
      <c r="WSN194" s="260"/>
      <c r="WSO194" s="260"/>
      <c r="WSP194" s="260"/>
      <c r="WSQ194" s="260"/>
      <c r="WSR194" s="260"/>
      <c r="WSS194" s="260"/>
      <c r="WST194" s="260"/>
      <c r="WSU194" s="260"/>
      <c r="WSV194" s="260"/>
      <c r="WSW194" s="260"/>
      <c r="WSX194" s="260"/>
      <c r="WSY194" s="260"/>
      <c r="WSZ194" s="260"/>
      <c r="WTA194" s="260"/>
      <c r="WTB194" s="260"/>
      <c r="WTC194" s="260"/>
      <c r="WTD194" s="260"/>
      <c r="WTE194" s="260"/>
      <c r="WTF194" s="260"/>
      <c r="WTG194" s="260"/>
      <c r="WTH194" s="260"/>
      <c r="WTI194" s="260"/>
      <c r="WTJ194" s="260"/>
      <c r="WTK194" s="260"/>
      <c r="WTL194" s="260"/>
      <c r="WTM194" s="260"/>
      <c r="WTN194" s="260"/>
      <c r="WTO194" s="260"/>
      <c r="WTP194" s="260"/>
      <c r="WTQ194" s="260"/>
      <c r="WTR194" s="260"/>
      <c r="WTS194" s="260"/>
      <c r="WTT194" s="260"/>
      <c r="WTU194" s="260"/>
      <c r="WTV194" s="260"/>
      <c r="WTW194" s="260"/>
      <c r="WTX194" s="260"/>
      <c r="WTY194" s="260"/>
      <c r="WTZ194" s="260"/>
      <c r="WUA194" s="260"/>
      <c r="WUB194" s="260"/>
      <c r="WUC194" s="260"/>
      <c r="WUD194" s="260"/>
      <c r="WUE194" s="260"/>
      <c r="WUF194" s="260"/>
      <c r="WUG194" s="260"/>
      <c r="WUH194" s="260"/>
      <c r="WUI194" s="260"/>
      <c r="WUJ194" s="260"/>
      <c r="WUK194" s="260"/>
      <c r="WUL194" s="260"/>
      <c r="WUM194" s="260"/>
      <c r="WUN194" s="260"/>
      <c r="WUO194" s="260"/>
      <c r="WUP194" s="260"/>
      <c r="WUQ194" s="260"/>
      <c r="WUR194" s="260"/>
      <c r="WUS194" s="260"/>
      <c r="WUT194" s="260"/>
      <c r="WUU194" s="260"/>
      <c r="WUV194" s="260"/>
      <c r="WUW194" s="260"/>
      <c r="WUX194" s="260"/>
      <c r="WUY194" s="260"/>
      <c r="WUZ194" s="260"/>
      <c r="WVA194" s="260"/>
      <c r="WVB194" s="260"/>
      <c r="WVC194" s="260"/>
      <c r="WVD194" s="260"/>
      <c r="WVE194" s="260"/>
      <c r="WVF194" s="260"/>
      <c r="WVG194" s="260"/>
      <c r="WVH194" s="260"/>
      <c r="WVI194" s="260"/>
      <c r="WVJ194" s="260"/>
      <c r="WVK194" s="260"/>
      <c r="WVL194" s="260"/>
      <c r="WVM194" s="260"/>
      <c r="WVN194" s="260"/>
      <c r="WVO194" s="260"/>
      <c r="WVP194" s="260"/>
      <c r="WVQ194" s="260"/>
      <c r="WVR194" s="260"/>
      <c r="WVS194" s="260"/>
      <c r="WVT194" s="260"/>
      <c r="WVU194" s="260"/>
      <c r="WVV194" s="260"/>
      <c r="WVW194" s="260"/>
      <c r="WVX194" s="260"/>
      <c r="WVY194" s="260"/>
      <c r="WVZ194" s="260"/>
      <c r="WWA194" s="260"/>
      <c r="WWB194" s="260"/>
      <c r="WWC194" s="260"/>
      <c r="WWD194" s="260"/>
      <c r="WWE194" s="260"/>
      <c r="WWF194" s="260"/>
      <c r="WWG194" s="260"/>
      <c r="WWH194" s="260"/>
      <c r="WWI194" s="260"/>
      <c r="WWJ194" s="260"/>
      <c r="WWK194" s="260"/>
      <c r="WWL194" s="260"/>
      <c r="WWM194" s="260"/>
      <c r="WWN194" s="260"/>
      <c r="WWO194" s="260"/>
      <c r="WWP194" s="260"/>
      <c r="WWQ194" s="260"/>
      <c r="WWR194" s="260"/>
      <c r="WWS194" s="260"/>
      <c r="WWT194" s="260"/>
      <c r="WWU194" s="260"/>
      <c r="WWV194" s="260"/>
      <c r="WWW194" s="260"/>
      <c r="WWX194" s="260"/>
      <c r="WWY194" s="260"/>
      <c r="WWZ194" s="260"/>
      <c r="WXA194" s="260"/>
      <c r="WXB194" s="260"/>
      <c r="WXC194" s="260"/>
      <c r="WXD194" s="260"/>
      <c r="WXE194" s="260"/>
      <c r="WXF194" s="260"/>
      <c r="WXG194" s="260"/>
      <c r="WXH194" s="260"/>
      <c r="WXI194" s="260"/>
      <c r="WXJ194" s="260"/>
      <c r="WXK194" s="260"/>
      <c r="WXL194" s="260"/>
      <c r="WXM194" s="260"/>
      <c r="WXN194" s="260"/>
      <c r="WXO194" s="260"/>
      <c r="WXP194" s="260"/>
      <c r="WXQ194" s="260"/>
      <c r="WXR194" s="260"/>
      <c r="WXS194" s="260"/>
      <c r="WXT194" s="260"/>
      <c r="WXU194" s="260"/>
      <c r="WXV194" s="260"/>
      <c r="WXW194" s="260"/>
      <c r="WXX194" s="260"/>
      <c r="WXY194" s="260"/>
      <c r="WXZ194" s="260"/>
      <c r="WYA194" s="260"/>
      <c r="WYB194" s="260"/>
      <c r="WYC194" s="260"/>
      <c r="WYD194" s="260"/>
      <c r="WYE194" s="260"/>
      <c r="WYF194" s="260"/>
      <c r="WYG194" s="260"/>
      <c r="WYH194" s="260"/>
      <c r="WYI194" s="260"/>
      <c r="WYJ194" s="260"/>
      <c r="WYK194" s="260"/>
      <c r="WYL194" s="260"/>
      <c r="WYM194" s="260"/>
      <c r="WYN194" s="260"/>
      <c r="WYO194" s="260"/>
      <c r="WYP194" s="260"/>
      <c r="WYQ194" s="260"/>
      <c r="WYR194" s="260"/>
      <c r="WYS194" s="260"/>
      <c r="WYT194" s="260"/>
      <c r="WYU194" s="260"/>
      <c r="WYV194" s="260"/>
      <c r="WYW194" s="260"/>
      <c r="WYX194" s="260"/>
      <c r="WYY194" s="260"/>
      <c r="WYZ194" s="260"/>
      <c r="WZA194" s="260"/>
      <c r="WZB194" s="260"/>
      <c r="WZC194" s="260"/>
      <c r="WZD194" s="260"/>
      <c r="WZE194" s="260"/>
      <c r="WZF194" s="260"/>
      <c r="WZG194" s="260"/>
      <c r="WZH194" s="260"/>
      <c r="WZI194" s="260"/>
      <c r="WZJ194" s="260"/>
      <c r="WZK194" s="260"/>
      <c r="WZL194" s="260"/>
      <c r="WZM194" s="260"/>
      <c r="WZN194" s="260"/>
      <c r="WZO194" s="260"/>
      <c r="WZP194" s="260"/>
      <c r="WZQ194" s="260"/>
      <c r="WZR194" s="260"/>
      <c r="WZS194" s="260"/>
      <c r="WZT194" s="260"/>
      <c r="WZU194" s="260"/>
      <c r="WZV194" s="260"/>
      <c r="WZW194" s="260"/>
      <c r="WZX194" s="260"/>
      <c r="WZY194" s="260"/>
      <c r="WZZ194" s="260"/>
      <c r="XAA194" s="260"/>
      <c r="XAB194" s="260"/>
      <c r="XAC194" s="260"/>
      <c r="XAD194" s="260"/>
      <c r="XAE194" s="260"/>
      <c r="XAF194" s="260"/>
      <c r="XAG194" s="260"/>
      <c r="XAH194" s="260"/>
      <c r="XAI194" s="260"/>
      <c r="XAJ194" s="260"/>
      <c r="XAK194" s="260"/>
      <c r="XAL194" s="260"/>
      <c r="XAM194" s="260"/>
      <c r="XAN194" s="260"/>
      <c r="XAO194" s="260"/>
      <c r="XAP194" s="260"/>
      <c r="XAQ194" s="260"/>
      <c r="XAR194" s="260"/>
      <c r="XAS194" s="260"/>
      <c r="XAT194" s="260"/>
      <c r="XAU194" s="260"/>
      <c r="XAV194" s="260"/>
      <c r="XAW194" s="260"/>
      <c r="XAX194" s="260"/>
      <c r="XAY194" s="260"/>
      <c r="XAZ194" s="260"/>
      <c r="XBA194" s="260"/>
      <c r="XBB194" s="260"/>
      <c r="XBC194" s="260"/>
      <c r="XBD194" s="260"/>
      <c r="XBE194" s="260"/>
      <c r="XBF194" s="260"/>
      <c r="XBG194" s="260"/>
      <c r="XBH194" s="260"/>
      <c r="XBI194" s="260"/>
      <c r="XBJ194" s="260"/>
      <c r="XBK194" s="260"/>
      <c r="XBL194" s="260"/>
      <c r="XBM194" s="260"/>
      <c r="XBN194" s="260"/>
      <c r="XBO194" s="260"/>
      <c r="XBP194" s="260"/>
      <c r="XBQ194" s="260"/>
      <c r="XBR194" s="260"/>
      <c r="XBS194" s="260"/>
      <c r="XBT194" s="260"/>
      <c r="XBU194" s="260"/>
      <c r="XBV194" s="260"/>
      <c r="XBW194" s="260"/>
      <c r="XBX194" s="260"/>
      <c r="XBY194" s="260"/>
      <c r="XBZ194" s="260"/>
      <c r="XCA194" s="260"/>
      <c r="XCB194" s="260"/>
      <c r="XCC194" s="260"/>
      <c r="XCD194" s="260"/>
      <c r="XCE194" s="260"/>
      <c r="XCF194" s="260"/>
      <c r="XCG194" s="260"/>
      <c r="XCH194" s="260"/>
      <c r="XCI194" s="260"/>
      <c r="XCJ194" s="260"/>
      <c r="XCK194" s="260"/>
      <c r="XCL194" s="260"/>
      <c r="XCM194" s="260"/>
      <c r="XCN194" s="260"/>
      <c r="XCO194" s="260"/>
      <c r="XCP194" s="260"/>
      <c r="XCQ194" s="260"/>
      <c r="XCR194" s="260"/>
      <c r="XCS194" s="260"/>
      <c r="XCT194" s="260"/>
      <c r="XCU194" s="260"/>
      <c r="XCV194" s="260"/>
      <c r="XCW194" s="260"/>
      <c r="XCX194" s="260"/>
      <c r="XCY194" s="260"/>
      <c r="XCZ194" s="260"/>
      <c r="XDA194" s="260"/>
      <c r="XDB194" s="260"/>
      <c r="XDC194" s="260"/>
      <c r="XDD194" s="260"/>
      <c r="XDE194" s="260"/>
      <c r="XDF194" s="260"/>
      <c r="XDG194" s="260"/>
      <c r="XDH194" s="260"/>
      <c r="XDI194" s="260"/>
      <c r="XDJ194" s="260"/>
      <c r="XDK194" s="260"/>
      <c r="XDL194" s="260"/>
      <c r="XDM194" s="260"/>
      <c r="XDN194" s="260"/>
      <c r="XDO194" s="260"/>
      <c r="XDP194" s="260"/>
      <c r="XDQ194" s="260"/>
      <c r="XDR194" s="260"/>
      <c r="XDS194" s="260"/>
      <c r="XDT194" s="260"/>
      <c r="XDU194" s="260"/>
      <c r="XDV194" s="260"/>
      <c r="XDW194" s="260"/>
      <c r="XDX194" s="260"/>
      <c r="XDY194" s="260"/>
      <c r="XDZ194" s="260"/>
      <c r="XEA194" s="260"/>
      <c r="XEB194" s="260"/>
      <c r="XEC194" s="260"/>
      <c r="XED194" s="260"/>
      <c r="XEE194" s="260"/>
      <c r="XEF194" s="260"/>
      <c r="XEG194" s="260"/>
      <c r="XEH194" s="260"/>
      <c r="XEI194" s="260"/>
      <c r="XEJ194" s="260"/>
      <c r="XEK194" s="260"/>
      <c r="XEL194" s="260"/>
      <c r="XEM194" s="260"/>
      <c r="XEN194" s="260"/>
      <c r="XEO194" s="260"/>
      <c r="XEP194" s="260"/>
      <c r="XEQ194" s="260"/>
      <c r="XER194" s="260"/>
      <c r="XES194" s="260"/>
      <c r="XET194" s="260"/>
      <c r="XEU194" s="260"/>
      <c r="XEV194" s="260"/>
      <c r="XEW194" s="260"/>
      <c r="XEX194" s="260"/>
      <c r="XEY194" s="260"/>
      <c r="XEZ194" s="260"/>
      <c r="XFA194" s="260"/>
      <c r="XFB194" s="260"/>
      <c r="XFC194" s="260"/>
      <c r="XFD194" s="260"/>
    </row>
    <row r="195" spans="1:16384" ht="179.25"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16384" ht="82.5" customHeight="1" x14ac:dyDescent="0.2">
      <c r="A196" s="235" t="s">
        <v>164</v>
      </c>
      <c r="B196" s="235"/>
      <c r="C196" s="235"/>
      <c r="D196" s="235"/>
      <c r="E196" s="235"/>
      <c r="F196" s="235"/>
      <c r="G196" s="235"/>
      <c r="H196" s="235"/>
    </row>
    <row r="197" spans="1:16384" ht="23.25" x14ac:dyDescent="0.2">
      <c r="A197" s="260" t="s">
        <v>165</v>
      </c>
      <c r="B197" s="260"/>
      <c r="C197" s="260"/>
      <c r="D197" s="260"/>
      <c r="E197" s="260"/>
      <c r="F197" s="260"/>
      <c r="G197" s="260"/>
      <c r="H197" s="260"/>
    </row>
    <row r="198" spans="1:16384" s="262" customFormat="1" ht="114.75" customHeight="1" x14ac:dyDescent="0.2">
      <c r="A198" s="235" t="s">
        <v>166</v>
      </c>
      <c r="B198" s="235"/>
      <c r="C198" s="235"/>
      <c r="D198" s="235"/>
      <c r="E198" s="235"/>
      <c r="F198" s="235"/>
      <c r="G198" s="235"/>
      <c r="H198" s="235"/>
    </row>
  </sheetData>
  <sheetProtection selectLockedCells="1" selectUnlockedCells="1"/>
  <mergeCells count="2370">
    <mergeCell ref="A196:H196"/>
    <mergeCell ref="A197:H197"/>
    <mergeCell ref="A198:E198"/>
    <mergeCell ref="F198:H198"/>
    <mergeCell ref="XDQ194:XDX194"/>
    <mergeCell ref="XDY194:XEF194"/>
    <mergeCell ref="XEG194:XEN194"/>
    <mergeCell ref="XEO194:XEV194"/>
    <mergeCell ref="XEW194:XFD194"/>
    <mergeCell ref="A195:H195"/>
    <mergeCell ref="XBU194:XCB194"/>
    <mergeCell ref="XCC194:XCJ194"/>
    <mergeCell ref="XCK194:XCR194"/>
    <mergeCell ref="XCS194:XCZ194"/>
    <mergeCell ref="XDA194:XDH194"/>
    <mergeCell ref="XDI194:XDP194"/>
    <mergeCell ref="WZY194:XAF194"/>
    <mergeCell ref="XAG194:XAN194"/>
    <mergeCell ref="XAO194:XAV194"/>
    <mergeCell ref="XAW194:XBD194"/>
    <mergeCell ref="XBE194:XBL194"/>
    <mergeCell ref="XBM194:XBT194"/>
    <mergeCell ref="WYC194:WYJ194"/>
    <mergeCell ref="WYK194:WYR194"/>
    <mergeCell ref="WYS194:WYZ194"/>
    <mergeCell ref="WZA194:WZH194"/>
    <mergeCell ref="WZI194:WZP194"/>
    <mergeCell ref="WZQ194:WZX194"/>
    <mergeCell ref="WWG194:WWN194"/>
    <mergeCell ref="WWO194:WWV194"/>
    <mergeCell ref="WWW194:WXD194"/>
    <mergeCell ref="WXE194:WXL194"/>
    <mergeCell ref="WXM194:WXT194"/>
    <mergeCell ref="WXU194:WYB194"/>
    <mergeCell ref="WUK194:WUR194"/>
    <mergeCell ref="WUS194:WUZ194"/>
    <mergeCell ref="WVA194:WVH194"/>
    <mergeCell ref="WVI194:WVP194"/>
    <mergeCell ref="WVQ194:WVX194"/>
    <mergeCell ref="WVY194:WWF194"/>
    <mergeCell ref="WSO194:WSV194"/>
    <mergeCell ref="WSW194:WTD194"/>
    <mergeCell ref="WTE194:WTL194"/>
    <mergeCell ref="WTM194:WTT194"/>
    <mergeCell ref="WTU194:WUB194"/>
    <mergeCell ref="WUC194:WUJ194"/>
    <mergeCell ref="WQS194:WQZ194"/>
    <mergeCell ref="WRA194:WRH194"/>
    <mergeCell ref="WRI194:WRP194"/>
    <mergeCell ref="WRQ194:WRX194"/>
    <mergeCell ref="WRY194:WSF194"/>
    <mergeCell ref="WSG194:WSN194"/>
    <mergeCell ref="WOW194:WPD194"/>
    <mergeCell ref="WPE194:WPL194"/>
    <mergeCell ref="WPM194:WPT194"/>
    <mergeCell ref="WPU194:WQB194"/>
    <mergeCell ref="WQC194:WQJ194"/>
    <mergeCell ref="WQK194:WQR194"/>
    <mergeCell ref="WNA194:WNH194"/>
    <mergeCell ref="WNI194:WNP194"/>
    <mergeCell ref="WNQ194:WNX194"/>
    <mergeCell ref="WNY194:WOF194"/>
    <mergeCell ref="WOG194:WON194"/>
    <mergeCell ref="WOO194:WOV194"/>
    <mergeCell ref="WLE194:WLL194"/>
    <mergeCell ref="WLM194:WLT194"/>
    <mergeCell ref="WLU194:WMB194"/>
    <mergeCell ref="WMC194:WMJ194"/>
    <mergeCell ref="WMK194:WMR194"/>
    <mergeCell ref="WMS194:WMZ194"/>
    <mergeCell ref="WJI194:WJP194"/>
    <mergeCell ref="WJQ194:WJX194"/>
    <mergeCell ref="WJY194:WKF194"/>
    <mergeCell ref="WKG194:WKN194"/>
    <mergeCell ref="WKO194:WKV194"/>
    <mergeCell ref="WKW194:WLD194"/>
    <mergeCell ref="WHM194:WHT194"/>
    <mergeCell ref="WHU194:WIB194"/>
    <mergeCell ref="WIC194:WIJ194"/>
    <mergeCell ref="WIK194:WIR194"/>
    <mergeCell ref="WIS194:WIZ194"/>
    <mergeCell ref="WJA194:WJH194"/>
    <mergeCell ref="WFQ194:WFX194"/>
    <mergeCell ref="WFY194:WGF194"/>
    <mergeCell ref="WGG194:WGN194"/>
    <mergeCell ref="WGO194:WGV194"/>
    <mergeCell ref="WGW194:WHD194"/>
    <mergeCell ref="WHE194:WHL194"/>
    <mergeCell ref="WDU194:WEB194"/>
    <mergeCell ref="WEC194:WEJ194"/>
    <mergeCell ref="WEK194:WER194"/>
    <mergeCell ref="WES194:WEZ194"/>
    <mergeCell ref="WFA194:WFH194"/>
    <mergeCell ref="WFI194:WFP194"/>
    <mergeCell ref="WBY194:WCF194"/>
    <mergeCell ref="WCG194:WCN194"/>
    <mergeCell ref="WCO194:WCV194"/>
    <mergeCell ref="WCW194:WDD194"/>
    <mergeCell ref="WDE194:WDL194"/>
    <mergeCell ref="WDM194:WDT194"/>
    <mergeCell ref="WAC194:WAJ194"/>
    <mergeCell ref="WAK194:WAR194"/>
    <mergeCell ref="WAS194:WAZ194"/>
    <mergeCell ref="WBA194:WBH194"/>
    <mergeCell ref="WBI194:WBP194"/>
    <mergeCell ref="WBQ194:WBX194"/>
    <mergeCell ref="VYG194:VYN194"/>
    <mergeCell ref="VYO194:VYV194"/>
    <mergeCell ref="VYW194:VZD194"/>
    <mergeCell ref="VZE194:VZL194"/>
    <mergeCell ref="VZM194:VZT194"/>
    <mergeCell ref="VZU194:WAB194"/>
    <mergeCell ref="VWK194:VWR194"/>
    <mergeCell ref="VWS194:VWZ194"/>
    <mergeCell ref="VXA194:VXH194"/>
    <mergeCell ref="VXI194:VXP194"/>
    <mergeCell ref="VXQ194:VXX194"/>
    <mergeCell ref="VXY194:VYF194"/>
    <mergeCell ref="VUO194:VUV194"/>
    <mergeCell ref="VUW194:VVD194"/>
    <mergeCell ref="VVE194:VVL194"/>
    <mergeCell ref="VVM194:VVT194"/>
    <mergeCell ref="VVU194:VWB194"/>
    <mergeCell ref="VWC194:VWJ194"/>
    <mergeCell ref="VSS194:VSZ194"/>
    <mergeCell ref="VTA194:VTH194"/>
    <mergeCell ref="VTI194:VTP194"/>
    <mergeCell ref="VTQ194:VTX194"/>
    <mergeCell ref="VTY194:VUF194"/>
    <mergeCell ref="VUG194:VUN194"/>
    <mergeCell ref="VQW194:VRD194"/>
    <mergeCell ref="VRE194:VRL194"/>
    <mergeCell ref="VRM194:VRT194"/>
    <mergeCell ref="VRU194:VSB194"/>
    <mergeCell ref="VSC194:VSJ194"/>
    <mergeCell ref="VSK194:VSR194"/>
    <mergeCell ref="VPA194:VPH194"/>
    <mergeCell ref="VPI194:VPP194"/>
    <mergeCell ref="VPQ194:VPX194"/>
    <mergeCell ref="VPY194:VQF194"/>
    <mergeCell ref="VQG194:VQN194"/>
    <mergeCell ref="VQO194:VQV194"/>
    <mergeCell ref="VNE194:VNL194"/>
    <mergeCell ref="VNM194:VNT194"/>
    <mergeCell ref="VNU194:VOB194"/>
    <mergeCell ref="VOC194:VOJ194"/>
    <mergeCell ref="VOK194:VOR194"/>
    <mergeCell ref="VOS194:VOZ194"/>
    <mergeCell ref="VLI194:VLP194"/>
    <mergeCell ref="VLQ194:VLX194"/>
    <mergeCell ref="VLY194:VMF194"/>
    <mergeCell ref="VMG194:VMN194"/>
    <mergeCell ref="VMO194:VMV194"/>
    <mergeCell ref="VMW194:VND194"/>
    <mergeCell ref="VJM194:VJT194"/>
    <mergeCell ref="VJU194:VKB194"/>
    <mergeCell ref="VKC194:VKJ194"/>
    <mergeCell ref="VKK194:VKR194"/>
    <mergeCell ref="VKS194:VKZ194"/>
    <mergeCell ref="VLA194:VLH194"/>
    <mergeCell ref="VHQ194:VHX194"/>
    <mergeCell ref="VHY194:VIF194"/>
    <mergeCell ref="VIG194:VIN194"/>
    <mergeCell ref="VIO194:VIV194"/>
    <mergeCell ref="VIW194:VJD194"/>
    <mergeCell ref="VJE194:VJL194"/>
    <mergeCell ref="VFU194:VGB194"/>
    <mergeCell ref="VGC194:VGJ194"/>
    <mergeCell ref="VGK194:VGR194"/>
    <mergeCell ref="VGS194:VGZ194"/>
    <mergeCell ref="VHA194:VHH194"/>
    <mergeCell ref="VHI194:VHP194"/>
    <mergeCell ref="VDY194:VEF194"/>
    <mergeCell ref="VEG194:VEN194"/>
    <mergeCell ref="VEO194:VEV194"/>
    <mergeCell ref="VEW194:VFD194"/>
    <mergeCell ref="VFE194:VFL194"/>
    <mergeCell ref="VFM194:VFT194"/>
    <mergeCell ref="VCC194:VCJ194"/>
    <mergeCell ref="VCK194:VCR194"/>
    <mergeCell ref="VCS194:VCZ194"/>
    <mergeCell ref="VDA194:VDH194"/>
    <mergeCell ref="VDI194:VDP194"/>
    <mergeCell ref="VDQ194:VDX194"/>
    <mergeCell ref="VAG194:VAN194"/>
    <mergeCell ref="VAO194:VAV194"/>
    <mergeCell ref="VAW194:VBD194"/>
    <mergeCell ref="VBE194:VBL194"/>
    <mergeCell ref="VBM194:VBT194"/>
    <mergeCell ref="VBU194:VCB194"/>
    <mergeCell ref="UYK194:UYR194"/>
    <mergeCell ref="UYS194:UYZ194"/>
    <mergeCell ref="UZA194:UZH194"/>
    <mergeCell ref="UZI194:UZP194"/>
    <mergeCell ref="UZQ194:UZX194"/>
    <mergeCell ref="UZY194:VAF194"/>
    <mergeCell ref="UWO194:UWV194"/>
    <mergeCell ref="UWW194:UXD194"/>
    <mergeCell ref="UXE194:UXL194"/>
    <mergeCell ref="UXM194:UXT194"/>
    <mergeCell ref="UXU194:UYB194"/>
    <mergeCell ref="UYC194:UYJ194"/>
    <mergeCell ref="UUS194:UUZ194"/>
    <mergeCell ref="UVA194:UVH194"/>
    <mergeCell ref="UVI194:UVP194"/>
    <mergeCell ref="UVQ194:UVX194"/>
    <mergeCell ref="UVY194:UWF194"/>
    <mergeCell ref="UWG194:UWN194"/>
    <mergeCell ref="USW194:UTD194"/>
    <mergeCell ref="UTE194:UTL194"/>
    <mergeCell ref="UTM194:UTT194"/>
    <mergeCell ref="UTU194:UUB194"/>
    <mergeCell ref="UUC194:UUJ194"/>
    <mergeCell ref="UUK194:UUR194"/>
    <mergeCell ref="URA194:URH194"/>
    <mergeCell ref="URI194:URP194"/>
    <mergeCell ref="URQ194:URX194"/>
    <mergeCell ref="URY194:USF194"/>
    <mergeCell ref="USG194:USN194"/>
    <mergeCell ref="USO194:USV194"/>
    <mergeCell ref="UPE194:UPL194"/>
    <mergeCell ref="UPM194:UPT194"/>
    <mergeCell ref="UPU194:UQB194"/>
    <mergeCell ref="UQC194:UQJ194"/>
    <mergeCell ref="UQK194:UQR194"/>
    <mergeCell ref="UQS194:UQZ194"/>
    <mergeCell ref="UNI194:UNP194"/>
    <mergeCell ref="UNQ194:UNX194"/>
    <mergeCell ref="UNY194:UOF194"/>
    <mergeCell ref="UOG194:UON194"/>
    <mergeCell ref="UOO194:UOV194"/>
    <mergeCell ref="UOW194:UPD194"/>
    <mergeCell ref="ULM194:ULT194"/>
    <mergeCell ref="ULU194:UMB194"/>
    <mergeCell ref="UMC194:UMJ194"/>
    <mergeCell ref="UMK194:UMR194"/>
    <mergeCell ref="UMS194:UMZ194"/>
    <mergeCell ref="UNA194:UNH194"/>
    <mergeCell ref="UJQ194:UJX194"/>
    <mergeCell ref="UJY194:UKF194"/>
    <mergeCell ref="UKG194:UKN194"/>
    <mergeCell ref="UKO194:UKV194"/>
    <mergeCell ref="UKW194:ULD194"/>
    <mergeCell ref="ULE194:ULL194"/>
    <mergeCell ref="UHU194:UIB194"/>
    <mergeCell ref="UIC194:UIJ194"/>
    <mergeCell ref="UIK194:UIR194"/>
    <mergeCell ref="UIS194:UIZ194"/>
    <mergeCell ref="UJA194:UJH194"/>
    <mergeCell ref="UJI194:UJP194"/>
    <mergeCell ref="UFY194:UGF194"/>
    <mergeCell ref="UGG194:UGN194"/>
    <mergeCell ref="UGO194:UGV194"/>
    <mergeCell ref="UGW194:UHD194"/>
    <mergeCell ref="UHE194:UHL194"/>
    <mergeCell ref="UHM194:UHT194"/>
    <mergeCell ref="UEC194:UEJ194"/>
    <mergeCell ref="UEK194:UER194"/>
    <mergeCell ref="UES194:UEZ194"/>
    <mergeCell ref="UFA194:UFH194"/>
    <mergeCell ref="UFI194:UFP194"/>
    <mergeCell ref="UFQ194:UFX194"/>
    <mergeCell ref="UCG194:UCN194"/>
    <mergeCell ref="UCO194:UCV194"/>
    <mergeCell ref="UCW194:UDD194"/>
    <mergeCell ref="UDE194:UDL194"/>
    <mergeCell ref="UDM194:UDT194"/>
    <mergeCell ref="UDU194:UEB194"/>
    <mergeCell ref="UAK194:UAR194"/>
    <mergeCell ref="UAS194:UAZ194"/>
    <mergeCell ref="UBA194:UBH194"/>
    <mergeCell ref="UBI194:UBP194"/>
    <mergeCell ref="UBQ194:UBX194"/>
    <mergeCell ref="UBY194:UCF194"/>
    <mergeCell ref="TYO194:TYV194"/>
    <mergeCell ref="TYW194:TZD194"/>
    <mergeCell ref="TZE194:TZL194"/>
    <mergeCell ref="TZM194:TZT194"/>
    <mergeCell ref="TZU194:UAB194"/>
    <mergeCell ref="UAC194:UAJ194"/>
    <mergeCell ref="TWS194:TWZ194"/>
    <mergeCell ref="TXA194:TXH194"/>
    <mergeCell ref="TXI194:TXP194"/>
    <mergeCell ref="TXQ194:TXX194"/>
    <mergeCell ref="TXY194:TYF194"/>
    <mergeCell ref="TYG194:TYN194"/>
    <mergeCell ref="TUW194:TVD194"/>
    <mergeCell ref="TVE194:TVL194"/>
    <mergeCell ref="TVM194:TVT194"/>
    <mergeCell ref="TVU194:TWB194"/>
    <mergeCell ref="TWC194:TWJ194"/>
    <mergeCell ref="TWK194:TWR194"/>
    <mergeCell ref="TTA194:TTH194"/>
    <mergeCell ref="TTI194:TTP194"/>
    <mergeCell ref="TTQ194:TTX194"/>
    <mergeCell ref="TTY194:TUF194"/>
    <mergeCell ref="TUG194:TUN194"/>
    <mergeCell ref="TUO194:TUV194"/>
    <mergeCell ref="TRE194:TRL194"/>
    <mergeCell ref="TRM194:TRT194"/>
    <mergeCell ref="TRU194:TSB194"/>
    <mergeCell ref="TSC194:TSJ194"/>
    <mergeCell ref="TSK194:TSR194"/>
    <mergeCell ref="TSS194:TSZ194"/>
    <mergeCell ref="TPI194:TPP194"/>
    <mergeCell ref="TPQ194:TPX194"/>
    <mergeCell ref="TPY194:TQF194"/>
    <mergeCell ref="TQG194:TQN194"/>
    <mergeCell ref="TQO194:TQV194"/>
    <mergeCell ref="TQW194:TRD194"/>
    <mergeCell ref="TNM194:TNT194"/>
    <mergeCell ref="TNU194:TOB194"/>
    <mergeCell ref="TOC194:TOJ194"/>
    <mergeCell ref="TOK194:TOR194"/>
    <mergeCell ref="TOS194:TOZ194"/>
    <mergeCell ref="TPA194:TPH194"/>
    <mergeCell ref="TLQ194:TLX194"/>
    <mergeCell ref="TLY194:TMF194"/>
    <mergeCell ref="TMG194:TMN194"/>
    <mergeCell ref="TMO194:TMV194"/>
    <mergeCell ref="TMW194:TND194"/>
    <mergeCell ref="TNE194:TNL194"/>
    <mergeCell ref="TJU194:TKB194"/>
    <mergeCell ref="TKC194:TKJ194"/>
    <mergeCell ref="TKK194:TKR194"/>
    <mergeCell ref="TKS194:TKZ194"/>
    <mergeCell ref="TLA194:TLH194"/>
    <mergeCell ref="TLI194:TLP194"/>
    <mergeCell ref="THY194:TIF194"/>
    <mergeCell ref="TIG194:TIN194"/>
    <mergeCell ref="TIO194:TIV194"/>
    <mergeCell ref="TIW194:TJD194"/>
    <mergeCell ref="TJE194:TJL194"/>
    <mergeCell ref="TJM194:TJT194"/>
    <mergeCell ref="TGC194:TGJ194"/>
    <mergeCell ref="TGK194:TGR194"/>
    <mergeCell ref="TGS194:TGZ194"/>
    <mergeCell ref="THA194:THH194"/>
    <mergeCell ref="THI194:THP194"/>
    <mergeCell ref="THQ194:THX194"/>
    <mergeCell ref="TEG194:TEN194"/>
    <mergeCell ref="TEO194:TEV194"/>
    <mergeCell ref="TEW194:TFD194"/>
    <mergeCell ref="TFE194:TFL194"/>
    <mergeCell ref="TFM194:TFT194"/>
    <mergeCell ref="TFU194:TGB194"/>
    <mergeCell ref="TCK194:TCR194"/>
    <mergeCell ref="TCS194:TCZ194"/>
    <mergeCell ref="TDA194:TDH194"/>
    <mergeCell ref="TDI194:TDP194"/>
    <mergeCell ref="TDQ194:TDX194"/>
    <mergeCell ref="TDY194:TEF194"/>
    <mergeCell ref="TAO194:TAV194"/>
    <mergeCell ref="TAW194:TBD194"/>
    <mergeCell ref="TBE194:TBL194"/>
    <mergeCell ref="TBM194:TBT194"/>
    <mergeCell ref="TBU194:TCB194"/>
    <mergeCell ref="TCC194:TCJ194"/>
    <mergeCell ref="SYS194:SYZ194"/>
    <mergeCell ref="SZA194:SZH194"/>
    <mergeCell ref="SZI194:SZP194"/>
    <mergeCell ref="SZQ194:SZX194"/>
    <mergeCell ref="SZY194:TAF194"/>
    <mergeCell ref="TAG194:TAN194"/>
    <mergeCell ref="SWW194:SXD194"/>
    <mergeCell ref="SXE194:SXL194"/>
    <mergeCell ref="SXM194:SXT194"/>
    <mergeCell ref="SXU194:SYB194"/>
    <mergeCell ref="SYC194:SYJ194"/>
    <mergeCell ref="SYK194:SYR194"/>
    <mergeCell ref="SVA194:SVH194"/>
    <mergeCell ref="SVI194:SVP194"/>
    <mergeCell ref="SVQ194:SVX194"/>
    <mergeCell ref="SVY194:SWF194"/>
    <mergeCell ref="SWG194:SWN194"/>
    <mergeCell ref="SWO194:SWV194"/>
    <mergeCell ref="STE194:STL194"/>
    <mergeCell ref="STM194:STT194"/>
    <mergeCell ref="STU194:SUB194"/>
    <mergeCell ref="SUC194:SUJ194"/>
    <mergeCell ref="SUK194:SUR194"/>
    <mergeCell ref="SUS194:SUZ194"/>
    <mergeCell ref="SRI194:SRP194"/>
    <mergeCell ref="SRQ194:SRX194"/>
    <mergeCell ref="SRY194:SSF194"/>
    <mergeCell ref="SSG194:SSN194"/>
    <mergeCell ref="SSO194:SSV194"/>
    <mergeCell ref="SSW194:STD194"/>
    <mergeCell ref="SPM194:SPT194"/>
    <mergeCell ref="SPU194:SQB194"/>
    <mergeCell ref="SQC194:SQJ194"/>
    <mergeCell ref="SQK194:SQR194"/>
    <mergeCell ref="SQS194:SQZ194"/>
    <mergeCell ref="SRA194:SRH194"/>
    <mergeCell ref="SNQ194:SNX194"/>
    <mergeCell ref="SNY194:SOF194"/>
    <mergeCell ref="SOG194:SON194"/>
    <mergeCell ref="SOO194:SOV194"/>
    <mergeCell ref="SOW194:SPD194"/>
    <mergeCell ref="SPE194:SPL194"/>
    <mergeCell ref="SLU194:SMB194"/>
    <mergeCell ref="SMC194:SMJ194"/>
    <mergeCell ref="SMK194:SMR194"/>
    <mergeCell ref="SMS194:SMZ194"/>
    <mergeCell ref="SNA194:SNH194"/>
    <mergeCell ref="SNI194:SNP194"/>
    <mergeCell ref="SJY194:SKF194"/>
    <mergeCell ref="SKG194:SKN194"/>
    <mergeCell ref="SKO194:SKV194"/>
    <mergeCell ref="SKW194:SLD194"/>
    <mergeCell ref="SLE194:SLL194"/>
    <mergeCell ref="SLM194:SLT194"/>
    <mergeCell ref="SIC194:SIJ194"/>
    <mergeCell ref="SIK194:SIR194"/>
    <mergeCell ref="SIS194:SIZ194"/>
    <mergeCell ref="SJA194:SJH194"/>
    <mergeCell ref="SJI194:SJP194"/>
    <mergeCell ref="SJQ194:SJX194"/>
    <mergeCell ref="SGG194:SGN194"/>
    <mergeCell ref="SGO194:SGV194"/>
    <mergeCell ref="SGW194:SHD194"/>
    <mergeCell ref="SHE194:SHL194"/>
    <mergeCell ref="SHM194:SHT194"/>
    <mergeCell ref="SHU194:SIB194"/>
    <mergeCell ref="SEK194:SER194"/>
    <mergeCell ref="SES194:SEZ194"/>
    <mergeCell ref="SFA194:SFH194"/>
    <mergeCell ref="SFI194:SFP194"/>
    <mergeCell ref="SFQ194:SFX194"/>
    <mergeCell ref="SFY194:SGF194"/>
    <mergeCell ref="SCO194:SCV194"/>
    <mergeCell ref="SCW194:SDD194"/>
    <mergeCell ref="SDE194:SDL194"/>
    <mergeCell ref="SDM194:SDT194"/>
    <mergeCell ref="SDU194:SEB194"/>
    <mergeCell ref="SEC194:SEJ194"/>
    <mergeCell ref="SAS194:SAZ194"/>
    <mergeCell ref="SBA194:SBH194"/>
    <mergeCell ref="SBI194:SBP194"/>
    <mergeCell ref="SBQ194:SBX194"/>
    <mergeCell ref="SBY194:SCF194"/>
    <mergeCell ref="SCG194:SCN194"/>
    <mergeCell ref="RYW194:RZD194"/>
    <mergeCell ref="RZE194:RZL194"/>
    <mergeCell ref="RZM194:RZT194"/>
    <mergeCell ref="RZU194:SAB194"/>
    <mergeCell ref="SAC194:SAJ194"/>
    <mergeCell ref="SAK194:SAR194"/>
    <mergeCell ref="RXA194:RXH194"/>
    <mergeCell ref="RXI194:RXP194"/>
    <mergeCell ref="RXQ194:RXX194"/>
    <mergeCell ref="RXY194:RYF194"/>
    <mergeCell ref="RYG194:RYN194"/>
    <mergeCell ref="RYO194:RYV194"/>
    <mergeCell ref="RVE194:RVL194"/>
    <mergeCell ref="RVM194:RVT194"/>
    <mergeCell ref="RVU194:RWB194"/>
    <mergeCell ref="RWC194:RWJ194"/>
    <mergeCell ref="RWK194:RWR194"/>
    <mergeCell ref="RWS194:RWZ194"/>
    <mergeCell ref="RTI194:RTP194"/>
    <mergeCell ref="RTQ194:RTX194"/>
    <mergeCell ref="RTY194:RUF194"/>
    <mergeCell ref="RUG194:RUN194"/>
    <mergeCell ref="RUO194:RUV194"/>
    <mergeCell ref="RUW194:RVD194"/>
    <mergeCell ref="RRM194:RRT194"/>
    <mergeCell ref="RRU194:RSB194"/>
    <mergeCell ref="RSC194:RSJ194"/>
    <mergeCell ref="RSK194:RSR194"/>
    <mergeCell ref="RSS194:RSZ194"/>
    <mergeCell ref="RTA194:RTH194"/>
    <mergeCell ref="RPQ194:RPX194"/>
    <mergeCell ref="RPY194:RQF194"/>
    <mergeCell ref="RQG194:RQN194"/>
    <mergeCell ref="RQO194:RQV194"/>
    <mergeCell ref="RQW194:RRD194"/>
    <mergeCell ref="RRE194:RRL194"/>
    <mergeCell ref="RNU194:ROB194"/>
    <mergeCell ref="ROC194:ROJ194"/>
    <mergeCell ref="ROK194:ROR194"/>
    <mergeCell ref="ROS194:ROZ194"/>
    <mergeCell ref="RPA194:RPH194"/>
    <mergeCell ref="RPI194:RPP194"/>
    <mergeCell ref="RLY194:RMF194"/>
    <mergeCell ref="RMG194:RMN194"/>
    <mergeCell ref="RMO194:RMV194"/>
    <mergeCell ref="RMW194:RND194"/>
    <mergeCell ref="RNE194:RNL194"/>
    <mergeCell ref="RNM194:RNT194"/>
    <mergeCell ref="RKC194:RKJ194"/>
    <mergeCell ref="RKK194:RKR194"/>
    <mergeCell ref="RKS194:RKZ194"/>
    <mergeCell ref="RLA194:RLH194"/>
    <mergeCell ref="RLI194:RLP194"/>
    <mergeCell ref="RLQ194:RLX194"/>
    <mergeCell ref="RIG194:RIN194"/>
    <mergeCell ref="RIO194:RIV194"/>
    <mergeCell ref="RIW194:RJD194"/>
    <mergeCell ref="RJE194:RJL194"/>
    <mergeCell ref="RJM194:RJT194"/>
    <mergeCell ref="RJU194:RKB194"/>
    <mergeCell ref="RGK194:RGR194"/>
    <mergeCell ref="RGS194:RGZ194"/>
    <mergeCell ref="RHA194:RHH194"/>
    <mergeCell ref="RHI194:RHP194"/>
    <mergeCell ref="RHQ194:RHX194"/>
    <mergeCell ref="RHY194:RIF194"/>
    <mergeCell ref="REO194:REV194"/>
    <mergeCell ref="REW194:RFD194"/>
    <mergeCell ref="RFE194:RFL194"/>
    <mergeCell ref="RFM194:RFT194"/>
    <mergeCell ref="RFU194:RGB194"/>
    <mergeCell ref="RGC194:RGJ194"/>
    <mergeCell ref="RCS194:RCZ194"/>
    <mergeCell ref="RDA194:RDH194"/>
    <mergeCell ref="RDI194:RDP194"/>
    <mergeCell ref="RDQ194:RDX194"/>
    <mergeCell ref="RDY194:REF194"/>
    <mergeCell ref="REG194:REN194"/>
    <mergeCell ref="RAW194:RBD194"/>
    <mergeCell ref="RBE194:RBL194"/>
    <mergeCell ref="RBM194:RBT194"/>
    <mergeCell ref="RBU194:RCB194"/>
    <mergeCell ref="RCC194:RCJ194"/>
    <mergeCell ref="RCK194:RCR194"/>
    <mergeCell ref="QZA194:QZH194"/>
    <mergeCell ref="QZI194:QZP194"/>
    <mergeCell ref="QZQ194:QZX194"/>
    <mergeCell ref="QZY194:RAF194"/>
    <mergeCell ref="RAG194:RAN194"/>
    <mergeCell ref="RAO194:RAV194"/>
    <mergeCell ref="QXE194:QXL194"/>
    <mergeCell ref="QXM194:QXT194"/>
    <mergeCell ref="QXU194:QYB194"/>
    <mergeCell ref="QYC194:QYJ194"/>
    <mergeCell ref="QYK194:QYR194"/>
    <mergeCell ref="QYS194:QYZ194"/>
    <mergeCell ref="QVI194:QVP194"/>
    <mergeCell ref="QVQ194:QVX194"/>
    <mergeCell ref="QVY194:QWF194"/>
    <mergeCell ref="QWG194:QWN194"/>
    <mergeCell ref="QWO194:QWV194"/>
    <mergeCell ref="QWW194:QXD194"/>
    <mergeCell ref="QTM194:QTT194"/>
    <mergeCell ref="QTU194:QUB194"/>
    <mergeCell ref="QUC194:QUJ194"/>
    <mergeCell ref="QUK194:QUR194"/>
    <mergeCell ref="QUS194:QUZ194"/>
    <mergeCell ref="QVA194:QVH194"/>
    <mergeCell ref="QRQ194:QRX194"/>
    <mergeCell ref="QRY194:QSF194"/>
    <mergeCell ref="QSG194:QSN194"/>
    <mergeCell ref="QSO194:QSV194"/>
    <mergeCell ref="QSW194:QTD194"/>
    <mergeCell ref="QTE194:QTL194"/>
    <mergeCell ref="QPU194:QQB194"/>
    <mergeCell ref="QQC194:QQJ194"/>
    <mergeCell ref="QQK194:QQR194"/>
    <mergeCell ref="QQS194:QQZ194"/>
    <mergeCell ref="QRA194:QRH194"/>
    <mergeCell ref="QRI194:QRP194"/>
    <mergeCell ref="QNY194:QOF194"/>
    <mergeCell ref="QOG194:QON194"/>
    <mergeCell ref="QOO194:QOV194"/>
    <mergeCell ref="QOW194:QPD194"/>
    <mergeCell ref="QPE194:QPL194"/>
    <mergeCell ref="QPM194:QPT194"/>
    <mergeCell ref="QMC194:QMJ194"/>
    <mergeCell ref="QMK194:QMR194"/>
    <mergeCell ref="QMS194:QMZ194"/>
    <mergeCell ref="QNA194:QNH194"/>
    <mergeCell ref="QNI194:QNP194"/>
    <mergeCell ref="QNQ194:QNX194"/>
    <mergeCell ref="QKG194:QKN194"/>
    <mergeCell ref="QKO194:QKV194"/>
    <mergeCell ref="QKW194:QLD194"/>
    <mergeCell ref="QLE194:QLL194"/>
    <mergeCell ref="QLM194:QLT194"/>
    <mergeCell ref="QLU194:QMB194"/>
    <mergeCell ref="QIK194:QIR194"/>
    <mergeCell ref="QIS194:QIZ194"/>
    <mergeCell ref="QJA194:QJH194"/>
    <mergeCell ref="QJI194:QJP194"/>
    <mergeCell ref="QJQ194:QJX194"/>
    <mergeCell ref="QJY194:QKF194"/>
    <mergeCell ref="QGO194:QGV194"/>
    <mergeCell ref="QGW194:QHD194"/>
    <mergeCell ref="QHE194:QHL194"/>
    <mergeCell ref="QHM194:QHT194"/>
    <mergeCell ref="QHU194:QIB194"/>
    <mergeCell ref="QIC194:QIJ194"/>
    <mergeCell ref="QES194:QEZ194"/>
    <mergeCell ref="QFA194:QFH194"/>
    <mergeCell ref="QFI194:QFP194"/>
    <mergeCell ref="QFQ194:QFX194"/>
    <mergeCell ref="QFY194:QGF194"/>
    <mergeCell ref="QGG194:QGN194"/>
    <mergeCell ref="QCW194:QDD194"/>
    <mergeCell ref="QDE194:QDL194"/>
    <mergeCell ref="QDM194:QDT194"/>
    <mergeCell ref="QDU194:QEB194"/>
    <mergeCell ref="QEC194:QEJ194"/>
    <mergeCell ref="QEK194:QER194"/>
    <mergeCell ref="QBA194:QBH194"/>
    <mergeCell ref="QBI194:QBP194"/>
    <mergeCell ref="QBQ194:QBX194"/>
    <mergeCell ref="QBY194:QCF194"/>
    <mergeCell ref="QCG194:QCN194"/>
    <mergeCell ref="QCO194:QCV194"/>
    <mergeCell ref="PZE194:PZL194"/>
    <mergeCell ref="PZM194:PZT194"/>
    <mergeCell ref="PZU194:QAB194"/>
    <mergeCell ref="QAC194:QAJ194"/>
    <mergeCell ref="QAK194:QAR194"/>
    <mergeCell ref="QAS194:QAZ194"/>
    <mergeCell ref="PXI194:PXP194"/>
    <mergeCell ref="PXQ194:PXX194"/>
    <mergeCell ref="PXY194:PYF194"/>
    <mergeCell ref="PYG194:PYN194"/>
    <mergeCell ref="PYO194:PYV194"/>
    <mergeCell ref="PYW194:PZD194"/>
    <mergeCell ref="PVM194:PVT194"/>
    <mergeCell ref="PVU194:PWB194"/>
    <mergeCell ref="PWC194:PWJ194"/>
    <mergeCell ref="PWK194:PWR194"/>
    <mergeCell ref="PWS194:PWZ194"/>
    <mergeCell ref="PXA194:PXH194"/>
    <mergeCell ref="PTQ194:PTX194"/>
    <mergeCell ref="PTY194:PUF194"/>
    <mergeCell ref="PUG194:PUN194"/>
    <mergeCell ref="PUO194:PUV194"/>
    <mergeCell ref="PUW194:PVD194"/>
    <mergeCell ref="PVE194:PVL194"/>
    <mergeCell ref="PRU194:PSB194"/>
    <mergeCell ref="PSC194:PSJ194"/>
    <mergeCell ref="PSK194:PSR194"/>
    <mergeCell ref="PSS194:PSZ194"/>
    <mergeCell ref="PTA194:PTH194"/>
    <mergeCell ref="PTI194:PTP194"/>
    <mergeCell ref="PPY194:PQF194"/>
    <mergeCell ref="PQG194:PQN194"/>
    <mergeCell ref="PQO194:PQV194"/>
    <mergeCell ref="PQW194:PRD194"/>
    <mergeCell ref="PRE194:PRL194"/>
    <mergeCell ref="PRM194:PRT194"/>
    <mergeCell ref="POC194:POJ194"/>
    <mergeCell ref="POK194:POR194"/>
    <mergeCell ref="POS194:POZ194"/>
    <mergeCell ref="PPA194:PPH194"/>
    <mergeCell ref="PPI194:PPP194"/>
    <mergeCell ref="PPQ194:PPX194"/>
    <mergeCell ref="PMG194:PMN194"/>
    <mergeCell ref="PMO194:PMV194"/>
    <mergeCell ref="PMW194:PND194"/>
    <mergeCell ref="PNE194:PNL194"/>
    <mergeCell ref="PNM194:PNT194"/>
    <mergeCell ref="PNU194:POB194"/>
    <mergeCell ref="PKK194:PKR194"/>
    <mergeCell ref="PKS194:PKZ194"/>
    <mergeCell ref="PLA194:PLH194"/>
    <mergeCell ref="PLI194:PLP194"/>
    <mergeCell ref="PLQ194:PLX194"/>
    <mergeCell ref="PLY194:PMF194"/>
    <mergeCell ref="PIO194:PIV194"/>
    <mergeCell ref="PIW194:PJD194"/>
    <mergeCell ref="PJE194:PJL194"/>
    <mergeCell ref="PJM194:PJT194"/>
    <mergeCell ref="PJU194:PKB194"/>
    <mergeCell ref="PKC194:PKJ194"/>
    <mergeCell ref="PGS194:PGZ194"/>
    <mergeCell ref="PHA194:PHH194"/>
    <mergeCell ref="PHI194:PHP194"/>
    <mergeCell ref="PHQ194:PHX194"/>
    <mergeCell ref="PHY194:PIF194"/>
    <mergeCell ref="PIG194:PIN194"/>
    <mergeCell ref="PEW194:PFD194"/>
    <mergeCell ref="PFE194:PFL194"/>
    <mergeCell ref="PFM194:PFT194"/>
    <mergeCell ref="PFU194:PGB194"/>
    <mergeCell ref="PGC194:PGJ194"/>
    <mergeCell ref="PGK194:PGR194"/>
    <mergeCell ref="PDA194:PDH194"/>
    <mergeCell ref="PDI194:PDP194"/>
    <mergeCell ref="PDQ194:PDX194"/>
    <mergeCell ref="PDY194:PEF194"/>
    <mergeCell ref="PEG194:PEN194"/>
    <mergeCell ref="PEO194:PEV194"/>
    <mergeCell ref="PBE194:PBL194"/>
    <mergeCell ref="PBM194:PBT194"/>
    <mergeCell ref="PBU194:PCB194"/>
    <mergeCell ref="PCC194:PCJ194"/>
    <mergeCell ref="PCK194:PCR194"/>
    <mergeCell ref="PCS194:PCZ194"/>
    <mergeCell ref="OZI194:OZP194"/>
    <mergeCell ref="OZQ194:OZX194"/>
    <mergeCell ref="OZY194:PAF194"/>
    <mergeCell ref="PAG194:PAN194"/>
    <mergeCell ref="PAO194:PAV194"/>
    <mergeCell ref="PAW194:PBD194"/>
    <mergeCell ref="OXM194:OXT194"/>
    <mergeCell ref="OXU194:OYB194"/>
    <mergeCell ref="OYC194:OYJ194"/>
    <mergeCell ref="OYK194:OYR194"/>
    <mergeCell ref="OYS194:OYZ194"/>
    <mergeCell ref="OZA194:OZH194"/>
    <mergeCell ref="OVQ194:OVX194"/>
    <mergeCell ref="OVY194:OWF194"/>
    <mergeCell ref="OWG194:OWN194"/>
    <mergeCell ref="OWO194:OWV194"/>
    <mergeCell ref="OWW194:OXD194"/>
    <mergeCell ref="OXE194:OXL194"/>
    <mergeCell ref="OTU194:OUB194"/>
    <mergeCell ref="OUC194:OUJ194"/>
    <mergeCell ref="OUK194:OUR194"/>
    <mergeCell ref="OUS194:OUZ194"/>
    <mergeCell ref="OVA194:OVH194"/>
    <mergeCell ref="OVI194:OVP194"/>
    <mergeCell ref="ORY194:OSF194"/>
    <mergeCell ref="OSG194:OSN194"/>
    <mergeCell ref="OSO194:OSV194"/>
    <mergeCell ref="OSW194:OTD194"/>
    <mergeCell ref="OTE194:OTL194"/>
    <mergeCell ref="OTM194:OTT194"/>
    <mergeCell ref="OQC194:OQJ194"/>
    <mergeCell ref="OQK194:OQR194"/>
    <mergeCell ref="OQS194:OQZ194"/>
    <mergeCell ref="ORA194:ORH194"/>
    <mergeCell ref="ORI194:ORP194"/>
    <mergeCell ref="ORQ194:ORX194"/>
    <mergeCell ref="OOG194:OON194"/>
    <mergeCell ref="OOO194:OOV194"/>
    <mergeCell ref="OOW194:OPD194"/>
    <mergeCell ref="OPE194:OPL194"/>
    <mergeCell ref="OPM194:OPT194"/>
    <mergeCell ref="OPU194:OQB194"/>
    <mergeCell ref="OMK194:OMR194"/>
    <mergeCell ref="OMS194:OMZ194"/>
    <mergeCell ref="ONA194:ONH194"/>
    <mergeCell ref="ONI194:ONP194"/>
    <mergeCell ref="ONQ194:ONX194"/>
    <mergeCell ref="ONY194:OOF194"/>
    <mergeCell ref="OKO194:OKV194"/>
    <mergeCell ref="OKW194:OLD194"/>
    <mergeCell ref="OLE194:OLL194"/>
    <mergeCell ref="OLM194:OLT194"/>
    <mergeCell ref="OLU194:OMB194"/>
    <mergeCell ref="OMC194:OMJ194"/>
    <mergeCell ref="OIS194:OIZ194"/>
    <mergeCell ref="OJA194:OJH194"/>
    <mergeCell ref="OJI194:OJP194"/>
    <mergeCell ref="OJQ194:OJX194"/>
    <mergeCell ref="OJY194:OKF194"/>
    <mergeCell ref="OKG194:OKN194"/>
    <mergeCell ref="OGW194:OHD194"/>
    <mergeCell ref="OHE194:OHL194"/>
    <mergeCell ref="OHM194:OHT194"/>
    <mergeCell ref="OHU194:OIB194"/>
    <mergeCell ref="OIC194:OIJ194"/>
    <mergeCell ref="OIK194:OIR194"/>
    <mergeCell ref="OFA194:OFH194"/>
    <mergeCell ref="OFI194:OFP194"/>
    <mergeCell ref="OFQ194:OFX194"/>
    <mergeCell ref="OFY194:OGF194"/>
    <mergeCell ref="OGG194:OGN194"/>
    <mergeCell ref="OGO194:OGV194"/>
    <mergeCell ref="ODE194:ODL194"/>
    <mergeCell ref="ODM194:ODT194"/>
    <mergeCell ref="ODU194:OEB194"/>
    <mergeCell ref="OEC194:OEJ194"/>
    <mergeCell ref="OEK194:OER194"/>
    <mergeCell ref="OES194:OEZ194"/>
    <mergeCell ref="OBI194:OBP194"/>
    <mergeCell ref="OBQ194:OBX194"/>
    <mergeCell ref="OBY194:OCF194"/>
    <mergeCell ref="OCG194:OCN194"/>
    <mergeCell ref="OCO194:OCV194"/>
    <mergeCell ref="OCW194:ODD194"/>
    <mergeCell ref="NZM194:NZT194"/>
    <mergeCell ref="NZU194:OAB194"/>
    <mergeCell ref="OAC194:OAJ194"/>
    <mergeCell ref="OAK194:OAR194"/>
    <mergeCell ref="OAS194:OAZ194"/>
    <mergeCell ref="OBA194:OBH194"/>
    <mergeCell ref="NXQ194:NXX194"/>
    <mergeCell ref="NXY194:NYF194"/>
    <mergeCell ref="NYG194:NYN194"/>
    <mergeCell ref="NYO194:NYV194"/>
    <mergeCell ref="NYW194:NZD194"/>
    <mergeCell ref="NZE194:NZL194"/>
    <mergeCell ref="NVU194:NWB194"/>
    <mergeCell ref="NWC194:NWJ194"/>
    <mergeCell ref="NWK194:NWR194"/>
    <mergeCell ref="NWS194:NWZ194"/>
    <mergeCell ref="NXA194:NXH194"/>
    <mergeCell ref="NXI194:NXP194"/>
    <mergeCell ref="NTY194:NUF194"/>
    <mergeCell ref="NUG194:NUN194"/>
    <mergeCell ref="NUO194:NUV194"/>
    <mergeCell ref="NUW194:NVD194"/>
    <mergeCell ref="NVE194:NVL194"/>
    <mergeCell ref="NVM194:NVT194"/>
    <mergeCell ref="NSC194:NSJ194"/>
    <mergeCell ref="NSK194:NSR194"/>
    <mergeCell ref="NSS194:NSZ194"/>
    <mergeCell ref="NTA194:NTH194"/>
    <mergeCell ref="NTI194:NTP194"/>
    <mergeCell ref="NTQ194:NTX194"/>
    <mergeCell ref="NQG194:NQN194"/>
    <mergeCell ref="NQO194:NQV194"/>
    <mergeCell ref="NQW194:NRD194"/>
    <mergeCell ref="NRE194:NRL194"/>
    <mergeCell ref="NRM194:NRT194"/>
    <mergeCell ref="NRU194:NSB194"/>
    <mergeCell ref="NOK194:NOR194"/>
    <mergeCell ref="NOS194:NOZ194"/>
    <mergeCell ref="NPA194:NPH194"/>
    <mergeCell ref="NPI194:NPP194"/>
    <mergeCell ref="NPQ194:NPX194"/>
    <mergeCell ref="NPY194:NQF194"/>
    <mergeCell ref="NMO194:NMV194"/>
    <mergeCell ref="NMW194:NND194"/>
    <mergeCell ref="NNE194:NNL194"/>
    <mergeCell ref="NNM194:NNT194"/>
    <mergeCell ref="NNU194:NOB194"/>
    <mergeCell ref="NOC194:NOJ194"/>
    <mergeCell ref="NKS194:NKZ194"/>
    <mergeCell ref="NLA194:NLH194"/>
    <mergeCell ref="NLI194:NLP194"/>
    <mergeCell ref="NLQ194:NLX194"/>
    <mergeCell ref="NLY194:NMF194"/>
    <mergeCell ref="NMG194:NMN194"/>
    <mergeCell ref="NIW194:NJD194"/>
    <mergeCell ref="NJE194:NJL194"/>
    <mergeCell ref="NJM194:NJT194"/>
    <mergeCell ref="NJU194:NKB194"/>
    <mergeCell ref="NKC194:NKJ194"/>
    <mergeCell ref="NKK194:NKR194"/>
    <mergeCell ref="NHA194:NHH194"/>
    <mergeCell ref="NHI194:NHP194"/>
    <mergeCell ref="NHQ194:NHX194"/>
    <mergeCell ref="NHY194:NIF194"/>
    <mergeCell ref="NIG194:NIN194"/>
    <mergeCell ref="NIO194:NIV194"/>
    <mergeCell ref="NFE194:NFL194"/>
    <mergeCell ref="NFM194:NFT194"/>
    <mergeCell ref="NFU194:NGB194"/>
    <mergeCell ref="NGC194:NGJ194"/>
    <mergeCell ref="NGK194:NGR194"/>
    <mergeCell ref="NGS194:NGZ194"/>
    <mergeCell ref="NDI194:NDP194"/>
    <mergeCell ref="NDQ194:NDX194"/>
    <mergeCell ref="NDY194:NEF194"/>
    <mergeCell ref="NEG194:NEN194"/>
    <mergeCell ref="NEO194:NEV194"/>
    <mergeCell ref="NEW194:NFD194"/>
    <mergeCell ref="NBM194:NBT194"/>
    <mergeCell ref="NBU194:NCB194"/>
    <mergeCell ref="NCC194:NCJ194"/>
    <mergeCell ref="NCK194:NCR194"/>
    <mergeCell ref="NCS194:NCZ194"/>
    <mergeCell ref="NDA194:NDH194"/>
    <mergeCell ref="MZQ194:MZX194"/>
    <mergeCell ref="MZY194:NAF194"/>
    <mergeCell ref="NAG194:NAN194"/>
    <mergeCell ref="NAO194:NAV194"/>
    <mergeCell ref="NAW194:NBD194"/>
    <mergeCell ref="NBE194:NBL194"/>
    <mergeCell ref="MXU194:MYB194"/>
    <mergeCell ref="MYC194:MYJ194"/>
    <mergeCell ref="MYK194:MYR194"/>
    <mergeCell ref="MYS194:MYZ194"/>
    <mergeCell ref="MZA194:MZH194"/>
    <mergeCell ref="MZI194:MZP194"/>
    <mergeCell ref="MVY194:MWF194"/>
    <mergeCell ref="MWG194:MWN194"/>
    <mergeCell ref="MWO194:MWV194"/>
    <mergeCell ref="MWW194:MXD194"/>
    <mergeCell ref="MXE194:MXL194"/>
    <mergeCell ref="MXM194:MXT194"/>
    <mergeCell ref="MUC194:MUJ194"/>
    <mergeCell ref="MUK194:MUR194"/>
    <mergeCell ref="MUS194:MUZ194"/>
    <mergeCell ref="MVA194:MVH194"/>
    <mergeCell ref="MVI194:MVP194"/>
    <mergeCell ref="MVQ194:MVX194"/>
    <mergeCell ref="MSG194:MSN194"/>
    <mergeCell ref="MSO194:MSV194"/>
    <mergeCell ref="MSW194:MTD194"/>
    <mergeCell ref="MTE194:MTL194"/>
    <mergeCell ref="MTM194:MTT194"/>
    <mergeCell ref="MTU194:MUB194"/>
    <mergeCell ref="MQK194:MQR194"/>
    <mergeCell ref="MQS194:MQZ194"/>
    <mergeCell ref="MRA194:MRH194"/>
    <mergeCell ref="MRI194:MRP194"/>
    <mergeCell ref="MRQ194:MRX194"/>
    <mergeCell ref="MRY194:MSF194"/>
    <mergeCell ref="MOO194:MOV194"/>
    <mergeCell ref="MOW194:MPD194"/>
    <mergeCell ref="MPE194:MPL194"/>
    <mergeCell ref="MPM194:MPT194"/>
    <mergeCell ref="MPU194:MQB194"/>
    <mergeCell ref="MQC194:MQJ194"/>
    <mergeCell ref="MMS194:MMZ194"/>
    <mergeCell ref="MNA194:MNH194"/>
    <mergeCell ref="MNI194:MNP194"/>
    <mergeCell ref="MNQ194:MNX194"/>
    <mergeCell ref="MNY194:MOF194"/>
    <mergeCell ref="MOG194:MON194"/>
    <mergeCell ref="MKW194:MLD194"/>
    <mergeCell ref="MLE194:MLL194"/>
    <mergeCell ref="MLM194:MLT194"/>
    <mergeCell ref="MLU194:MMB194"/>
    <mergeCell ref="MMC194:MMJ194"/>
    <mergeCell ref="MMK194:MMR194"/>
    <mergeCell ref="MJA194:MJH194"/>
    <mergeCell ref="MJI194:MJP194"/>
    <mergeCell ref="MJQ194:MJX194"/>
    <mergeCell ref="MJY194:MKF194"/>
    <mergeCell ref="MKG194:MKN194"/>
    <mergeCell ref="MKO194:MKV194"/>
    <mergeCell ref="MHE194:MHL194"/>
    <mergeCell ref="MHM194:MHT194"/>
    <mergeCell ref="MHU194:MIB194"/>
    <mergeCell ref="MIC194:MIJ194"/>
    <mergeCell ref="MIK194:MIR194"/>
    <mergeCell ref="MIS194:MIZ194"/>
    <mergeCell ref="MFI194:MFP194"/>
    <mergeCell ref="MFQ194:MFX194"/>
    <mergeCell ref="MFY194:MGF194"/>
    <mergeCell ref="MGG194:MGN194"/>
    <mergeCell ref="MGO194:MGV194"/>
    <mergeCell ref="MGW194:MHD194"/>
    <mergeCell ref="MDM194:MDT194"/>
    <mergeCell ref="MDU194:MEB194"/>
    <mergeCell ref="MEC194:MEJ194"/>
    <mergeCell ref="MEK194:MER194"/>
    <mergeCell ref="MES194:MEZ194"/>
    <mergeCell ref="MFA194:MFH194"/>
    <mergeCell ref="MBQ194:MBX194"/>
    <mergeCell ref="MBY194:MCF194"/>
    <mergeCell ref="MCG194:MCN194"/>
    <mergeCell ref="MCO194:MCV194"/>
    <mergeCell ref="MCW194:MDD194"/>
    <mergeCell ref="MDE194:MDL194"/>
    <mergeCell ref="LZU194:MAB194"/>
    <mergeCell ref="MAC194:MAJ194"/>
    <mergeCell ref="MAK194:MAR194"/>
    <mergeCell ref="MAS194:MAZ194"/>
    <mergeCell ref="MBA194:MBH194"/>
    <mergeCell ref="MBI194:MBP194"/>
    <mergeCell ref="LXY194:LYF194"/>
    <mergeCell ref="LYG194:LYN194"/>
    <mergeCell ref="LYO194:LYV194"/>
    <mergeCell ref="LYW194:LZD194"/>
    <mergeCell ref="LZE194:LZL194"/>
    <mergeCell ref="LZM194:LZT194"/>
    <mergeCell ref="LWC194:LWJ194"/>
    <mergeCell ref="LWK194:LWR194"/>
    <mergeCell ref="LWS194:LWZ194"/>
    <mergeCell ref="LXA194:LXH194"/>
    <mergeCell ref="LXI194:LXP194"/>
    <mergeCell ref="LXQ194:LXX194"/>
    <mergeCell ref="LUG194:LUN194"/>
    <mergeCell ref="LUO194:LUV194"/>
    <mergeCell ref="LUW194:LVD194"/>
    <mergeCell ref="LVE194:LVL194"/>
    <mergeCell ref="LVM194:LVT194"/>
    <mergeCell ref="LVU194:LWB194"/>
    <mergeCell ref="LSK194:LSR194"/>
    <mergeCell ref="LSS194:LSZ194"/>
    <mergeCell ref="LTA194:LTH194"/>
    <mergeCell ref="LTI194:LTP194"/>
    <mergeCell ref="LTQ194:LTX194"/>
    <mergeCell ref="LTY194:LUF194"/>
    <mergeCell ref="LQO194:LQV194"/>
    <mergeCell ref="LQW194:LRD194"/>
    <mergeCell ref="LRE194:LRL194"/>
    <mergeCell ref="LRM194:LRT194"/>
    <mergeCell ref="LRU194:LSB194"/>
    <mergeCell ref="LSC194:LSJ194"/>
    <mergeCell ref="LOS194:LOZ194"/>
    <mergeCell ref="LPA194:LPH194"/>
    <mergeCell ref="LPI194:LPP194"/>
    <mergeCell ref="LPQ194:LPX194"/>
    <mergeCell ref="LPY194:LQF194"/>
    <mergeCell ref="LQG194:LQN194"/>
    <mergeCell ref="LMW194:LND194"/>
    <mergeCell ref="LNE194:LNL194"/>
    <mergeCell ref="LNM194:LNT194"/>
    <mergeCell ref="LNU194:LOB194"/>
    <mergeCell ref="LOC194:LOJ194"/>
    <mergeCell ref="LOK194:LOR194"/>
    <mergeCell ref="LLA194:LLH194"/>
    <mergeCell ref="LLI194:LLP194"/>
    <mergeCell ref="LLQ194:LLX194"/>
    <mergeCell ref="LLY194:LMF194"/>
    <mergeCell ref="LMG194:LMN194"/>
    <mergeCell ref="LMO194:LMV194"/>
    <mergeCell ref="LJE194:LJL194"/>
    <mergeCell ref="LJM194:LJT194"/>
    <mergeCell ref="LJU194:LKB194"/>
    <mergeCell ref="LKC194:LKJ194"/>
    <mergeCell ref="LKK194:LKR194"/>
    <mergeCell ref="LKS194:LKZ194"/>
    <mergeCell ref="LHI194:LHP194"/>
    <mergeCell ref="LHQ194:LHX194"/>
    <mergeCell ref="LHY194:LIF194"/>
    <mergeCell ref="LIG194:LIN194"/>
    <mergeCell ref="LIO194:LIV194"/>
    <mergeCell ref="LIW194:LJD194"/>
    <mergeCell ref="LFM194:LFT194"/>
    <mergeCell ref="LFU194:LGB194"/>
    <mergeCell ref="LGC194:LGJ194"/>
    <mergeCell ref="LGK194:LGR194"/>
    <mergeCell ref="LGS194:LGZ194"/>
    <mergeCell ref="LHA194:LHH194"/>
    <mergeCell ref="LDQ194:LDX194"/>
    <mergeCell ref="LDY194:LEF194"/>
    <mergeCell ref="LEG194:LEN194"/>
    <mergeCell ref="LEO194:LEV194"/>
    <mergeCell ref="LEW194:LFD194"/>
    <mergeCell ref="LFE194:LFL194"/>
    <mergeCell ref="LBU194:LCB194"/>
    <mergeCell ref="LCC194:LCJ194"/>
    <mergeCell ref="LCK194:LCR194"/>
    <mergeCell ref="LCS194:LCZ194"/>
    <mergeCell ref="LDA194:LDH194"/>
    <mergeCell ref="LDI194:LDP194"/>
    <mergeCell ref="KZY194:LAF194"/>
    <mergeCell ref="LAG194:LAN194"/>
    <mergeCell ref="LAO194:LAV194"/>
    <mergeCell ref="LAW194:LBD194"/>
    <mergeCell ref="LBE194:LBL194"/>
    <mergeCell ref="LBM194:LBT194"/>
    <mergeCell ref="KYC194:KYJ194"/>
    <mergeCell ref="KYK194:KYR194"/>
    <mergeCell ref="KYS194:KYZ194"/>
    <mergeCell ref="KZA194:KZH194"/>
    <mergeCell ref="KZI194:KZP194"/>
    <mergeCell ref="KZQ194:KZX194"/>
    <mergeCell ref="KWG194:KWN194"/>
    <mergeCell ref="KWO194:KWV194"/>
    <mergeCell ref="KWW194:KXD194"/>
    <mergeCell ref="KXE194:KXL194"/>
    <mergeCell ref="KXM194:KXT194"/>
    <mergeCell ref="KXU194:KYB194"/>
    <mergeCell ref="KUK194:KUR194"/>
    <mergeCell ref="KUS194:KUZ194"/>
    <mergeCell ref="KVA194:KVH194"/>
    <mergeCell ref="KVI194:KVP194"/>
    <mergeCell ref="KVQ194:KVX194"/>
    <mergeCell ref="KVY194:KWF194"/>
    <mergeCell ref="KSO194:KSV194"/>
    <mergeCell ref="KSW194:KTD194"/>
    <mergeCell ref="KTE194:KTL194"/>
    <mergeCell ref="KTM194:KTT194"/>
    <mergeCell ref="KTU194:KUB194"/>
    <mergeCell ref="KUC194:KUJ194"/>
    <mergeCell ref="KQS194:KQZ194"/>
    <mergeCell ref="KRA194:KRH194"/>
    <mergeCell ref="KRI194:KRP194"/>
    <mergeCell ref="KRQ194:KRX194"/>
    <mergeCell ref="KRY194:KSF194"/>
    <mergeCell ref="KSG194:KSN194"/>
    <mergeCell ref="KOW194:KPD194"/>
    <mergeCell ref="KPE194:KPL194"/>
    <mergeCell ref="KPM194:KPT194"/>
    <mergeCell ref="KPU194:KQB194"/>
    <mergeCell ref="KQC194:KQJ194"/>
    <mergeCell ref="KQK194:KQR194"/>
    <mergeCell ref="KNA194:KNH194"/>
    <mergeCell ref="KNI194:KNP194"/>
    <mergeCell ref="KNQ194:KNX194"/>
    <mergeCell ref="KNY194:KOF194"/>
    <mergeCell ref="KOG194:KON194"/>
    <mergeCell ref="KOO194:KOV194"/>
    <mergeCell ref="KLE194:KLL194"/>
    <mergeCell ref="KLM194:KLT194"/>
    <mergeCell ref="KLU194:KMB194"/>
    <mergeCell ref="KMC194:KMJ194"/>
    <mergeCell ref="KMK194:KMR194"/>
    <mergeCell ref="KMS194:KMZ194"/>
    <mergeCell ref="KJI194:KJP194"/>
    <mergeCell ref="KJQ194:KJX194"/>
    <mergeCell ref="KJY194:KKF194"/>
    <mergeCell ref="KKG194:KKN194"/>
    <mergeCell ref="KKO194:KKV194"/>
    <mergeCell ref="KKW194:KLD194"/>
    <mergeCell ref="KHM194:KHT194"/>
    <mergeCell ref="KHU194:KIB194"/>
    <mergeCell ref="KIC194:KIJ194"/>
    <mergeCell ref="KIK194:KIR194"/>
    <mergeCell ref="KIS194:KIZ194"/>
    <mergeCell ref="KJA194:KJH194"/>
    <mergeCell ref="KFQ194:KFX194"/>
    <mergeCell ref="KFY194:KGF194"/>
    <mergeCell ref="KGG194:KGN194"/>
    <mergeCell ref="KGO194:KGV194"/>
    <mergeCell ref="KGW194:KHD194"/>
    <mergeCell ref="KHE194:KHL194"/>
    <mergeCell ref="KDU194:KEB194"/>
    <mergeCell ref="KEC194:KEJ194"/>
    <mergeCell ref="KEK194:KER194"/>
    <mergeCell ref="KES194:KEZ194"/>
    <mergeCell ref="KFA194:KFH194"/>
    <mergeCell ref="KFI194:KFP194"/>
    <mergeCell ref="KBY194:KCF194"/>
    <mergeCell ref="KCG194:KCN194"/>
    <mergeCell ref="KCO194:KCV194"/>
    <mergeCell ref="KCW194:KDD194"/>
    <mergeCell ref="KDE194:KDL194"/>
    <mergeCell ref="KDM194:KDT194"/>
    <mergeCell ref="KAC194:KAJ194"/>
    <mergeCell ref="KAK194:KAR194"/>
    <mergeCell ref="KAS194:KAZ194"/>
    <mergeCell ref="KBA194:KBH194"/>
    <mergeCell ref="KBI194:KBP194"/>
    <mergeCell ref="KBQ194:KBX194"/>
    <mergeCell ref="JYG194:JYN194"/>
    <mergeCell ref="JYO194:JYV194"/>
    <mergeCell ref="JYW194:JZD194"/>
    <mergeCell ref="JZE194:JZL194"/>
    <mergeCell ref="JZM194:JZT194"/>
    <mergeCell ref="JZU194:KAB194"/>
    <mergeCell ref="JWK194:JWR194"/>
    <mergeCell ref="JWS194:JWZ194"/>
    <mergeCell ref="JXA194:JXH194"/>
    <mergeCell ref="JXI194:JXP194"/>
    <mergeCell ref="JXQ194:JXX194"/>
    <mergeCell ref="JXY194:JYF194"/>
    <mergeCell ref="JUO194:JUV194"/>
    <mergeCell ref="JUW194:JVD194"/>
    <mergeCell ref="JVE194:JVL194"/>
    <mergeCell ref="JVM194:JVT194"/>
    <mergeCell ref="JVU194:JWB194"/>
    <mergeCell ref="JWC194:JWJ194"/>
    <mergeCell ref="JSS194:JSZ194"/>
    <mergeCell ref="JTA194:JTH194"/>
    <mergeCell ref="JTI194:JTP194"/>
    <mergeCell ref="JTQ194:JTX194"/>
    <mergeCell ref="JTY194:JUF194"/>
    <mergeCell ref="JUG194:JUN194"/>
    <mergeCell ref="JQW194:JRD194"/>
    <mergeCell ref="JRE194:JRL194"/>
    <mergeCell ref="JRM194:JRT194"/>
    <mergeCell ref="JRU194:JSB194"/>
    <mergeCell ref="JSC194:JSJ194"/>
    <mergeCell ref="JSK194:JSR194"/>
    <mergeCell ref="JPA194:JPH194"/>
    <mergeCell ref="JPI194:JPP194"/>
    <mergeCell ref="JPQ194:JPX194"/>
    <mergeCell ref="JPY194:JQF194"/>
    <mergeCell ref="JQG194:JQN194"/>
    <mergeCell ref="JQO194:JQV194"/>
    <mergeCell ref="JNE194:JNL194"/>
    <mergeCell ref="JNM194:JNT194"/>
    <mergeCell ref="JNU194:JOB194"/>
    <mergeCell ref="JOC194:JOJ194"/>
    <mergeCell ref="JOK194:JOR194"/>
    <mergeCell ref="JOS194:JOZ194"/>
    <mergeCell ref="JLI194:JLP194"/>
    <mergeCell ref="JLQ194:JLX194"/>
    <mergeCell ref="JLY194:JMF194"/>
    <mergeCell ref="JMG194:JMN194"/>
    <mergeCell ref="JMO194:JMV194"/>
    <mergeCell ref="JMW194:JND194"/>
    <mergeCell ref="JJM194:JJT194"/>
    <mergeCell ref="JJU194:JKB194"/>
    <mergeCell ref="JKC194:JKJ194"/>
    <mergeCell ref="JKK194:JKR194"/>
    <mergeCell ref="JKS194:JKZ194"/>
    <mergeCell ref="JLA194:JLH194"/>
    <mergeCell ref="JHQ194:JHX194"/>
    <mergeCell ref="JHY194:JIF194"/>
    <mergeCell ref="JIG194:JIN194"/>
    <mergeCell ref="JIO194:JIV194"/>
    <mergeCell ref="JIW194:JJD194"/>
    <mergeCell ref="JJE194:JJL194"/>
    <mergeCell ref="JFU194:JGB194"/>
    <mergeCell ref="JGC194:JGJ194"/>
    <mergeCell ref="JGK194:JGR194"/>
    <mergeCell ref="JGS194:JGZ194"/>
    <mergeCell ref="JHA194:JHH194"/>
    <mergeCell ref="JHI194:JHP194"/>
    <mergeCell ref="JDY194:JEF194"/>
    <mergeCell ref="JEG194:JEN194"/>
    <mergeCell ref="JEO194:JEV194"/>
    <mergeCell ref="JEW194:JFD194"/>
    <mergeCell ref="JFE194:JFL194"/>
    <mergeCell ref="JFM194:JFT194"/>
    <mergeCell ref="JCC194:JCJ194"/>
    <mergeCell ref="JCK194:JCR194"/>
    <mergeCell ref="JCS194:JCZ194"/>
    <mergeCell ref="JDA194:JDH194"/>
    <mergeCell ref="JDI194:JDP194"/>
    <mergeCell ref="JDQ194:JDX194"/>
    <mergeCell ref="JAG194:JAN194"/>
    <mergeCell ref="JAO194:JAV194"/>
    <mergeCell ref="JAW194:JBD194"/>
    <mergeCell ref="JBE194:JBL194"/>
    <mergeCell ref="JBM194:JBT194"/>
    <mergeCell ref="JBU194:JCB194"/>
    <mergeCell ref="IYK194:IYR194"/>
    <mergeCell ref="IYS194:IYZ194"/>
    <mergeCell ref="IZA194:IZH194"/>
    <mergeCell ref="IZI194:IZP194"/>
    <mergeCell ref="IZQ194:IZX194"/>
    <mergeCell ref="IZY194:JAF194"/>
    <mergeCell ref="IWO194:IWV194"/>
    <mergeCell ref="IWW194:IXD194"/>
    <mergeCell ref="IXE194:IXL194"/>
    <mergeCell ref="IXM194:IXT194"/>
    <mergeCell ref="IXU194:IYB194"/>
    <mergeCell ref="IYC194:IYJ194"/>
    <mergeCell ref="IUS194:IUZ194"/>
    <mergeCell ref="IVA194:IVH194"/>
    <mergeCell ref="IVI194:IVP194"/>
    <mergeCell ref="IVQ194:IVX194"/>
    <mergeCell ref="IVY194:IWF194"/>
    <mergeCell ref="IWG194:IWN194"/>
    <mergeCell ref="ISW194:ITD194"/>
    <mergeCell ref="ITE194:ITL194"/>
    <mergeCell ref="ITM194:ITT194"/>
    <mergeCell ref="ITU194:IUB194"/>
    <mergeCell ref="IUC194:IUJ194"/>
    <mergeCell ref="IUK194:IUR194"/>
    <mergeCell ref="IRA194:IRH194"/>
    <mergeCell ref="IRI194:IRP194"/>
    <mergeCell ref="IRQ194:IRX194"/>
    <mergeCell ref="IRY194:ISF194"/>
    <mergeCell ref="ISG194:ISN194"/>
    <mergeCell ref="ISO194:ISV194"/>
    <mergeCell ref="IPE194:IPL194"/>
    <mergeCell ref="IPM194:IPT194"/>
    <mergeCell ref="IPU194:IQB194"/>
    <mergeCell ref="IQC194:IQJ194"/>
    <mergeCell ref="IQK194:IQR194"/>
    <mergeCell ref="IQS194:IQZ194"/>
    <mergeCell ref="INI194:INP194"/>
    <mergeCell ref="INQ194:INX194"/>
    <mergeCell ref="INY194:IOF194"/>
    <mergeCell ref="IOG194:ION194"/>
    <mergeCell ref="IOO194:IOV194"/>
    <mergeCell ref="IOW194:IPD194"/>
    <mergeCell ref="ILM194:ILT194"/>
    <mergeCell ref="ILU194:IMB194"/>
    <mergeCell ref="IMC194:IMJ194"/>
    <mergeCell ref="IMK194:IMR194"/>
    <mergeCell ref="IMS194:IMZ194"/>
    <mergeCell ref="INA194:INH194"/>
    <mergeCell ref="IJQ194:IJX194"/>
    <mergeCell ref="IJY194:IKF194"/>
    <mergeCell ref="IKG194:IKN194"/>
    <mergeCell ref="IKO194:IKV194"/>
    <mergeCell ref="IKW194:ILD194"/>
    <mergeCell ref="ILE194:ILL194"/>
    <mergeCell ref="IHU194:IIB194"/>
    <mergeCell ref="IIC194:IIJ194"/>
    <mergeCell ref="IIK194:IIR194"/>
    <mergeCell ref="IIS194:IIZ194"/>
    <mergeCell ref="IJA194:IJH194"/>
    <mergeCell ref="IJI194:IJP194"/>
    <mergeCell ref="IFY194:IGF194"/>
    <mergeCell ref="IGG194:IGN194"/>
    <mergeCell ref="IGO194:IGV194"/>
    <mergeCell ref="IGW194:IHD194"/>
    <mergeCell ref="IHE194:IHL194"/>
    <mergeCell ref="IHM194:IHT194"/>
    <mergeCell ref="IEC194:IEJ194"/>
    <mergeCell ref="IEK194:IER194"/>
    <mergeCell ref="IES194:IEZ194"/>
    <mergeCell ref="IFA194:IFH194"/>
    <mergeCell ref="IFI194:IFP194"/>
    <mergeCell ref="IFQ194:IFX194"/>
    <mergeCell ref="ICG194:ICN194"/>
    <mergeCell ref="ICO194:ICV194"/>
    <mergeCell ref="ICW194:IDD194"/>
    <mergeCell ref="IDE194:IDL194"/>
    <mergeCell ref="IDM194:IDT194"/>
    <mergeCell ref="IDU194:IEB194"/>
    <mergeCell ref="IAK194:IAR194"/>
    <mergeCell ref="IAS194:IAZ194"/>
    <mergeCell ref="IBA194:IBH194"/>
    <mergeCell ref="IBI194:IBP194"/>
    <mergeCell ref="IBQ194:IBX194"/>
    <mergeCell ref="IBY194:ICF194"/>
    <mergeCell ref="HYO194:HYV194"/>
    <mergeCell ref="HYW194:HZD194"/>
    <mergeCell ref="HZE194:HZL194"/>
    <mergeCell ref="HZM194:HZT194"/>
    <mergeCell ref="HZU194:IAB194"/>
    <mergeCell ref="IAC194:IAJ194"/>
    <mergeCell ref="HWS194:HWZ194"/>
    <mergeCell ref="HXA194:HXH194"/>
    <mergeCell ref="HXI194:HXP194"/>
    <mergeCell ref="HXQ194:HXX194"/>
    <mergeCell ref="HXY194:HYF194"/>
    <mergeCell ref="HYG194:HYN194"/>
    <mergeCell ref="HUW194:HVD194"/>
    <mergeCell ref="HVE194:HVL194"/>
    <mergeCell ref="HVM194:HVT194"/>
    <mergeCell ref="HVU194:HWB194"/>
    <mergeCell ref="HWC194:HWJ194"/>
    <mergeCell ref="HWK194:HWR194"/>
    <mergeCell ref="HTA194:HTH194"/>
    <mergeCell ref="HTI194:HTP194"/>
    <mergeCell ref="HTQ194:HTX194"/>
    <mergeCell ref="HTY194:HUF194"/>
    <mergeCell ref="HUG194:HUN194"/>
    <mergeCell ref="HUO194:HUV194"/>
    <mergeCell ref="HRE194:HRL194"/>
    <mergeCell ref="HRM194:HRT194"/>
    <mergeCell ref="HRU194:HSB194"/>
    <mergeCell ref="HSC194:HSJ194"/>
    <mergeCell ref="HSK194:HSR194"/>
    <mergeCell ref="HSS194:HSZ194"/>
    <mergeCell ref="HPI194:HPP194"/>
    <mergeCell ref="HPQ194:HPX194"/>
    <mergeCell ref="HPY194:HQF194"/>
    <mergeCell ref="HQG194:HQN194"/>
    <mergeCell ref="HQO194:HQV194"/>
    <mergeCell ref="HQW194:HRD194"/>
    <mergeCell ref="HNM194:HNT194"/>
    <mergeCell ref="HNU194:HOB194"/>
    <mergeCell ref="HOC194:HOJ194"/>
    <mergeCell ref="HOK194:HOR194"/>
    <mergeCell ref="HOS194:HOZ194"/>
    <mergeCell ref="HPA194:HPH194"/>
    <mergeCell ref="HLQ194:HLX194"/>
    <mergeCell ref="HLY194:HMF194"/>
    <mergeCell ref="HMG194:HMN194"/>
    <mergeCell ref="HMO194:HMV194"/>
    <mergeCell ref="HMW194:HND194"/>
    <mergeCell ref="HNE194:HNL194"/>
    <mergeCell ref="HJU194:HKB194"/>
    <mergeCell ref="HKC194:HKJ194"/>
    <mergeCell ref="HKK194:HKR194"/>
    <mergeCell ref="HKS194:HKZ194"/>
    <mergeCell ref="HLA194:HLH194"/>
    <mergeCell ref="HLI194:HLP194"/>
    <mergeCell ref="HHY194:HIF194"/>
    <mergeCell ref="HIG194:HIN194"/>
    <mergeCell ref="HIO194:HIV194"/>
    <mergeCell ref="HIW194:HJD194"/>
    <mergeCell ref="HJE194:HJL194"/>
    <mergeCell ref="HJM194:HJT194"/>
    <mergeCell ref="HGC194:HGJ194"/>
    <mergeCell ref="HGK194:HGR194"/>
    <mergeCell ref="HGS194:HGZ194"/>
    <mergeCell ref="HHA194:HHH194"/>
    <mergeCell ref="HHI194:HHP194"/>
    <mergeCell ref="HHQ194:HHX194"/>
    <mergeCell ref="HEG194:HEN194"/>
    <mergeCell ref="HEO194:HEV194"/>
    <mergeCell ref="HEW194:HFD194"/>
    <mergeCell ref="HFE194:HFL194"/>
    <mergeCell ref="HFM194:HFT194"/>
    <mergeCell ref="HFU194:HGB194"/>
    <mergeCell ref="HCK194:HCR194"/>
    <mergeCell ref="HCS194:HCZ194"/>
    <mergeCell ref="HDA194:HDH194"/>
    <mergeCell ref="HDI194:HDP194"/>
    <mergeCell ref="HDQ194:HDX194"/>
    <mergeCell ref="HDY194:HEF194"/>
    <mergeCell ref="HAO194:HAV194"/>
    <mergeCell ref="HAW194:HBD194"/>
    <mergeCell ref="HBE194:HBL194"/>
    <mergeCell ref="HBM194:HBT194"/>
    <mergeCell ref="HBU194:HCB194"/>
    <mergeCell ref="HCC194:HCJ194"/>
    <mergeCell ref="GYS194:GYZ194"/>
    <mergeCell ref="GZA194:GZH194"/>
    <mergeCell ref="GZI194:GZP194"/>
    <mergeCell ref="GZQ194:GZX194"/>
    <mergeCell ref="GZY194:HAF194"/>
    <mergeCell ref="HAG194:HAN194"/>
    <mergeCell ref="GWW194:GXD194"/>
    <mergeCell ref="GXE194:GXL194"/>
    <mergeCell ref="GXM194:GXT194"/>
    <mergeCell ref="GXU194:GYB194"/>
    <mergeCell ref="GYC194:GYJ194"/>
    <mergeCell ref="GYK194:GYR194"/>
    <mergeCell ref="GVA194:GVH194"/>
    <mergeCell ref="GVI194:GVP194"/>
    <mergeCell ref="GVQ194:GVX194"/>
    <mergeCell ref="GVY194:GWF194"/>
    <mergeCell ref="GWG194:GWN194"/>
    <mergeCell ref="GWO194:GWV194"/>
    <mergeCell ref="GTE194:GTL194"/>
    <mergeCell ref="GTM194:GTT194"/>
    <mergeCell ref="GTU194:GUB194"/>
    <mergeCell ref="GUC194:GUJ194"/>
    <mergeCell ref="GUK194:GUR194"/>
    <mergeCell ref="GUS194:GUZ194"/>
    <mergeCell ref="GRI194:GRP194"/>
    <mergeCell ref="GRQ194:GRX194"/>
    <mergeCell ref="GRY194:GSF194"/>
    <mergeCell ref="GSG194:GSN194"/>
    <mergeCell ref="GSO194:GSV194"/>
    <mergeCell ref="GSW194:GTD194"/>
    <mergeCell ref="GPM194:GPT194"/>
    <mergeCell ref="GPU194:GQB194"/>
    <mergeCell ref="GQC194:GQJ194"/>
    <mergeCell ref="GQK194:GQR194"/>
    <mergeCell ref="GQS194:GQZ194"/>
    <mergeCell ref="GRA194:GRH194"/>
    <mergeCell ref="GNQ194:GNX194"/>
    <mergeCell ref="GNY194:GOF194"/>
    <mergeCell ref="GOG194:GON194"/>
    <mergeCell ref="GOO194:GOV194"/>
    <mergeCell ref="GOW194:GPD194"/>
    <mergeCell ref="GPE194:GPL194"/>
    <mergeCell ref="GLU194:GMB194"/>
    <mergeCell ref="GMC194:GMJ194"/>
    <mergeCell ref="GMK194:GMR194"/>
    <mergeCell ref="GMS194:GMZ194"/>
    <mergeCell ref="GNA194:GNH194"/>
    <mergeCell ref="GNI194:GNP194"/>
    <mergeCell ref="GJY194:GKF194"/>
    <mergeCell ref="GKG194:GKN194"/>
    <mergeCell ref="GKO194:GKV194"/>
    <mergeCell ref="GKW194:GLD194"/>
    <mergeCell ref="GLE194:GLL194"/>
    <mergeCell ref="GLM194:GLT194"/>
    <mergeCell ref="GIC194:GIJ194"/>
    <mergeCell ref="GIK194:GIR194"/>
    <mergeCell ref="GIS194:GIZ194"/>
    <mergeCell ref="GJA194:GJH194"/>
    <mergeCell ref="GJI194:GJP194"/>
    <mergeCell ref="GJQ194:GJX194"/>
    <mergeCell ref="GGG194:GGN194"/>
    <mergeCell ref="GGO194:GGV194"/>
    <mergeCell ref="GGW194:GHD194"/>
    <mergeCell ref="GHE194:GHL194"/>
    <mergeCell ref="GHM194:GHT194"/>
    <mergeCell ref="GHU194:GIB194"/>
    <mergeCell ref="GEK194:GER194"/>
    <mergeCell ref="GES194:GEZ194"/>
    <mergeCell ref="GFA194:GFH194"/>
    <mergeCell ref="GFI194:GFP194"/>
    <mergeCell ref="GFQ194:GFX194"/>
    <mergeCell ref="GFY194:GGF194"/>
    <mergeCell ref="GCO194:GCV194"/>
    <mergeCell ref="GCW194:GDD194"/>
    <mergeCell ref="GDE194:GDL194"/>
    <mergeCell ref="GDM194:GDT194"/>
    <mergeCell ref="GDU194:GEB194"/>
    <mergeCell ref="GEC194:GEJ194"/>
    <mergeCell ref="GAS194:GAZ194"/>
    <mergeCell ref="GBA194:GBH194"/>
    <mergeCell ref="GBI194:GBP194"/>
    <mergeCell ref="GBQ194:GBX194"/>
    <mergeCell ref="GBY194:GCF194"/>
    <mergeCell ref="GCG194:GCN194"/>
    <mergeCell ref="FYW194:FZD194"/>
    <mergeCell ref="FZE194:FZL194"/>
    <mergeCell ref="FZM194:FZT194"/>
    <mergeCell ref="FZU194:GAB194"/>
    <mergeCell ref="GAC194:GAJ194"/>
    <mergeCell ref="GAK194:GAR194"/>
    <mergeCell ref="FXA194:FXH194"/>
    <mergeCell ref="FXI194:FXP194"/>
    <mergeCell ref="FXQ194:FXX194"/>
    <mergeCell ref="FXY194:FYF194"/>
    <mergeCell ref="FYG194:FYN194"/>
    <mergeCell ref="FYO194:FYV194"/>
    <mergeCell ref="FVE194:FVL194"/>
    <mergeCell ref="FVM194:FVT194"/>
    <mergeCell ref="FVU194:FWB194"/>
    <mergeCell ref="FWC194:FWJ194"/>
    <mergeCell ref="FWK194:FWR194"/>
    <mergeCell ref="FWS194:FWZ194"/>
    <mergeCell ref="FTI194:FTP194"/>
    <mergeCell ref="FTQ194:FTX194"/>
    <mergeCell ref="FTY194:FUF194"/>
    <mergeCell ref="FUG194:FUN194"/>
    <mergeCell ref="FUO194:FUV194"/>
    <mergeCell ref="FUW194:FVD194"/>
    <mergeCell ref="FRM194:FRT194"/>
    <mergeCell ref="FRU194:FSB194"/>
    <mergeCell ref="FSC194:FSJ194"/>
    <mergeCell ref="FSK194:FSR194"/>
    <mergeCell ref="FSS194:FSZ194"/>
    <mergeCell ref="FTA194:FTH194"/>
    <mergeCell ref="FPQ194:FPX194"/>
    <mergeCell ref="FPY194:FQF194"/>
    <mergeCell ref="FQG194:FQN194"/>
    <mergeCell ref="FQO194:FQV194"/>
    <mergeCell ref="FQW194:FRD194"/>
    <mergeCell ref="FRE194:FRL194"/>
    <mergeCell ref="FNU194:FOB194"/>
    <mergeCell ref="FOC194:FOJ194"/>
    <mergeCell ref="FOK194:FOR194"/>
    <mergeCell ref="FOS194:FOZ194"/>
    <mergeCell ref="FPA194:FPH194"/>
    <mergeCell ref="FPI194:FPP194"/>
    <mergeCell ref="FLY194:FMF194"/>
    <mergeCell ref="FMG194:FMN194"/>
    <mergeCell ref="FMO194:FMV194"/>
    <mergeCell ref="FMW194:FND194"/>
    <mergeCell ref="FNE194:FNL194"/>
    <mergeCell ref="FNM194:FNT194"/>
    <mergeCell ref="FKC194:FKJ194"/>
    <mergeCell ref="FKK194:FKR194"/>
    <mergeCell ref="FKS194:FKZ194"/>
    <mergeCell ref="FLA194:FLH194"/>
    <mergeCell ref="FLI194:FLP194"/>
    <mergeCell ref="FLQ194:FLX194"/>
    <mergeCell ref="FIG194:FIN194"/>
    <mergeCell ref="FIO194:FIV194"/>
    <mergeCell ref="FIW194:FJD194"/>
    <mergeCell ref="FJE194:FJL194"/>
    <mergeCell ref="FJM194:FJT194"/>
    <mergeCell ref="FJU194:FKB194"/>
    <mergeCell ref="FGK194:FGR194"/>
    <mergeCell ref="FGS194:FGZ194"/>
    <mergeCell ref="FHA194:FHH194"/>
    <mergeCell ref="FHI194:FHP194"/>
    <mergeCell ref="FHQ194:FHX194"/>
    <mergeCell ref="FHY194:FIF194"/>
    <mergeCell ref="FEO194:FEV194"/>
    <mergeCell ref="FEW194:FFD194"/>
    <mergeCell ref="FFE194:FFL194"/>
    <mergeCell ref="FFM194:FFT194"/>
    <mergeCell ref="FFU194:FGB194"/>
    <mergeCell ref="FGC194:FGJ194"/>
    <mergeCell ref="FCS194:FCZ194"/>
    <mergeCell ref="FDA194:FDH194"/>
    <mergeCell ref="FDI194:FDP194"/>
    <mergeCell ref="FDQ194:FDX194"/>
    <mergeCell ref="FDY194:FEF194"/>
    <mergeCell ref="FEG194:FEN194"/>
    <mergeCell ref="FAW194:FBD194"/>
    <mergeCell ref="FBE194:FBL194"/>
    <mergeCell ref="FBM194:FBT194"/>
    <mergeCell ref="FBU194:FCB194"/>
    <mergeCell ref="FCC194:FCJ194"/>
    <mergeCell ref="FCK194:FCR194"/>
    <mergeCell ref="EZA194:EZH194"/>
    <mergeCell ref="EZI194:EZP194"/>
    <mergeCell ref="EZQ194:EZX194"/>
    <mergeCell ref="EZY194:FAF194"/>
    <mergeCell ref="FAG194:FAN194"/>
    <mergeCell ref="FAO194:FAV194"/>
    <mergeCell ref="EXE194:EXL194"/>
    <mergeCell ref="EXM194:EXT194"/>
    <mergeCell ref="EXU194:EYB194"/>
    <mergeCell ref="EYC194:EYJ194"/>
    <mergeCell ref="EYK194:EYR194"/>
    <mergeCell ref="EYS194:EYZ194"/>
    <mergeCell ref="EVI194:EVP194"/>
    <mergeCell ref="EVQ194:EVX194"/>
    <mergeCell ref="EVY194:EWF194"/>
    <mergeCell ref="EWG194:EWN194"/>
    <mergeCell ref="EWO194:EWV194"/>
    <mergeCell ref="EWW194:EXD194"/>
    <mergeCell ref="ETM194:ETT194"/>
    <mergeCell ref="ETU194:EUB194"/>
    <mergeCell ref="EUC194:EUJ194"/>
    <mergeCell ref="EUK194:EUR194"/>
    <mergeCell ref="EUS194:EUZ194"/>
    <mergeCell ref="EVA194:EVH194"/>
    <mergeCell ref="ERQ194:ERX194"/>
    <mergeCell ref="ERY194:ESF194"/>
    <mergeCell ref="ESG194:ESN194"/>
    <mergeCell ref="ESO194:ESV194"/>
    <mergeCell ref="ESW194:ETD194"/>
    <mergeCell ref="ETE194:ETL194"/>
    <mergeCell ref="EPU194:EQB194"/>
    <mergeCell ref="EQC194:EQJ194"/>
    <mergeCell ref="EQK194:EQR194"/>
    <mergeCell ref="EQS194:EQZ194"/>
    <mergeCell ref="ERA194:ERH194"/>
    <mergeCell ref="ERI194:ERP194"/>
    <mergeCell ref="ENY194:EOF194"/>
    <mergeCell ref="EOG194:EON194"/>
    <mergeCell ref="EOO194:EOV194"/>
    <mergeCell ref="EOW194:EPD194"/>
    <mergeCell ref="EPE194:EPL194"/>
    <mergeCell ref="EPM194:EPT194"/>
    <mergeCell ref="EMC194:EMJ194"/>
    <mergeCell ref="EMK194:EMR194"/>
    <mergeCell ref="EMS194:EMZ194"/>
    <mergeCell ref="ENA194:ENH194"/>
    <mergeCell ref="ENI194:ENP194"/>
    <mergeCell ref="ENQ194:ENX194"/>
    <mergeCell ref="EKG194:EKN194"/>
    <mergeCell ref="EKO194:EKV194"/>
    <mergeCell ref="EKW194:ELD194"/>
    <mergeCell ref="ELE194:ELL194"/>
    <mergeCell ref="ELM194:ELT194"/>
    <mergeCell ref="ELU194:EMB194"/>
    <mergeCell ref="EIK194:EIR194"/>
    <mergeCell ref="EIS194:EIZ194"/>
    <mergeCell ref="EJA194:EJH194"/>
    <mergeCell ref="EJI194:EJP194"/>
    <mergeCell ref="EJQ194:EJX194"/>
    <mergeCell ref="EJY194:EKF194"/>
    <mergeCell ref="EGO194:EGV194"/>
    <mergeCell ref="EGW194:EHD194"/>
    <mergeCell ref="EHE194:EHL194"/>
    <mergeCell ref="EHM194:EHT194"/>
    <mergeCell ref="EHU194:EIB194"/>
    <mergeCell ref="EIC194:EIJ194"/>
    <mergeCell ref="EES194:EEZ194"/>
    <mergeCell ref="EFA194:EFH194"/>
    <mergeCell ref="EFI194:EFP194"/>
    <mergeCell ref="EFQ194:EFX194"/>
    <mergeCell ref="EFY194:EGF194"/>
    <mergeCell ref="EGG194:EGN194"/>
    <mergeCell ref="ECW194:EDD194"/>
    <mergeCell ref="EDE194:EDL194"/>
    <mergeCell ref="EDM194:EDT194"/>
    <mergeCell ref="EDU194:EEB194"/>
    <mergeCell ref="EEC194:EEJ194"/>
    <mergeCell ref="EEK194:EER194"/>
    <mergeCell ref="EBA194:EBH194"/>
    <mergeCell ref="EBI194:EBP194"/>
    <mergeCell ref="EBQ194:EBX194"/>
    <mergeCell ref="EBY194:ECF194"/>
    <mergeCell ref="ECG194:ECN194"/>
    <mergeCell ref="ECO194:ECV194"/>
    <mergeCell ref="DZE194:DZL194"/>
    <mergeCell ref="DZM194:DZT194"/>
    <mergeCell ref="DZU194:EAB194"/>
    <mergeCell ref="EAC194:EAJ194"/>
    <mergeCell ref="EAK194:EAR194"/>
    <mergeCell ref="EAS194:EAZ194"/>
    <mergeCell ref="DXI194:DXP194"/>
    <mergeCell ref="DXQ194:DXX194"/>
    <mergeCell ref="DXY194:DYF194"/>
    <mergeCell ref="DYG194:DYN194"/>
    <mergeCell ref="DYO194:DYV194"/>
    <mergeCell ref="DYW194:DZD194"/>
    <mergeCell ref="DVM194:DVT194"/>
    <mergeCell ref="DVU194:DWB194"/>
    <mergeCell ref="DWC194:DWJ194"/>
    <mergeCell ref="DWK194:DWR194"/>
    <mergeCell ref="DWS194:DWZ194"/>
    <mergeCell ref="DXA194:DXH194"/>
    <mergeCell ref="DTQ194:DTX194"/>
    <mergeCell ref="DTY194:DUF194"/>
    <mergeCell ref="DUG194:DUN194"/>
    <mergeCell ref="DUO194:DUV194"/>
    <mergeCell ref="DUW194:DVD194"/>
    <mergeCell ref="DVE194:DVL194"/>
    <mergeCell ref="DRU194:DSB194"/>
    <mergeCell ref="DSC194:DSJ194"/>
    <mergeCell ref="DSK194:DSR194"/>
    <mergeCell ref="DSS194:DSZ194"/>
    <mergeCell ref="DTA194:DTH194"/>
    <mergeCell ref="DTI194:DTP194"/>
    <mergeCell ref="DPY194:DQF194"/>
    <mergeCell ref="DQG194:DQN194"/>
    <mergeCell ref="DQO194:DQV194"/>
    <mergeCell ref="DQW194:DRD194"/>
    <mergeCell ref="DRE194:DRL194"/>
    <mergeCell ref="DRM194:DRT194"/>
    <mergeCell ref="DOC194:DOJ194"/>
    <mergeCell ref="DOK194:DOR194"/>
    <mergeCell ref="DOS194:DOZ194"/>
    <mergeCell ref="DPA194:DPH194"/>
    <mergeCell ref="DPI194:DPP194"/>
    <mergeCell ref="DPQ194:DPX194"/>
    <mergeCell ref="DMG194:DMN194"/>
    <mergeCell ref="DMO194:DMV194"/>
    <mergeCell ref="DMW194:DND194"/>
    <mergeCell ref="DNE194:DNL194"/>
    <mergeCell ref="DNM194:DNT194"/>
    <mergeCell ref="DNU194:DOB194"/>
    <mergeCell ref="DKK194:DKR194"/>
    <mergeCell ref="DKS194:DKZ194"/>
    <mergeCell ref="DLA194:DLH194"/>
    <mergeCell ref="DLI194:DLP194"/>
    <mergeCell ref="DLQ194:DLX194"/>
    <mergeCell ref="DLY194:DMF194"/>
    <mergeCell ref="DIO194:DIV194"/>
    <mergeCell ref="DIW194:DJD194"/>
    <mergeCell ref="DJE194:DJL194"/>
    <mergeCell ref="DJM194:DJT194"/>
    <mergeCell ref="DJU194:DKB194"/>
    <mergeCell ref="DKC194:DKJ194"/>
    <mergeCell ref="DGS194:DGZ194"/>
    <mergeCell ref="DHA194:DHH194"/>
    <mergeCell ref="DHI194:DHP194"/>
    <mergeCell ref="DHQ194:DHX194"/>
    <mergeCell ref="DHY194:DIF194"/>
    <mergeCell ref="DIG194:DIN194"/>
    <mergeCell ref="DEW194:DFD194"/>
    <mergeCell ref="DFE194:DFL194"/>
    <mergeCell ref="DFM194:DFT194"/>
    <mergeCell ref="DFU194:DGB194"/>
    <mergeCell ref="DGC194:DGJ194"/>
    <mergeCell ref="DGK194:DGR194"/>
    <mergeCell ref="DDA194:DDH194"/>
    <mergeCell ref="DDI194:DDP194"/>
    <mergeCell ref="DDQ194:DDX194"/>
    <mergeCell ref="DDY194:DEF194"/>
    <mergeCell ref="DEG194:DEN194"/>
    <mergeCell ref="DEO194:DEV194"/>
    <mergeCell ref="DBE194:DBL194"/>
    <mergeCell ref="DBM194:DBT194"/>
    <mergeCell ref="DBU194:DCB194"/>
    <mergeCell ref="DCC194:DCJ194"/>
    <mergeCell ref="DCK194:DCR194"/>
    <mergeCell ref="DCS194:DCZ194"/>
    <mergeCell ref="CZI194:CZP194"/>
    <mergeCell ref="CZQ194:CZX194"/>
    <mergeCell ref="CZY194:DAF194"/>
    <mergeCell ref="DAG194:DAN194"/>
    <mergeCell ref="DAO194:DAV194"/>
    <mergeCell ref="DAW194:DBD194"/>
    <mergeCell ref="CXM194:CXT194"/>
    <mergeCell ref="CXU194:CYB194"/>
    <mergeCell ref="CYC194:CYJ194"/>
    <mergeCell ref="CYK194:CYR194"/>
    <mergeCell ref="CYS194:CYZ194"/>
    <mergeCell ref="CZA194:CZH194"/>
    <mergeCell ref="CVQ194:CVX194"/>
    <mergeCell ref="CVY194:CWF194"/>
    <mergeCell ref="CWG194:CWN194"/>
    <mergeCell ref="CWO194:CWV194"/>
    <mergeCell ref="CWW194:CXD194"/>
    <mergeCell ref="CXE194:CXL194"/>
    <mergeCell ref="CTU194:CUB194"/>
    <mergeCell ref="CUC194:CUJ194"/>
    <mergeCell ref="CUK194:CUR194"/>
    <mergeCell ref="CUS194:CUZ194"/>
    <mergeCell ref="CVA194:CVH194"/>
    <mergeCell ref="CVI194:CVP194"/>
    <mergeCell ref="CRY194:CSF194"/>
    <mergeCell ref="CSG194:CSN194"/>
    <mergeCell ref="CSO194:CSV194"/>
    <mergeCell ref="CSW194:CTD194"/>
    <mergeCell ref="CTE194:CTL194"/>
    <mergeCell ref="CTM194:CTT194"/>
    <mergeCell ref="CQC194:CQJ194"/>
    <mergeCell ref="CQK194:CQR194"/>
    <mergeCell ref="CQS194:CQZ194"/>
    <mergeCell ref="CRA194:CRH194"/>
    <mergeCell ref="CRI194:CRP194"/>
    <mergeCell ref="CRQ194:CRX194"/>
    <mergeCell ref="COG194:CON194"/>
    <mergeCell ref="COO194:COV194"/>
    <mergeCell ref="COW194:CPD194"/>
    <mergeCell ref="CPE194:CPL194"/>
    <mergeCell ref="CPM194:CPT194"/>
    <mergeCell ref="CPU194:CQB194"/>
    <mergeCell ref="CMK194:CMR194"/>
    <mergeCell ref="CMS194:CMZ194"/>
    <mergeCell ref="CNA194:CNH194"/>
    <mergeCell ref="CNI194:CNP194"/>
    <mergeCell ref="CNQ194:CNX194"/>
    <mergeCell ref="CNY194:COF194"/>
    <mergeCell ref="CKO194:CKV194"/>
    <mergeCell ref="CKW194:CLD194"/>
    <mergeCell ref="CLE194:CLL194"/>
    <mergeCell ref="CLM194:CLT194"/>
    <mergeCell ref="CLU194:CMB194"/>
    <mergeCell ref="CMC194:CMJ194"/>
    <mergeCell ref="CIS194:CIZ194"/>
    <mergeCell ref="CJA194:CJH194"/>
    <mergeCell ref="CJI194:CJP194"/>
    <mergeCell ref="CJQ194:CJX194"/>
    <mergeCell ref="CJY194:CKF194"/>
    <mergeCell ref="CKG194:CKN194"/>
    <mergeCell ref="CGW194:CHD194"/>
    <mergeCell ref="CHE194:CHL194"/>
    <mergeCell ref="CHM194:CHT194"/>
    <mergeCell ref="CHU194:CIB194"/>
    <mergeCell ref="CIC194:CIJ194"/>
    <mergeCell ref="CIK194:CIR194"/>
    <mergeCell ref="CFA194:CFH194"/>
    <mergeCell ref="CFI194:CFP194"/>
    <mergeCell ref="CFQ194:CFX194"/>
    <mergeCell ref="CFY194:CGF194"/>
    <mergeCell ref="CGG194:CGN194"/>
    <mergeCell ref="CGO194:CGV194"/>
    <mergeCell ref="CDE194:CDL194"/>
    <mergeCell ref="CDM194:CDT194"/>
    <mergeCell ref="CDU194:CEB194"/>
    <mergeCell ref="CEC194:CEJ194"/>
    <mergeCell ref="CEK194:CER194"/>
    <mergeCell ref="CES194:CEZ194"/>
    <mergeCell ref="CBI194:CBP194"/>
    <mergeCell ref="CBQ194:CBX194"/>
    <mergeCell ref="CBY194:CCF194"/>
    <mergeCell ref="CCG194:CCN194"/>
    <mergeCell ref="CCO194:CCV194"/>
    <mergeCell ref="CCW194:CDD194"/>
    <mergeCell ref="BZM194:BZT194"/>
    <mergeCell ref="BZU194:CAB194"/>
    <mergeCell ref="CAC194:CAJ194"/>
    <mergeCell ref="CAK194:CAR194"/>
    <mergeCell ref="CAS194:CAZ194"/>
    <mergeCell ref="CBA194:CBH194"/>
    <mergeCell ref="BXQ194:BXX194"/>
    <mergeCell ref="BXY194:BYF194"/>
    <mergeCell ref="BYG194:BYN194"/>
    <mergeCell ref="BYO194:BYV194"/>
    <mergeCell ref="BYW194:BZD194"/>
    <mergeCell ref="BZE194:BZL194"/>
    <mergeCell ref="BVU194:BWB194"/>
    <mergeCell ref="BWC194:BWJ194"/>
    <mergeCell ref="BWK194:BWR194"/>
    <mergeCell ref="BWS194:BWZ194"/>
    <mergeCell ref="BXA194:BXH194"/>
    <mergeCell ref="BXI194:BXP194"/>
    <mergeCell ref="BTY194:BUF194"/>
    <mergeCell ref="BUG194:BUN194"/>
    <mergeCell ref="BUO194:BUV194"/>
    <mergeCell ref="BUW194:BVD194"/>
    <mergeCell ref="BVE194:BVL194"/>
    <mergeCell ref="BVM194:BVT194"/>
    <mergeCell ref="BSC194:BSJ194"/>
    <mergeCell ref="BSK194:BSR194"/>
    <mergeCell ref="BSS194:BSZ194"/>
    <mergeCell ref="BTA194:BTH194"/>
    <mergeCell ref="BTI194:BTP194"/>
    <mergeCell ref="BTQ194:BTX194"/>
    <mergeCell ref="BQG194:BQN194"/>
    <mergeCell ref="BQO194:BQV194"/>
    <mergeCell ref="BQW194:BRD194"/>
    <mergeCell ref="BRE194:BRL194"/>
    <mergeCell ref="BRM194:BRT194"/>
    <mergeCell ref="BRU194:BSB194"/>
    <mergeCell ref="BOK194:BOR194"/>
    <mergeCell ref="BOS194:BOZ194"/>
    <mergeCell ref="BPA194:BPH194"/>
    <mergeCell ref="BPI194:BPP194"/>
    <mergeCell ref="BPQ194:BPX194"/>
    <mergeCell ref="BPY194:BQF194"/>
    <mergeCell ref="BMO194:BMV194"/>
    <mergeCell ref="BMW194:BND194"/>
    <mergeCell ref="BNE194:BNL194"/>
    <mergeCell ref="BNM194:BNT194"/>
    <mergeCell ref="BNU194:BOB194"/>
    <mergeCell ref="BOC194:BOJ194"/>
    <mergeCell ref="BKS194:BKZ194"/>
    <mergeCell ref="BLA194:BLH194"/>
    <mergeCell ref="BLI194:BLP194"/>
    <mergeCell ref="BLQ194:BLX194"/>
    <mergeCell ref="BLY194:BMF194"/>
    <mergeCell ref="BMG194:BMN194"/>
    <mergeCell ref="BIW194:BJD194"/>
    <mergeCell ref="BJE194:BJL194"/>
    <mergeCell ref="BJM194:BJT194"/>
    <mergeCell ref="BJU194:BKB194"/>
    <mergeCell ref="BKC194:BKJ194"/>
    <mergeCell ref="BKK194:BKR194"/>
    <mergeCell ref="BHA194:BHH194"/>
    <mergeCell ref="BHI194:BHP194"/>
    <mergeCell ref="BHQ194:BHX194"/>
    <mergeCell ref="BHY194:BIF194"/>
    <mergeCell ref="BIG194:BIN194"/>
    <mergeCell ref="BIO194:BIV194"/>
    <mergeCell ref="BFE194:BFL194"/>
    <mergeCell ref="BFM194:BFT194"/>
    <mergeCell ref="BFU194:BGB194"/>
    <mergeCell ref="BGC194:BGJ194"/>
    <mergeCell ref="BGK194:BGR194"/>
    <mergeCell ref="BGS194:BGZ194"/>
    <mergeCell ref="BDI194:BDP194"/>
    <mergeCell ref="BDQ194:BDX194"/>
    <mergeCell ref="BDY194:BEF194"/>
    <mergeCell ref="BEG194:BEN194"/>
    <mergeCell ref="BEO194:BEV194"/>
    <mergeCell ref="BEW194:BFD194"/>
    <mergeCell ref="BBM194:BBT194"/>
    <mergeCell ref="BBU194:BCB194"/>
    <mergeCell ref="BCC194:BCJ194"/>
    <mergeCell ref="BCK194:BCR194"/>
    <mergeCell ref="BCS194:BCZ194"/>
    <mergeCell ref="BDA194:BDH194"/>
    <mergeCell ref="AZQ194:AZX194"/>
    <mergeCell ref="AZY194:BAF194"/>
    <mergeCell ref="BAG194:BAN194"/>
    <mergeCell ref="BAO194:BAV194"/>
    <mergeCell ref="BAW194:BBD194"/>
    <mergeCell ref="BBE194:BBL194"/>
    <mergeCell ref="AXU194:AYB194"/>
    <mergeCell ref="AYC194:AYJ194"/>
    <mergeCell ref="AYK194:AYR194"/>
    <mergeCell ref="AYS194:AYZ194"/>
    <mergeCell ref="AZA194:AZH194"/>
    <mergeCell ref="AZI194:AZP194"/>
    <mergeCell ref="AVY194:AWF194"/>
    <mergeCell ref="AWG194:AWN194"/>
    <mergeCell ref="AWO194:AWV194"/>
    <mergeCell ref="AWW194:AXD194"/>
    <mergeCell ref="AXE194:AXL194"/>
    <mergeCell ref="AXM194:AXT194"/>
    <mergeCell ref="AUC194:AUJ194"/>
    <mergeCell ref="AUK194:AUR194"/>
    <mergeCell ref="AUS194:AUZ194"/>
    <mergeCell ref="AVA194:AVH194"/>
    <mergeCell ref="AVI194:AVP194"/>
    <mergeCell ref="AVQ194:AVX194"/>
    <mergeCell ref="ASG194:ASN194"/>
    <mergeCell ref="ASO194:ASV194"/>
    <mergeCell ref="ASW194:ATD194"/>
    <mergeCell ref="ATE194:ATL194"/>
    <mergeCell ref="ATM194:ATT194"/>
    <mergeCell ref="ATU194:AUB194"/>
    <mergeCell ref="AQK194:AQR194"/>
    <mergeCell ref="AQS194:AQZ194"/>
    <mergeCell ref="ARA194:ARH194"/>
    <mergeCell ref="ARI194:ARP194"/>
    <mergeCell ref="ARQ194:ARX194"/>
    <mergeCell ref="ARY194:ASF194"/>
    <mergeCell ref="AOO194:AOV194"/>
    <mergeCell ref="AOW194:APD194"/>
    <mergeCell ref="APE194:APL194"/>
    <mergeCell ref="APM194:APT194"/>
    <mergeCell ref="APU194:AQB194"/>
    <mergeCell ref="AQC194:AQJ194"/>
    <mergeCell ref="AMS194:AMZ194"/>
    <mergeCell ref="ANA194:ANH194"/>
    <mergeCell ref="ANI194:ANP194"/>
    <mergeCell ref="ANQ194:ANX194"/>
    <mergeCell ref="ANY194:AOF194"/>
    <mergeCell ref="AOG194:AON194"/>
    <mergeCell ref="AKW194:ALD194"/>
    <mergeCell ref="ALE194:ALL194"/>
    <mergeCell ref="ALM194:ALT194"/>
    <mergeCell ref="ALU194:AMB194"/>
    <mergeCell ref="AMC194:AMJ194"/>
    <mergeCell ref="AMK194:AMR194"/>
    <mergeCell ref="AJA194:AJH194"/>
    <mergeCell ref="AJI194:AJP194"/>
    <mergeCell ref="AJQ194:AJX194"/>
    <mergeCell ref="AJY194:AKF194"/>
    <mergeCell ref="AKG194:AKN194"/>
    <mergeCell ref="AKO194:AKV194"/>
    <mergeCell ref="AHE194:AHL194"/>
    <mergeCell ref="AHM194:AHT194"/>
    <mergeCell ref="AHU194:AIB194"/>
    <mergeCell ref="AIC194:AIJ194"/>
    <mergeCell ref="AIK194:AIR194"/>
    <mergeCell ref="AIS194:AIZ194"/>
    <mergeCell ref="AFI194:AFP194"/>
    <mergeCell ref="AFQ194:AFX194"/>
    <mergeCell ref="AFY194:AGF194"/>
    <mergeCell ref="AGG194:AGN194"/>
    <mergeCell ref="AGO194:AGV194"/>
    <mergeCell ref="AGW194:AHD194"/>
    <mergeCell ref="ADM194:ADT194"/>
    <mergeCell ref="ADU194:AEB194"/>
    <mergeCell ref="AEC194:AEJ194"/>
    <mergeCell ref="AEK194:AER194"/>
    <mergeCell ref="AES194:AEZ194"/>
    <mergeCell ref="AFA194:AFH194"/>
    <mergeCell ref="ABQ194:ABX194"/>
    <mergeCell ref="ABY194:ACF194"/>
    <mergeCell ref="ACG194:ACN194"/>
    <mergeCell ref="ACO194:ACV194"/>
    <mergeCell ref="ACW194:ADD194"/>
    <mergeCell ref="ADE194:ADL194"/>
    <mergeCell ref="ZU194:AAB194"/>
    <mergeCell ref="AAC194:AAJ194"/>
    <mergeCell ref="AAK194:AAR194"/>
    <mergeCell ref="AAS194:AAZ194"/>
    <mergeCell ref="ABA194:ABH194"/>
    <mergeCell ref="ABI194:ABP194"/>
    <mergeCell ref="XY194:YF194"/>
    <mergeCell ref="YG194:YN194"/>
    <mergeCell ref="YO194:YV194"/>
    <mergeCell ref="YW194:ZD194"/>
    <mergeCell ref="ZE194:ZL194"/>
    <mergeCell ref="ZM194:ZT194"/>
    <mergeCell ref="WC194:WJ194"/>
    <mergeCell ref="WK194:WR194"/>
    <mergeCell ref="WS194:WZ194"/>
    <mergeCell ref="XA194:XH194"/>
    <mergeCell ref="XI194:XP194"/>
    <mergeCell ref="XQ194:XX194"/>
    <mergeCell ref="UG194:UN194"/>
    <mergeCell ref="UO194:UV194"/>
    <mergeCell ref="UW194:VD194"/>
    <mergeCell ref="VE194:VL194"/>
    <mergeCell ref="VM194:VT194"/>
    <mergeCell ref="VU194:WB194"/>
    <mergeCell ref="SK194:SR194"/>
    <mergeCell ref="SS194:SZ194"/>
    <mergeCell ref="TA194:TH194"/>
    <mergeCell ref="TI194:TP194"/>
    <mergeCell ref="TQ194:TX194"/>
    <mergeCell ref="TY194:UF194"/>
    <mergeCell ref="QO194:QV194"/>
    <mergeCell ref="QW194:RD194"/>
    <mergeCell ref="RE194:RL194"/>
    <mergeCell ref="RM194:RT194"/>
    <mergeCell ref="RU194:SB194"/>
    <mergeCell ref="SC194:SJ194"/>
    <mergeCell ref="OS194:OZ194"/>
    <mergeCell ref="PA194:PH194"/>
    <mergeCell ref="PI194:PP194"/>
    <mergeCell ref="PQ194:PX194"/>
    <mergeCell ref="PY194:QF194"/>
    <mergeCell ref="QG194:QN194"/>
    <mergeCell ref="MW194:ND194"/>
    <mergeCell ref="NE194:NL194"/>
    <mergeCell ref="NM194:NT194"/>
    <mergeCell ref="NU194:OB194"/>
    <mergeCell ref="OC194:OJ194"/>
    <mergeCell ref="OK194:OR194"/>
    <mergeCell ref="LA194:LH194"/>
    <mergeCell ref="LI194:LP194"/>
    <mergeCell ref="LQ194:LX194"/>
    <mergeCell ref="LY194:MF194"/>
    <mergeCell ref="MG194:MN194"/>
    <mergeCell ref="MO194:MV194"/>
    <mergeCell ref="JE194:JL194"/>
    <mergeCell ref="JM194:JT194"/>
    <mergeCell ref="JU194:KB194"/>
    <mergeCell ref="KC194:KJ194"/>
    <mergeCell ref="KK194:KR194"/>
    <mergeCell ref="KS194:KZ194"/>
    <mergeCell ref="HI194:HP194"/>
    <mergeCell ref="HQ194:HX194"/>
    <mergeCell ref="HY194:IF194"/>
    <mergeCell ref="IG194:IN194"/>
    <mergeCell ref="IO194:IV194"/>
    <mergeCell ref="IW194:JD194"/>
    <mergeCell ref="FM194:FT194"/>
    <mergeCell ref="FU194:GB194"/>
    <mergeCell ref="GC194:GJ194"/>
    <mergeCell ref="GK194:GR194"/>
    <mergeCell ref="GS194:GZ194"/>
    <mergeCell ref="HA194:HH194"/>
    <mergeCell ref="DQ194:DX194"/>
    <mergeCell ref="DY194:EF194"/>
    <mergeCell ref="EG194:EN194"/>
    <mergeCell ref="EO194:EV194"/>
    <mergeCell ref="EW194:FD194"/>
    <mergeCell ref="FE194:FL194"/>
    <mergeCell ref="BU194:CB194"/>
    <mergeCell ref="CC194:CJ194"/>
    <mergeCell ref="CK194:CR194"/>
    <mergeCell ref="CS194:CZ194"/>
    <mergeCell ref="DA194:DH194"/>
    <mergeCell ref="DI194:DP194"/>
    <mergeCell ref="Y194:AF194"/>
    <mergeCell ref="AG194:AN194"/>
    <mergeCell ref="AO194:AV194"/>
    <mergeCell ref="AW194:BD194"/>
    <mergeCell ref="BE194:BL194"/>
    <mergeCell ref="BM194:BT194"/>
    <mergeCell ref="A192:B192"/>
    <mergeCell ref="D192:E192"/>
    <mergeCell ref="A193:H193"/>
    <mergeCell ref="A194:H194"/>
    <mergeCell ref="I194:P194"/>
    <mergeCell ref="Q194:X194"/>
    <mergeCell ref="A189:B189"/>
    <mergeCell ref="D189:E189"/>
    <mergeCell ref="A190:B190"/>
    <mergeCell ref="D190:E190"/>
    <mergeCell ref="A191:B191"/>
    <mergeCell ref="D191:E191"/>
    <mergeCell ref="A183:H183"/>
    <mergeCell ref="A185:E185"/>
    <mergeCell ref="A186:E186"/>
    <mergeCell ref="A187:B187"/>
    <mergeCell ref="D187:E187"/>
    <mergeCell ref="A188:B188"/>
    <mergeCell ref="D188:E188"/>
    <mergeCell ref="A176:C176"/>
    <mergeCell ref="A177:C177"/>
    <mergeCell ref="A178:C178"/>
    <mergeCell ref="A179:C179"/>
    <mergeCell ref="A180:C180"/>
    <mergeCell ref="A182:H182"/>
    <mergeCell ref="A168:B168"/>
    <mergeCell ref="D168:H168"/>
    <mergeCell ref="C173:D173"/>
    <mergeCell ref="A174:C174"/>
    <mergeCell ref="G174:H174"/>
    <mergeCell ref="A175:C175"/>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6"/>
  <sheetViews>
    <sheetView view="pageBreakPreview" zoomScale="40" zoomScaleNormal="60" zoomScaleSheetLayoutView="40" workbookViewId="0">
      <pane ySplit="4" topLeftCell="A159"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267">
        <v>300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275">
        <f>F48*1.2</f>
        <v>5328</v>
      </c>
      <c r="E48" s="275">
        <f>F48*1.1</f>
        <v>4884</v>
      </c>
      <c r="F48" s="275">
        <v>4440</v>
      </c>
      <c r="G48" s="275">
        <f>F48*0.75</f>
        <v>3330</v>
      </c>
      <c r="H48" s="275">
        <f>F48*0.5</f>
        <v>2220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276"/>
      <c r="E49" s="276"/>
      <c r="F49" s="276"/>
      <c r="G49" s="276"/>
      <c r="H49" s="276"/>
    </row>
    <row r="50" spans="1:8" s="16" customFormat="1" ht="99.95" customHeight="1" thickBot="1" x14ac:dyDescent="0.25">
      <c r="A50" s="71"/>
      <c r="B50" s="631" t="s">
        <v>12</v>
      </c>
      <c r="C50" s="63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276"/>
      <c r="E50" s="276"/>
      <c r="F50" s="276"/>
      <c r="G50" s="276"/>
      <c r="H50" s="276"/>
    </row>
    <row r="51" spans="1:8" ht="21" x14ac:dyDescent="0.2">
      <c r="A51" s="112"/>
      <c r="B51" s="112"/>
      <c r="C51" s="112"/>
      <c r="D51" s="112"/>
      <c r="E51" s="112"/>
      <c r="F51" s="112"/>
      <c r="G51" s="112"/>
      <c r="H51" s="633"/>
    </row>
    <row r="52" spans="1:8" ht="21.75" thickBot="1" x14ac:dyDescent="0.25">
      <c r="A52" s="461"/>
      <c r="B52" s="461"/>
      <c r="C52" s="461"/>
      <c r="D52" s="461"/>
      <c r="E52" s="461"/>
      <c r="F52" s="461"/>
      <c r="G52" s="461"/>
      <c r="H52" s="634"/>
    </row>
    <row r="53" spans="1:8" ht="42" x14ac:dyDescent="0.2">
      <c r="A53" s="71" t="s">
        <v>176</v>
      </c>
      <c r="B53" s="347" t="s">
        <v>177</v>
      </c>
      <c r="C53" s="29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1">
        <f>F56*1.2</f>
        <v>13780.8</v>
      </c>
      <c r="E56" s="32">
        <f>F56*1.1</f>
        <v>12632.400000000001</v>
      </c>
      <c r="F56" s="32">
        <v>11484</v>
      </c>
      <c r="G56" s="32">
        <f>F56*0.75</f>
        <v>8613</v>
      </c>
      <c r="H56" s="33">
        <f>F56*0.5</f>
        <v>5742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54">
        <f>F62*1.2</f>
        <v>14731.199999999999</v>
      </c>
      <c r="E62" s="32">
        <f>F62*1.1</f>
        <v>13503.6</v>
      </c>
      <c r="F62" s="32">
        <v>12276</v>
      </c>
      <c r="G62" s="32">
        <f>F62*0.75</f>
        <v>9207</v>
      </c>
      <c r="H62" s="33">
        <f>F62*0.5</f>
        <v>6138</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267">
        <v>300</v>
      </c>
      <c r="E68" s="268"/>
      <c r="F68" s="268"/>
      <c r="G68" s="268"/>
      <c r="H68" s="269"/>
    </row>
    <row r="69" spans="1:8" s="16" customFormat="1" ht="94.5" customHeight="1" x14ac:dyDescent="0.2">
      <c r="A69" s="71"/>
      <c r="B69" s="92"/>
      <c r="C69" s="93"/>
      <c r="D69" s="94"/>
      <c r="E69" s="95"/>
      <c r="F69" s="95"/>
      <c r="G69" s="95"/>
      <c r="H69" s="270"/>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271"/>
      <c r="E70" s="272"/>
      <c r="F70" s="272"/>
      <c r="G70" s="272"/>
      <c r="H70" s="273"/>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1350 до 27000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144">
        <v>1350</v>
      </c>
      <c r="E73" s="145"/>
      <c r="F73" s="145"/>
      <c r="G73" s="145"/>
      <c r="H73" s="146"/>
    </row>
    <row r="74" spans="1:8" ht="37.5" customHeight="1" x14ac:dyDescent="0.2">
      <c r="A74" s="147" t="s">
        <v>40</v>
      </c>
      <c r="B74" s="148"/>
      <c r="C74" s="143"/>
      <c r="D74" s="36">
        <v>2700</v>
      </c>
      <c r="E74" s="37"/>
      <c r="F74" s="37"/>
      <c r="G74" s="37"/>
      <c r="H74" s="38"/>
    </row>
    <row r="75" spans="1:8" ht="37.5" customHeight="1" x14ac:dyDescent="0.2">
      <c r="A75" s="147" t="s">
        <v>41</v>
      </c>
      <c r="B75" s="148"/>
      <c r="C75" s="143"/>
      <c r="D75" s="36">
        <v>4050</v>
      </c>
      <c r="E75" s="37"/>
      <c r="F75" s="37"/>
      <c r="G75" s="37"/>
      <c r="H75" s="38"/>
    </row>
    <row r="76" spans="1:8" ht="37.5" customHeight="1" x14ac:dyDescent="0.2">
      <c r="A76" s="147" t="s">
        <v>42</v>
      </c>
      <c r="B76" s="148"/>
      <c r="C76" s="143"/>
      <c r="D76" s="36">
        <v>5400</v>
      </c>
      <c r="E76" s="37"/>
      <c r="F76" s="37"/>
      <c r="G76" s="37"/>
      <c r="H76" s="38"/>
    </row>
    <row r="77" spans="1:8" ht="37.5" customHeight="1" x14ac:dyDescent="0.2">
      <c r="A77" s="147" t="s">
        <v>43</v>
      </c>
      <c r="B77" s="148"/>
      <c r="C77" s="143"/>
      <c r="D77" s="36">
        <v>6750</v>
      </c>
      <c r="E77" s="37"/>
      <c r="F77" s="37"/>
      <c r="G77" s="37"/>
      <c r="H77" s="38"/>
    </row>
    <row r="78" spans="1:8" ht="37.5" customHeight="1" x14ac:dyDescent="0.2">
      <c r="A78" s="147" t="s">
        <v>44</v>
      </c>
      <c r="B78" s="148"/>
      <c r="C78" s="143"/>
      <c r="D78" s="36">
        <v>8100</v>
      </c>
      <c r="E78" s="37"/>
      <c r="F78" s="37"/>
      <c r="G78" s="37"/>
      <c r="H78" s="38"/>
    </row>
    <row r="79" spans="1:8" ht="37.5" customHeight="1" x14ac:dyDescent="0.2">
      <c r="A79" s="147" t="s">
        <v>45</v>
      </c>
      <c r="B79" s="148"/>
      <c r="C79" s="143"/>
      <c r="D79" s="36">
        <v>9450</v>
      </c>
      <c r="E79" s="37"/>
      <c r="F79" s="37"/>
      <c r="G79" s="37"/>
      <c r="H79" s="38"/>
    </row>
    <row r="80" spans="1:8" ht="37.5" customHeight="1" x14ac:dyDescent="0.2">
      <c r="A80" s="147" t="s">
        <v>46</v>
      </c>
      <c r="B80" s="148"/>
      <c r="C80" s="143"/>
      <c r="D80" s="36">
        <v>10800</v>
      </c>
      <c r="E80" s="37"/>
      <c r="F80" s="37"/>
      <c r="G80" s="37"/>
      <c r="H80" s="38"/>
    </row>
    <row r="81" spans="1:8" ht="37.5" customHeight="1" x14ac:dyDescent="0.2">
      <c r="A81" s="147" t="s">
        <v>47</v>
      </c>
      <c r="B81" s="148"/>
      <c r="C81" s="143"/>
      <c r="D81" s="36">
        <v>12150</v>
      </c>
      <c r="E81" s="37"/>
      <c r="F81" s="37"/>
      <c r="G81" s="37"/>
      <c r="H81" s="38"/>
    </row>
    <row r="82" spans="1:8" ht="37.5" customHeight="1" x14ac:dyDescent="0.2">
      <c r="A82" s="147" t="s">
        <v>48</v>
      </c>
      <c r="B82" s="148"/>
      <c r="C82" s="143"/>
      <c r="D82" s="36">
        <v>13500</v>
      </c>
      <c r="E82" s="37"/>
      <c r="F82" s="37"/>
      <c r="G82" s="37"/>
      <c r="H82" s="38"/>
    </row>
    <row r="83" spans="1:8" ht="37.5" customHeight="1" x14ac:dyDescent="0.2">
      <c r="A83" s="147" t="s">
        <v>49</v>
      </c>
      <c r="B83" s="148"/>
      <c r="C83" s="143"/>
      <c r="D83" s="36">
        <v>14850</v>
      </c>
      <c r="E83" s="37"/>
      <c r="F83" s="37"/>
      <c r="G83" s="37"/>
      <c r="H83" s="38"/>
    </row>
    <row r="84" spans="1:8" ht="37.5" customHeight="1" x14ac:dyDescent="0.2">
      <c r="A84" s="147" t="s">
        <v>50</v>
      </c>
      <c r="B84" s="148"/>
      <c r="C84" s="143"/>
      <c r="D84" s="36">
        <v>16200</v>
      </c>
      <c r="E84" s="37"/>
      <c r="F84" s="37"/>
      <c r="G84" s="37"/>
      <c r="H84" s="38"/>
    </row>
    <row r="85" spans="1:8" ht="37.5" customHeight="1" x14ac:dyDescent="0.2">
      <c r="A85" s="147" t="s">
        <v>51</v>
      </c>
      <c r="B85" s="148"/>
      <c r="C85" s="143"/>
      <c r="D85" s="36">
        <v>17550</v>
      </c>
      <c r="E85" s="37"/>
      <c r="F85" s="37"/>
      <c r="G85" s="37"/>
      <c r="H85" s="38"/>
    </row>
    <row r="86" spans="1:8" ht="37.5" customHeight="1" x14ac:dyDescent="0.2">
      <c r="A86" s="147" t="s">
        <v>52</v>
      </c>
      <c r="B86" s="148"/>
      <c r="C86" s="143"/>
      <c r="D86" s="36">
        <v>18900</v>
      </c>
      <c r="E86" s="37"/>
      <c r="F86" s="37"/>
      <c r="G86" s="37"/>
      <c r="H86" s="38"/>
    </row>
    <row r="87" spans="1:8" ht="37.5" customHeight="1" x14ac:dyDescent="0.2">
      <c r="A87" s="147" t="s">
        <v>53</v>
      </c>
      <c r="B87" s="148"/>
      <c r="C87" s="143"/>
      <c r="D87" s="36">
        <v>20250</v>
      </c>
      <c r="E87" s="37"/>
      <c r="F87" s="37"/>
      <c r="G87" s="37"/>
      <c r="H87" s="38"/>
    </row>
    <row r="88" spans="1:8" ht="37.5" customHeight="1" x14ac:dyDescent="0.2">
      <c r="A88" s="147" t="s">
        <v>54</v>
      </c>
      <c r="B88" s="148"/>
      <c r="C88" s="143"/>
      <c r="D88" s="36">
        <v>21600</v>
      </c>
      <c r="E88" s="37"/>
      <c r="F88" s="37"/>
      <c r="G88" s="37"/>
      <c r="H88" s="38"/>
    </row>
    <row r="89" spans="1:8" ht="37.5" customHeight="1" x14ac:dyDescent="0.2">
      <c r="A89" s="147" t="s">
        <v>55</v>
      </c>
      <c r="B89" s="148"/>
      <c r="C89" s="143"/>
      <c r="D89" s="36">
        <v>22950</v>
      </c>
      <c r="E89" s="37"/>
      <c r="F89" s="37"/>
      <c r="G89" s="37"/>
      <c r="H89" s="38"/>
    </row>
    <row r="90" spans="1:8" ht="37.5" customHeight="1" x14ac:dyDescent="0.2">
      <c r="A90" s="147" t="s">
        <v>56</v>
      </c>
      <c r="B90" s="148"/>
      <c r="C90" s="143"/>
      <c r="D90" s="36">
        <v>24300</v>
      </c>
      <c r="E90" s="37"/>
      <c r="F90" s="37"/>
      <c r="G90" s="37"/>
      <c r="H90" s="38"/>
    </row>
    <row r="91" spans="1:8" ht="37.5" customHeight="1" x14ac:dyDescent="0.2">
      <c r="A91" s="147" t="s">
        <v>57</v>
      </c>
      <c r="B91" s="148"/>
      <c r="C91" s="143"/>
      <c r="D91" s="36">
        <v>25650</v>
      </c>
      <c r="E91" s="37"/>
      <c r="F91" s="37"/>
      <c r="G91" s="37"/>
      <c r="H91" s="38"/>
    </row>
    <row r="92" spans="1:8" ht="37.5" customHeight="1" thickBot="1" x14ac:dyDescent="0.25">
      <c r="A92" s="147" t="s">
        <v>58</v>
      </c>
      <c r="B92" s="148"/>
      <c r="C92" s="143"/>
      <c r="D92" s="36">
        <v>27000</v>
      </c>
      <c r="E92" s="37"/>
      <c r="F92" s="37"/>
      <c r="G92" s="37"/>
      <c r="H92" s="38"/>
    </row>
    <row r="93" spans="1:8" ht="50.1" customHeight="1" thickBot="1" x14ac:dyDescent="0.25">
      <c r="A93" s="136" t="s">
        <v>59</v>
      </c>
      <c r="B93" s="137"/>
      <c r="C93" s="137"/>
      <c r="D93" s="138" t="str">
        <f>"от "&amp;MIN(D94:D103)&amp;" до "&amp;MAX(D94:D103)</f>
        <v>от 510 до 2550</v>
      </c>
      <c r="E93" s="139"/>
      <c r="F93" s="139"/>
      <c r="G93" s="139"/>
      <c r="H93" s="140"/>
    </row>
    <row r="94" spans="1:8" ht="151.5" x14ac:dyDescent="0.2">
      <c r="A94" s="149" t="s">
        <v>60</v>
      </c>
      <c r="B94" s="150" t="s">
        <v>13</v>
      </c>
      <c r="C94" s="296"/>
      <c r="D94" s="152">
        <v>1320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157">
        <v>630</v>
      </c>
      <c r="E95" s="157"/>
      <c r="F95" s="157"/>
      <c r="G95" s="157"/>
      <c r="H95" s="158"/>
    </row>
    <row r="96" spans="1:8" ht="37.5" customHeight="1" x14ac:dyDescent="0.2">
      <c r="A96" s="154" t="s">
        <v>62</v>
      </c>
      <c r="B96" s="155"/>
      <c r="C96" s="159"/>
      <c r="D96" s="157">
        <v>1306.8000000000002</v>
      </c>
      <c r="E96" s="157"/>
      <c r="F96" s="157"/>
      <c r="G96" s="157"/>
      <c r="H96" s="158"/>
    </row>
    <row r="97" spans="1:8" ht="37.5" customHeight="1" x14ac:dyDescent="0.2">
      <c r="A97" s="154" t="s">
        <v>63</v>
      </c>
      <c r="B97" s="155"/>
      <c r="C97" s="159"/>
      <c r="D97" s="157">
        <v>858.00000000000011</v>
      </c>
      <c r="E97" s="157"/>
      <c r="F97" s="157"/>
      <c r="G97" s="157"/>
      <c r="H97" s="158"/>
    </row>
    <row r="98" spans="1:8" ht="37.5" customHeight="1" x14ac:dyDescent="0.2">
      <c r="A98" s="160" t="s">
        <v>64</v>
      </c>
      <c r="B98" s="161"/>
      <c r="C98" s="159"/>
      <c r="D98" s="157">
        <v>858.00000000000011</v>
      </c>
      <c r="E98" s="157"/>
      <c r="F98" s="157"/>
      <c r="G98" s="157"/>
      <c r="H98" s="158"/>
    </row>
    <row r="99" spans="1:8" ht="37.5" customHeight="1" x14ac:dyDescent="0.2">
      <c r="A99" s="154" t="s">
        <v>65</v>
      </c>
      <c r="B99" s="155"/>
      <c r="C99" s="159"/>
      <c r="D99" s="157">
        <v>510</v>
      </c>
      <c r="E99" s="157"/>
      <c r="F99" s="157"/>
      <c r="G99" s="157"/>
      <c r="H99" s="158"/>
    </row>
    <row r="100" spans="1:8" ht="37.5" customHeight="1" x14ac:dyDescent="0.2">
      <c r="A100" s="154" t="s">
        <v>66</v>
      </c>
      <c r="B100" s="155"/>
      <c r="C100" s="159"/>
      <c r="D100" s="157">
        <v>510</v>
      </c>
      <c r="E100" s="157"/>
      <c r="F100" s="157"/>
      <c r="G100" s="157"/>
      <c r="H100" s="158"/>
    </row>
    <row r="101" spans="1:8" ht="37.5" customHeight="1" x14ac:dyDescent="0.2">
      <c r="A101" s="154" t="s">
        <v>67</v>
      </c>
      <c r="B101" s="155"/>
      <c r="C101" s="159"/>
      <c r="D101" s="157">
        <v>858.00000000000011</v>
      </c>
      <c r="E101" s="157"/>
      <c r="F101" s="157"/>
      <c r="G101" s="157"/>
      <c r="H101" s="158"/>
    </row>
    <row r="102" spans="1:8" ht="37.5" customHeight="1" x14ac:dyDescent="0.2">
      <c r="A102" s="154" t="s">
        <v>68</v>
      </c>
      <c r="B102" s="155"/>
      <c r="C102" s="159"/>
      <c r="D102" s="157">
        <v>1230</v>
      </c>
      <c r="E102" s="157"/>
      <c r="F102" s="157"/>
      <c r="G102" s="157"/>
      <c r="H102" s="158"/>
    </row>
    <row r="103" spans="1:8" ht="37.5" customHeight="1" thickBot="1" x14ac:dyDescent="0.25">
      <c r="A103" s="162" t="s">
        <v>69</v>
      </c>
      <c r="B103" s="163"/>
      <c r="C103" s="164"/>
      <c r="D103" s="165">
        <v>2550</v>
      </c>
      <c r="E103" s="165"/>
      <c r="F103" s="165"/>
      <c r="G103" s="165"/>
      <c r="H103" s="166"/>
    </row>
    <row r="104" spans="1:8" s="16" customFormat="1" ht="117.75" customHeight="1" thickBot="1" x14ac:dyDescent="0.25">
      <c r="A104" s="283" t="s">
        <v>71</v>
      </c>
      <c r="B104" s="284"/>
      <c r="C1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45">
        <v>72</v>
      </c>
      <c r="E104" s="45"/>
      <c r="F104" s="45"/>
      <c r="G104" s="45"/>
      <c r="H104" s="46"/>
    </row>
    <row r="105" spans="1:8" ht="50.1" customHeight="1" thickBot="1" x14ac:dyDescent="0.25">
      <c r="A105" s="24" t="s">
        <v>72</v>
      </c>
      <c r="B105" s="25"/>
      <c r="C105" s="26"/>
      <c r="D105" s="173" t="e">
        <f>"от "&amp;MIN(D107,D127:H128,#REF!,D129:H143)&amp;" до "&amp;MAX(D107,D127:H128,#REF!,D129:H143)</f>
        <v>#REF!</v>
      </c>
      <c r="E105" s="173"/>
      <c r="F105" s="173"/>
      <c r="G105" s="173"/>
      <c r="H105" s="174"/>
    </row>
    <row r="106" spans="1:8" ht="21.75" thickBot="1" x14ac:dyDescent="0.25">
      <c r="A106" s="286"/>
      <c r="B106" s="287"/>
      <c r="C106" s="130"/>
      <c r="D106" s="288"/>
      <c r="E106" s="288"/>
      <c r="F106" s="288"/>
      <c r="G106" s="288"/>
      <c r="H106" s="289"/>
    </row>
    <row r="107" spans="1:8" ht="62.2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182">
        <v>3816</v>
      </c>
      <c r="E107" s="182"/>
      <c r="F107" s="182"/>
      <c r="G107" s="182"/>
      <c r="H107" s="183"/>
    </row>
    <row r="108" spans="1:8" ht="62.25" customHeight="1" thickBot="1" x14ac:dyDescent="0.25">
      <c r="A108" s="184" t="s">
        <v>74</v>
      </c>
      <c r="B108" s="185"/>
      <c r="C108" s="186"/>
      <c r="D108" s="187" t="s">
        <v>75</v>
      </c>
      <c r="E108" s="188"/>
      <c r="F108" s="188"/>
      <c r="G108" s="188"/>
      <c r="H108" s="189"/>
    </row>
    <row r="109" spans="1:8" ht="62.25" customHeight="1" x14ac:dyDescent="0.2">
      <c r="A109" s="190" t="s">
        <v>76</v>
      </c>
      <c r="B109" s="191"/>
      <c r="C109" s="186"/>
      <c r="D109" s="157">
        <f>D107/4</f>
        <v>954</v>
      </c>
      <c r="E109" s="157"/>
      <c r="F109" s="157"/>
      <c r="G109" s="157"/>
      <c r="H109" s="158"/>
    </row>
    <row r="110" spans="1:8" ht="62.25" customHeight="1" x14ac:dyDescent="0.2">
      <c r="A110" s="190" t="s">
        <v>77</v>
      </c>
      <c r="B110" s="191"/>
      <c r="C110" s="186"/>
      <c r="D110" s="157">
        <f>D107/5</f>
        <v>763.2</v>
      </c>
      <c r="E110" s="157"/>
      <c r="F110" s="157"/>
      <c r="G110" s="157"/>
      <c r="H110" s="158"/>
    </row>
    <row r="111" spans="1:8" ht="62.25" customHeight="1" x14ac:dyDescent="0.2">
      <c r="A111" s="190" t="s">
        <v>78</v>
      </c>
      <c r="B111" s="191"/>
      <c r="C111" s="186"/>
      <c r="D111" s="157">
        <f>D107/6</f>
        <v>636</v>
      </c>
      <c r="E111" s="157"/>
      <c r="F111" s="157"/>
      <c r="G111" s="157"/>
      <c r="H111" s="158"/>
    </row>
    <row r="112" spans="1:8" ht="62.25" customHeight="1" x14ac:dyDescent="0.2">
      <c r="A112" s="190" t="s">
        <v>79</v>
      </c>
      <c r="B112" s="191"/>
      <c r="C112" s="186"/>
      <c r="D112" s="157">
        <f>D107/7</f>
        <v>545.14285714285711</v>
      </c>
      <c r="E112" s="157"/>
      <c r="F112" s="157"/>
      <c r="G112" s="157"/>
      <c r="H112" s="158"/>
    </row>
    <row r="113" spans="1:8" ht="62.25" customHeight="1" x14ac:dyDescent="0.2">
      <c r="A113" s="190" t="s">
        <v>80</v>
      </c>
      <c r="B113" s="191"/>
      <c r="C113" s="186"/>
      <c r="D113" s="157">
        <f>D107/8</f>
        <v>477</v>
      </c>
      <c r="E113" s="157"/>
      <c r="F113" s="157"/>
      <c r="G113" s="157"/>
      <c r="H113" s="158"/>
    </row>
    <row r="114" spans="1:8" ht="62.25" customHeight="1" x14ac:dyDescent="0.2">
      <c r="A114" s="190" t="s">
        <v>81</v>
      </c>
      <c r="B114" s="191"/>
      <c r="C114" s="186"/>
      <c r="D114" s="157">
        <f>D107/9</f>
        <v>424</v>
      </c>
      <c r="E114" s="157"/>
      <c r="F114" s="157"/>
      <c r="G114" s="157"/>
      <c r="H114" s="158"/>
    </row>
    <row r="115" spans="1:8" ht="62.25" customHeight="1" x14ac:dyDescent="0.2">
      <c r="A115" s="190" t="s">
        <v>82</v>
      </c>
      <c r="B115" s="191"/>
      <c r="C115" s="186"/>
      <c r="D115" s="157">
        <f>D107/10</f>
        <v>381.6</v>
      </c>
      <c r="E115" s="157"/>
      <c r="F115" s="157"/>
      <c r="G115" s="157"/>
      <c r="H115" s="158"/>
    </row>
    <row r="116" spans="1:8" ht="62.25" customHeight="1" thickBot="1" x14ac:dyDescent="0.25">
      <c r="A116" s="179" t="s">
        <v>83</v>
      </c>
      <c r="B116" s="180"/>
      <c r="C116" s="186"/>
      <c r="D116" s="182">
        <v>5760</v>
      </c>
      <c r="E116" s="182"/>
      <c r="F116" s="182"/>
      <c r="G116" s="182"/>
      <c r="H116" s="183"/>
    </row>
    <row r="117" spans="1:8" ht="62.25" customHeight="1" thickBot="1" x14ac:dyDescent="0.25">
      <c r="A117" s="184" t="s">
        <v>74</v>
      </c>
      <c r="B117" s="185"/>
      <c r="C117" s="186"/>
      <c r="D117" s="187" t="s">
        <v>75</v>
      </c>
      <c r="E117" s="188"/>
      <c r="F117" s="188"/>
      <c r="G117" s="188"/>
      <c r="H117" s="189"/>
    </row>
    <row r="118" spans="1:8" ht="62.25" customHeight="1" x14ac:dyDescent="0.2">
      <c r="A118" s="190" t="s">
        <v>76</v>
      </c>
      <c r="B118" s="191"/>
      <c r="C118" s="186"/>
      <c r="D118" s="157">
        <v>1440</v>
      </c>
      <c r="E118" s="157"/>
      <c r="F118" s="157"/>
      <c r="G118" s="157"/>
      <c r="H118" s="158"/>
    </row>
    <row r="119" spans="1:8" ht="62.25" customHeight="1" x14ac:dyDescent="0.2">
      <c r="A119" s="190" t="s">
        <v>77</v>
      </c>
      <c r="B119" s="191"/>
      <c r="C119" s="186"/>
      <c r="D119" s="157">
        <v>1152</v>
      </c>
      <c r="E119" s="157"/>
      <c r="F119" s="157"/>
      <c r="G119" s="157"/>
      <c r="H119" s="158"/>
    </row>
    <row r="120" spans="1:8" ht="62.25" customHeight="1" x14ac:dyDescent="0.2">
      <c r="A120" s="190" t="s">
        <v>78</v>
      </c>
      <c r="B120" s="191"/>
      <c r="C120" s="186"/>
      <c r="D120" s="157">
        <v>960</v>
      </c>
      <c r="E120" s="157"/>
      <c r="F120" s="157"/>
      <c r="G120" s="157"/>
      <c r="H120" s="158"/>
    </row>
    <row r="121" spans="1:8" ht="62.25" customHeight="1" x14ac:dyDescent="0.2">
      <c r="A121" s="190" t="s">
        <v>79</v>
      </c>
      <c r="B121" s="191"/>
      <c r="C121" s="186"/>
      <c r="D121" s="157">
        <v>822.85714285714278</v>
      </c>
      <c r="E121" s="157"/>
      <c r="F121" s="157"/>
      <c r="G121" s="157"/>
      <c r="H121" s="158"/>
    </row>
    <row r="122" spans="1:8" ht="62.25" customHeight="1" x14ac:dyDescent="0.2">
      <c r="A122" s="190" t="s">
        <v>80</v>
      </c>
      <c r="B122" s="191"/>
      <c r="C122" s="186"/>
      <c r="D122" s="157">
        <v>720</v>
      </c>
      <c r="E122" s="157"/>
      <c r="F122" s="157"/>
      <c r="G122" s="157"/>
      <c r="H122" s="158"/>
    </row>
    <row r="123" spans="1:8" ht="62.25" customHeight="1" x14ac:dyDescent="0.2">
      <c r="A123" s="190" t="s">
        <v>81</v>
      </c>
      <c r="B123" s="191"/>
      <c r="C123" s="186"/>
      <c r="D123" s="157">
        <v>640</v>
      </c>
      <c r="E123" s="157"/>
      <c r="F123" s="157"/>
      <c r="G123" s="157"/>
      <c r="H123" s="158"/>
    </row>
    <row r="124" spans="1:8" ht="62.25" customHeight="1" thickBot="1" x14ac:dyDescent="0.25">
      <c r="A124" s="190" t="s">
        <v>82</v>
      </c>
      <c r="B124" s="191"/>
      <c r="C124" s="194"/>
      <c r="D124" s="157">
        <v>576</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44">
        <v>11820</v>
      </c>
      <c r="E125" s="45"/>
      <c r="F125" s="45"/>
      <c r="G125" s="45"/>
      <c r="H125" s="46"/>
    </row>
    <row r="126" spans="1:8" ht="21.75" thickBot="1" x14ac:dyDescent="0.25">
      <c r="A126" s="286"/>
      <c r="B126" s="287"/>
      <c r="C126" s="125"/>
      <c r="D126" s="288"/>
      <c r="E126" s="288"/>
      <c r="F126" s="288"/>
      <c r="G126" s="288"/>
      <c r="H126" s="289"/>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"2ГИС.МАГНИТОГОРСК"</v>
      </c>
      <c r="D127" s="31">
        <v>9510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121">
        <v>2520</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6">
        <v>5820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"2ГИС.МАГНИТОГОРСК"</v>
      </c>
      <c r="D130" s="36">
        <v>5970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"2ГИС.МАГНИТОГОРСК"</v>
      </c>
      <c r="D131" s="36">
        <v>7200</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6">
        <v>4800</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6">
        <v>1830</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6">
        <v>5010</v>
      </c>
      <c r="E134" s="37"/>
      <c r="F134" s="37"/>
      <c r="G134" s="37"/>
      <c r="H134" s="38"/>
    </row>
    <row r="135" spans="1:8" ht="50.1" customHeight="1" x14ac:dyDescent="0.2">
      <c r="A135" s="160" t="s">
        <v>93</v>
      </c>
      <c r="B135" s="161"/>
      <c r="C135" s="203" t="str">
        <f>C128</f>
        <v>Электронный справочник на основе Справочника организаций "2ГИС.МАГНИТОГОРСК" (версия для ПК)</v>
      </c>
      <c r="D135" s="36">
        <v>8850</v>
      </c>
      <c r="E135" s="37"/>
      <c r="F135" s="37"/>
      <c r="G135" s="37"/>
      <c r="H135" s="38"/>
    </row>
    <row r="136" spans="1:8" ht="50.1" customHeight="1" x14ac:dyDescent="0.2">
      <c r="A136" s="160" t="s">
        <v>94</v>
      </c>
      <c r="B136" s="161"/>
      <c r="C136" s="202" t="s">
        <v>95</v>
      </c>
      <c r="D136" s="36">
        <v>1500</v>
      </c>
      <c r="E136" s="37"/>
      <c r="F136" s="37"/>
      <c r="G136" s="37"/>
      <c r="H136" s="38"/>
    </row>
    <row r="137" spans="1:8" ht="64.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6">
        <v>5544</v>
      </c>
      <c r="E137" s="37"/>
      <c r="F137" s="37"/>
      <c r="G137" s="37"/>
      <c r="H137" s="38"/>
    </row>
    <row r="138" spans="1:8" ht="64.5" customHeight="1" x14ac:dyDescent="0.2">
      <c r="A138" s="160" t="s">
        <v>97</v>
      </c>
      <c r="B138" s="161"/>
      <c r="C138" s="202"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6">
        <v>4435.2000000000007</v>
      </c>
      <c r="E138" s="37"/>
      <c r="F138" s="37"/>
      <c r="G138" s="37"/>
      <c r="H138" s="38"/>
    </row>
    <row r="139" spans="1:8" ht="64.5" customHeight="1" x14ac:dyDescent="0.2">
      <c r="A139" s="160" t="s">
        <v>98</v>
      </c>
      <c r="B139" s="161"/>
      <c r="C139"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6">
        <v>4290</v>
      </c>
      <c r="E139" s="37"/>
      <c r="F139" s="37"/>
      <c r="G139" s="37"/>
      <c r="H139" s="38"/>
    </row>
    <row r="140" spans="1:8" ht="64.5" customHeight="1" x14ac:dyDescent="0.2">
      <c r="A140" s="160" t="s">
        <v>99</v>
      </c>
      <c r="B140" s="161"/>
      <c r="C140"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6">
        <v>2217.6000000000004</v>
      </c>
      <c r="E140" s="37"/>
      <c r="F140" s="37"/>
      <c r="G140" s="37"/>
      <c r="H140" s="38"/>
    </row>
    <row r="141" spans="1:8" ht="64.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6">
        <v>11820</v>
      </c>
      <c r="E141" s="37"/>
      <c r="F141" s="37"/>
      <c r="G141" s="37"/>
      <c r="H141" s="38"/>
    </row>
    <row r="142" spans="1:8" ht="64.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6">
        <v>5880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6">
        <v>3870</v>
      </c>
      <c r="E143" s="37"/>
      <c r="F143" s="37"/>
      <c r="G143" s="37"/>
      <c r="H143" s="38"/>
    </row>
    <row r="144" spans="1:8" s="16" customFormat="1" ht="102" customHeight="1" thickBot="1" x14ac:dyDescent="0.25">
      <c r="A144" s="160" t="s">
        <v>16</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6">
        <v>462.00000000000006</v>
      </c>
      <c r="E144" s="37"/>
      <c r="F144" s="37"/>
      <c r="G144" s="37"/>
      <c r="H144" s="38"/>
    </row>
    <row r="145" spans="1:8" s="16" customFormat="1" ht="102" customHeight="1" thickBot="1" x14ac:dyDescent="0.25">
      <c r="A145" s="160" t="s">
        <v>103</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5" s="36">
        <v>50010</v>
      </c>
      <c r="E145" s="37"/>
      <c r="F145" s="37"/>
      <c r="G145" s="37"/>
      <c r="H145" s="38"/>
    </row>
    <row r="146" spans="1:8" s="16" customFormat="1" ht="126" customHeight="1" x14ac:dyDescent="0.2">
      <c r="A146" s="160" t="s">
        <v>104</v>
      </c>
      <c r="B146" s="161"/>
      <c r="C14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6" s="36">
        <v>7980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6">
        <v>6570</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8" s="36">
        <v>5880</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"2ГИС.МАГНИТОГОРСК"</v>
      </c>
      <c r="D149" s="36">
        <v>13320</v>
      </c>
      <c r="E149" s="37"/>
      <c r="F149" s="37"/>
      <c r="G149" s="37"/>
      <c r="H149" s="38"/>
    </row>
    <row r="150" spans="1:8" ht="50.1" customHeight="1" x14ac:dyDescent="0.2">
      <c r="A150" s="160" t="s">
        <v>108</v>
      </c>
      <c r="B150" s="161"/>
      <c r="C150" s="202"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6">
        <v>3600</v>
      </c>
      <c r="E150" s="37"/>
      <c r="F150" s="37"/>
      <c r="G150" s="37"/>
      <c r="H150" s="38"/>
    </row>
    <row r="151" spans="1:8" ht="50.1" customHeight="1" x14ac:dyDescent="0.2">
      <c r="A151" s="160" t="s">
        <v>109</v>
      </c>
      <c r="B151" s="161"/>
      <c r="C151" s="202" t="str">
        <f t="shared" si="1"/>
        <v>Электронный справочник на основе Справочника организаций "2ГИС.МАГНИТОГОРСК" (версия для ПК)</v>
      </c>
      <c r="D151" s="36">
        <v>8160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"2ГИС.МАГНИТОГОРСК"</v>
      </c>
      <c r="D152" s="36">
        <v>8400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"2ГИС.МАГНИТОГОРСК"</v>
      </c>
      <c r="D153" s="36">
        <v>10080</v>
      </c>
      <c r="E153" s="37"/>
      <c r="F153" s="37"/>
      <c r="G153" s="37"/>
      <c r="H153" s="38"/>
    </row>
    <row r="154" spans="1:8" ht="50.1" customHeight="1" x14ac:dyDescent="0.2">
      <c r="A154" s="160" t="s">
        <v>112</v>
      </c>
      <c r="B154" s="161"/>
      <c r="C154" s="202" t="str">
        <f t="shared" si="1"/>
        <v>Электронный справочник на основе Справочника организаций "2ГИС.МАГНИТОГОРСК" (версия для ПК)</v>
      </c>
      <c r="D154" s="36">
        <v>6720</v>
      </c>
      <c r="E154" s="37"/>
      <c r="F154" s="37"/>
      <c r="G154" s="37"/>
      <c r="H154" s="38"/>
    </row>
    <row r="155" spans="1:8" ht="50.1" customHeight="1" x14ac:dyDescent="0.2">
      <c r="A155" s="160" t="s">
        <v>113</v>
      </c>
      <c r="B155" s="161"/>
      <c r="C155" s="202" t="str">
        <f t="shared" si="1"/>
        <v>Электронный справочник на основе Справочника организаций "2ГИС.МАГНИТОГОРСК" (версия для ПК)</v>
      </c>
      <c r="D155" s="36">
        <v>2640</v>
      </c>
      <c r="E155" s="37"/>
      <c r="F155" s="37"/>
      <c r="G155" s="37"/>
      <c r="H155" s="38"/>
    </row>
    <row r="156" spans="1:8" ht="50.1" customHeight="1" x14ac:dyDescent="0.2">
      <c r="A156" s="160" t="s">
        <v>114</v>
      </c>
      <c r="B156" s="161"/>
      <c r="C156" s="202" t="str">
        <f t="shared" si="1"/>
        <v>Электронный справочник на основе Справочника организаций "2ГИС.МАГНИТОГОРСК" (версия для ПК)</v>
      </c>
      <c r="D156" s="36">
        <v>7080</v>
      </c>
      <c r="E156" s="37"/>
      <c r="F156" s="37"/>
      <c r="G156" s="37"/>
      <c r="H156" s="38"/>
    </row>
    <row r="157" spans="1:8" ht="50.1" customHeight="1" x14ac:dyDescent="0.2">
      <c r="A157" s="160" t="s">
        <v>115</v>
      </c>
      <c r="B157" s="161"/>
      <c r="C157" s="202" t="s">
        <v>95</v>
      </c>
      <c r="D157" s="36">
        <v>2160</v>
      </c>
      <c r="E157" s="37"/>
      <c r="F157" s="37"/>
      <c r="G157" s="37"/>
      <c r="H157" s="38"/>
    </row>
    <row r="158" spans="1:8" ht="66.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6">
        <v>16560</v>
      </c>
      <c r="E158" s="37"/>
      <c r="F158" s="37"/>
      <c r="G158" s="37"/>
      <c r="H158" s="38"/>
    </row>
    <row r="159" spans="1:8" ht="50.1" customHeight="1" thickBot="1" x14ac:dyDescent="0.25">
      <c r="A159" s="160" t="s">
        <v>117</v>
      </c>
      <c r="B159" s="161"/>
      <c r="C159" s="202" t="str">
        <f t="shared" si="1"/>
        <v>Электронный справочник на основе Справочника организаций "2ГИС.МАГНИТОГОРСК" (версия для ПК)</v>
      </c>
      <c r="D159" s="44">
        <v>5520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1">
        <v>11820</v>
      </c>
      <c r="E161" s="32"/>
      <c r="F161" s="32"/>
      <c r="G161" s="32"/>
      <c r="H161" s="33"/>
    </row>
    <row r="162" spans="1:8" s="16" customFormat="1" ht="50.1" customHeight="1" x14ac:dyDescent="0.2">
      <c r="A162" s="160" t="s">
        <v>120</v>
      </c>
      <c r="B162" s="161"/>
      <c r="C162" s="209"/>
      <c r="D162" s="36">
        <v>11820</v>
      </c>
      <c r="E162" s="37"/>
      <c r="F162" s="37"/>
      <c r="G162" s="37"/>
      <c r="H162" s="38"/>
    </row>
    <row r="163" spans="1:8" s="16" customFormat="1" ht="50.1" customHeight="1" x14ac:dyDescent="0.2">
      <c r="A163" s="207" t="s">
        <v>121</v>
      </c>
      <c r="B163" s="208"/>
      <c r="C163" s="209"/>
      <c r="D163" s="293">
        <v>2100</v>
      </c>
      <c r="E163" s="157"/>
      <c r="F163" s="157"/>
      <c r="G163" s="157"/>
      <c r="H163" s="158"/>
    </row>
    <row r="164" spans="1:8" s="16" customFormat="1" ht="50.1" customHeight="1" x14ac:dyDescent="0.2">
      <c r="A164" s="207" t="s">
        <v>122</v>
      </c>
      <c r="B164" s="208"/>
      <c r="C164" s="209"/>
      <c r="D164" s="293">
        <v>210</v>
      </c>
      <c r="E164" s="157"/>
      <c r="F164" s="157"/>
      <c r="G164" s="157"/>
      <c r="H164" s="158"/>
    </row>
    <row r="165" spans="1:8" s="16" customFormat="1" ht="50.1" customHeight="1" thickBot="1" x14ac:dyDescent="0.25">
      <c r="A165" s="207" t="s">
        <v>123</v>
      </c>
      <c r="B165" s="208"/>
      <c r="C165" s="210"/>
      <c r="D165" s="78">
        <v>900</v>
      </c>
      <c r="E165" s="79"/>
      <c r="F165" s="79"/>
      <c r="G165" s="79"/>
      <c r="H165" s="80"/>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"Интернет-площадка 2gis.ru на основе Cправочника организаций "&amp;$C$2&amp;""</f>
        <v>Интернет-площадка 2gis.ru на основе Cправочника организаций "2ГИС.МАГНИТОГОРСК"</v>
      </c>
      <c r="D167" s="36">
        <v>4800</v>
      </c>
      <c r="E167" s="37"/>
      <c r="F167" s="37"/>
      <c r="G167" s="37"/>
      <c r="H167" s="38"/>
    </row>
    <row r="168" spans="1:8" ht="50.1" customHeight="1" x14ac:dyDescent="0.2">
      <c r="A168" s="160" t="s">
        <v>126</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8" s="36">
        <v>5010</v>
      </c>
      <c r="E168" s="37"/>
      <c r="F168" s="37"/>
      <c r="G168" s="37"/>
      <c r="H168" s="38"/>
    </row>
    <row r="169" spans="1:8" ht="50.1" customHeight="1" x14ac:dyDescent="0.2">
      <c r="A169" s="160" t="s">
        <v>195</v>
      </c>
      <c r="B169" s="161"/>
      <c r="C169" s="202" t="str">
        <f>"Интернет-площадка 2gis.ru на основе Cправочника организаций "&amp;$C$2&amp;""</f>
        <v>Интернет-площадка 2gis.ru на основе Cправочника организаций "2ГИС.МАГНИТОГОРСК"</v>
      </c>
      <c r="D169" s="36">
        <v>6720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0" s="36">
        <v>7080</v>
      </c>
      <c r="E170" s="37"/>
      <c r="F170" s="37"/>
      <c r="G170" s="37"/>
      <c r="H170" s="38"/>
    </row>
    <row r="171" spans="1:8" s="16" customFormat="1" ht="126" customHeight="1" thickBot="1" x14ac:dyDescent="0.25">
      <c r="A171" s="160" t="s">
        <v>129</v>
      </c>
      <c r="B171" s="161"/>
      <c r="C171" s="481" t="str">
        <f>C167</f>
        <v>Интернет-площадка 2gis.ru на основе Cправочника организаций "2ГИС.МАГНИТОГОРСК"</v>
      </c>
      <c r="D171" s="36">
        <v>6060</v>
      </c>
      <c r="E171" s="37"/>
      <c r="F171" s="37"/>
      <c r="G171" s="37"/>
      <c r="H171" s="38"/>
    </row>
    <row r="172" spans="1:8" ht="49.5" customHeight="1" thickBot="1" x14ac:dyDescent="0.25">
      <c r="A172" s="24" t="s">
        <v>196</v>
      </c>
      <c r="B172" s="25"/>
      <c r="C172" s="26"/>
      <c r="D172" s="173"/>
      <c r="E172" s="173"/>
      <c r="F172" s="173"/>
      <c r="G172" s="173"/>
      <c r="H172" s="174"/>
    </row>
    <row r="173" spans="1:8" s="23" customFormat="1" ht="30" customHeight="1" thickBot="1" x14ac:dyDescent="0.25">
      <c r="A173" s="297"/>
      <c r="B173" s="298"/>
      <c r="C173" s="456"/>
      <c r="D173" s="298"/>
      <c r="E173" s="298"/>
      <c r="F173" s="298"/>
      <c r="G173" s="298"/>
      <c r="H173" s="299"/>
    </row>
    <row r="174" spans="1:8" s="16" customFormat="1" ht="185.25" customHeight="1" x14ac:dyDescent="0.2">
      <c r="A174" s="160" t="s">
        <v>197</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4" s="31">
        <v>19860</v>
      </c>
      <c r="E174" s="32"/>
      <c r="F174" s="32"/>
      <c r="G174" s="32"/>
      <c r="H174" s="33"/>
    </row>
    <row r="175" spans="1:8" s="16" customFormat="1" ht="83.25" customHeight="1" thickBot="1" x14ac:dyDescent="0.25">
      <c r="A175" s="160" t="s">
        <v>198</v>
      </c>
      <c r="B175" s="161"/>
      <c r="C175" s="209"/>
      <c r="D175" s="36">
        <v>19860</v>
      </c>
      <c r="E175" s="37"/>
      <c r="F175" s="37"/>
      <c r="G175" s="37"/>
      <c r="H175" s="38"/>
    </row>
    <row r="176" spans="1:8" ht="21.75" thickBot="1" x14ac:dyDescent="0.25">
      <c r="A176" s="286"/>
      <c r="B176" s="287"/>
      <c r="C176" s="130"/>
      <c r="D176" s="288"/>
      <c r="E176" s="288"/>
      <c r="F176" s="288"/>
      <c r="G176" s="288"/>
      <c r="H176" s="289"/>
    </row>
    <row r="178" spans="1:8" ht="21" x14ac:dyDescent="0.2">
      <c r="A178" s="216"/>
      <c r="B178" s="217" t="s">
        <v>130</v>
      </c>
      <c r="C178" s="218" t="s">
        <v>550</v>
      </c>
      <c r="D178" s="218"/>
      <c r="E178" s="219"/>
      <c r="F178" s="219"/>
      <c r="G178" s="219"/>
      <c r="H178" s="219"/>
    </row>
    <row r="179" spans="1:8" ht="21" x14ac:dyDescent="0.2">
      <c r="A179" s="216"/>
      <c r="B179" s="219"/>
      <c r="C179" s="220" t="s">
        <v>551</v>
      </c>
      <c r="D179" s="220"/>
      <c r="E179" s="219"/>
      <c r="F179" s="219"/>
      <c r="G179" s="219"/>
      <c r="H179" s="219"/>
    </row>
    <row r="180" spans="1:8" ht="21" x14ac:dyDescent="0.2">
      <c r="A180" s="216"/>
      <c r="B180" s="219"/>
      <c r="C180" s="220" t="s">
        <v>552</v>
      </c>
      <c r="D180" s="220"/>
      <c r="E180" s="219"/>
      <c r="F180" s="219"/>
      <c r="G180" s="219"/>
      <c r="H180" s="219"/>
    </row>
    <row r="181" spans="1:8" ht="21" x14ac:dyDescent="0.2">
      <c r="C181" s="220"/>
      <c r="D181" s="220"/>
      <c r="E181" s="219"/>
      <c r="F181" s="219"/>
      <c r="G181" s="219"/>
      <c r="H181" s="213"/>
    </row>
    <row r="182" spans="1:8" ht="26.25" customHeight="1" x14ac:dyDescent="0.2">
      <c r="A182" s="223" t="str">
        <f>Абакан_юр!A171</f>
        <v>По соглашению сторон в качестве валюты платежа могут выступать украинские гривны, в этом случае курс следующий: 1 руб. = 0,5104 гривен</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дирхамы ОАЭ, в этом случае курс следующий: 1 руб. = 0,0436 дирхам</v>
      </c>
      <c r="B183" s="223"/>
      <c r="C183" s="223"/>
      <c r="D183" s="224"/>
      <c r="E183" s="224"/>
      <c r="F183" s="225"/>
      <c r="G183" s="228"/>
      <c r="H183" s="228"/>
    </row>
    <row r="184" spans="1:8" ht="26.25" customHeight="1" x14ac:dyDescent="0.2">
      <c r="A184" s="223" t="str">
        <f>Абакан_юр!A173</f>
        <v>По соглашению сторон в качестве валюты платежа могут выступать доллары США, в этом случае курс следующий: 1 руб. = 0,0118 доллара</v>
      </c>
      <c r="B184" s="223"/>
      <c r="C184" s="223"/>
      <c r="D184" s="224"/>
      <c r="E184" s="224"/>
      <c r="F184" s="225"/>
      <c r="G184" s="228"/>
      <c r="H184" s="228"/>
    </row>
    <row r="185" spans="1:8" ht="26.25" customHeight="1" x14ac:dyDescent="0.2">
      <c r="A185" s="223" t="str">
        <f>Абакан_юр!A174</f>
        <v>По соглашению сторон в качестве валюты платежа могут выступать евро, в этом случае курс следующий: 1 руб. = 0,0108 евро</v>
      </c>
      <c r="B185" s="223"/>
      <c r="C185" s="223"/>
      <c r="D185" s="224"/>
      <c r="E185" s="225"/>
      <c r="F185" s="225"/>
      <c r="G185" s="228"/>
      <c r="H185" s="228"/>
    </row>
    <row r="186" spans="1:8" ht="26.25" customHeight="1" x14ac:dyDescent="0.2">
      <c r="A186" s="223" t="str">
        <f>Абакан_юр!A175</f>
        <v>По соглашению сторон в качестве валюты платежа могут выступать чешские кроны, в этом случае курс следующий: 1 руб. = 0,2741 крона</v>
      </c>
      <c r="B186" s="223"/>
      <c r="C186" s="223"/>
      <c r="D186" s="224"/>
      <c r="E186" s="225"/>
      <c r="F186" s="225"/>
      <c r="G186" s="228"/>
      <c r="H186" s="228"/>
    </row>
    <row r="187" spans="1:8" ht="26.25" customHeight="1" x14ac:dyDescent="0.2">
      <c r="A187" s="223" t="str">
        <f>Абакан_юр!A176</f>
        <v>По соглашению сторон в качестве валюты платежа могут выступать киргизские сомы, в этом случае курс следующий: 1 руб. = 1,0001 сом</v>
      </c>
      <c r="B187" s="223"/>
      <c r="C187" s="223"/>
      <c r="D187" s="224"/>
      <c r="E187" s="224"/>
      <c r="F187" s="225"/>
      <c r="G187" s="228"/>
      <c r="H187" s="228"/>
    </row>
    <row r="188" spans="1:8" ht="26.25" customHeight="1" x14ac:dyDescent="0.2">
      <c r="A18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8" s="223"/>
      <c r="C188" s="223"/>
      <c r="D188" s="224"/>
      <c r="E188" s="224"/>
      <c r="F188" s="225"/>
      <c r="G188" s="228"/>
      <c r="H188" s="228"/>
    </row>
    <row r="189" spans="1:8" ht="26.25" x14ac:dyDescent="0.2">
      <c r="A189" s="229"/>
      <c r="B189" s="229"/>
      <c r="C189" s="230"/>
      <c r="D189" s="231"/>
      <c r="E189" s="231"/>
      <c r="F189" s="232"/>
      <c r="G189" s="233"/>
      <c r="H189" s="233"/>
    </row>
    <row r="190" spans="1:8" ht="21" x14ac:dyDescent="0.2">
      <c r="A190" s="235" t="s">
        <v>141</v>
      </c>
      <c r="B190" s="235"/>
      <c r="C190" s="235"/>
      <c r="D190" s="235"/>
      <c r="E190" s="235"/>
      <c r="F190" s="235"/>
      <c r="G190" s="235"/>
      <c r="H190" s="235"/>
    </row>
    <row r="191" spans="1:8" ht="21" x14ac:dyDescent="0.2">
      <c r="A191" s="235" t="s">
        <v>142</v>
      </c>
      <c r="B191" s="235"/>
      <c r="C191" s="235"/>
      <c r="D191" s="235"/>
      <c r="E191" s="235"/>
      <c r="F191" s="235"/>
      <c r="G191" s="235"/>
      <c r="H191" s="235"/>
    </row>
    <row r="192" spans="1:8" ht="26.25" x14ac:dyDescent="0.2">
      <c r="A192" s="229"/>
      <c r="B192" s="229"/>
      <c r="C192" s="230"/>
      <c r="D192" s="231"/>
      <c r="E192" s="231"/>
      <c r="F192" s="232"/>
      <c r="G192" s="233"/>
      <c r="H192" s="233"/>
    </row>
    <row r="193" spans="1:16384" ht="50.1" customHeight="1" thickBot="1" x14ac:dyDescent="0.25">
      <c r="A193" s="236" t="s">
        <v>143</v>
      </c>
      <c r="B193" s="236"/>
      <c r="C193" s="236"/>
      <c r="D193" s="236"/>
      <c r="E193" s="236"/>
      <c r="F193" s="237"/>
      <c r="G193" s="227"/>
      <c r="H193" s="238"/>
    </row>
    <row r="194" spans="1:16384" ht="50.1" customHeight="1" thickBot="1" x14ac:dyDescent="0.25">
      <c r="A194" s="239" t="s">
        <v>144</v>
      </c>
      <c r="B194" s="240"/>
      <c r="C194" s="240"/>
      <c r="D194" s="240"/>
      <c r="E194" s="241"/>
      <c r="F194" s="242"/>
      <c r="H194" s="243"/>
    </row>
    <row r="195" spans="1:16384" ht="84" customHeight="1" thickBot="1" x14ac:dyDescent="0.25">
      <c r="A195" s="421" t="s">
        <v>145</v>
      </c>
      <c r="B195" s="422"/>
      <c r="C195" s="246" t="s">
        <v>146</v>
      </c>
      <c r="D195" s="435" t="s">
        <v>147</v>
      </c>
      <c r="E195" s="436"/>
      <c r="F195" s="248"/>
      <c r="G195" s="248"/>
      <c r="H195" s="248"/>
    </row>
    <row r="196" spans="1:16384" ht="93.75" customHeight="1" x14ac:dyDescent="0.2">
      <c r="A196" s="249" t="s">
        <v>148</v>
      </c>
      <c r="B196" s="250"/>
      <c r="C196" s="251" t="s">
        <v>149</v>
      </c>
      <c r="D196" s="252" t="s">
        <v>150</v>
      </c>
      <c r="E196" s="253"/>
      <c r="F196" s="248"/>
      <c r="G196" s="248"/>
      <c r="H196" s="248"/>
    </row>
    <row r="197" spans="1:16384" ht="94.5" customHeight="1" x14ac:dyDescent="0.2">
      <c r="A197" s="254" t="s">
        <v>151</v>
      </c>
      <c r="B197" s="255"/>
      <c r="C197" s="256" t="s">
        <v>152</v>
      </c>
      <c r="D197" s="257" t="s">
        <v>153</v>
      </c>
      <c r="E197" s="258"/>
      <c r="F197" s="248"/>
      <c r="G197" s="248"/>
      <c r="H197" s="248"/>
    </row>
    <row r="198" spans="1:16384" ht="178.5" customHeight="1" thickBot="1" x14ac:dyDescent="0.25">
      <c r="A198" s="316" t="s">
        <v>154</v>
      </c>
      <c r="B198" s="317"/>
      <c r="C198" s="318" t="s">
        <v>155</v>
      </c>
      <c r="D198" s="319" t="s">
        <v>153</v>
      </c>
      <c r="E198" s="320"/>
      <c r="F198" s="248"/>
      <c r="G198" s="248"/>
      <c r="H198" s="248"/>
    </row>
    <row r="199" spans="1:16384" s="213" customFormat="1" ht="125.25" customHeight="1" x14ac:dyDescent="0.2">
      <c r="A199" s="254" t="s">
        <v>157</v>
      </c>
      <c r="B199" s="255"/>
      <c r="C199" s="314" t="s">
        <v>158</v>
      </c>
      <c r="D199" s="255" t="s">
        <v>153</v>
      </c>
      <c r="E199" s="315"/>
      <c r="F199" s="242"/>
      <c r="G199" s="242"/>
      <c r="H199" s="242"/>
    </row>
    <row r="200" spans="1:16384" s="234" customFormat="1" ht="222.75" customHeight="1" thickBot="1" x14ac:dyDescent="0.25">
      <c r="A200" s="437" t="s">
        <v>159</v>
      </c>
      <c r="B200" s="438"/>
      <c r="C200" s="318" t="s">
        <v>160</v>
      </c>
      <c r="D200" s="439" t="s">
        <v>153</v>
      </c>
      <c r="E200" s="440"/>
      <c r="F200" s="232"/>
      <c r="G200" s="233"/>
      <c r="H200" s="233"/>
    </row>
    <row r="201" spans="1:16384" ht="23.25" x14ac:dyDescent="0.2">
      <c r="A201" s="260" t="s">
        <v>161</v>
      </c>
      <c r="B201" s="260"/>
      <c r="C201" s="260"/>
      <c r="D201" s="260"/>
      <c r="E201" s="260"/>
      <c r="F201" s="260"/>
      <c r="G201" s="260"/>
      <c r="H201" s="260"/>
    </row>
    <row r="202" spans="1:16384" ht="23.25" x14ac:dyDescent="0.2">
      <c r="A202" s="260" t="s">
        <v>162</v>
      </c>
      <c r="B202" s="260"/>
      <c r="C202" s="260"/>
      <c r="D202" s="260"/>
      <c r="E202" s="260"/>
      <c r="F202" s="260"/>
      <c r="G202" s="260"/>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c r="AI202" s="260"/>
      <c r="AJ202" s="260"/>
      <c r="AK202" s="260"/>
      <c r="AL202" s="260"/>
      <c r="AM202" s="260"/>
      <c r="AN202" s="260"/>
      <c r="AO202" s="260"/>
      <c r="AP202" s="260"/>
      <c r="AQ202" s="260"/>
      <c r="AR202" s="260"/>
      <c r="AS202" s="260"/>
      <c r="AT202" s="260"/>
      <c r="AU202" s="260"/>
      <c r="AV202" s="260"/>
      <c r="AW202" s="260"/>
      <c r="AX202" s="260"/>
      <c r="AY202" s="260"/>
      <c r="AZ202" s="260"/>
      <c r="BA202" s="260"/>
      <c r="BB202" s="260"/>
      <c r="BC202" s="260"/>
      <c r="BD202" s="260"/>
      <c r="BE202" s="260"/>
      <c r="BF202" s="260"/>
      <c r="BG202" s="260"/>
      <c r="BH202" s="260"/>
      <c r="BI202" s="260"/>
      <c r="BJ202" s="260"/>
      <c r="BK202" s="260"/>
      <c r="BL202" s="260"/>
      <c r="BM202" s="260"/>
      <c r="BN202" s="260"/>
      <c r="BO202" s="260"/>
      <c r="BP202" s="260"/>
      <c r="BQ202" s="260"/>
      <c r="BR202" s="260"/>
      <c r="BS202" s="260"/>
      <c r="BT202" s="260"/>
      <c r="BU202" s="260"/>
      <c r="BV202" s="260"/>
      <c r="BW202" s="260"/>
      <c r="BX202" s="260"/>
      <c r="BY202" s="260"/>
      <c r="BZ202" s="260"/>
      <c r="CA202" s="260"/>
      <c r="CB202" s="260"/>
      <c r="CC202" s="260"/>
      <c r="CD202" s="260"/>
      <c r="CE202" s="260"/>
      <c r="CF202" s="260"/>
      <c r="CG202" s="260"/>
      <c r="CH202" s="260"/>
      <c r="CI202" s="260"/>
      <c r="CJ202" s="260"/>
      <c r="CK202" s="260"/>
      <c r="CL202" s="260"/>
      <c r="CM202" s="260"/>
      <c r="CN202" s="260"/>
      <c r="CO202" s="260"/>
      <c r="CP202" s="260"/>
      <c r="CQ202" s="260"/>
      <c r="CR202" s="260"/>
      <c r="CS202" s="260"/>
      <c r="CT202" s="260"/>
      <c r="CU202" s="260"/>
      <c r="CV202" s="260"/>
      <c r="CW202" s="260"/>
      <c r="CX202" s="260"/>
      <c r="CY202" s="260"/>
      <c r="CZ202" s="260"/>
      <c r="DA202" s="260"/>
      <c r="DB202" s="260"/>
      <c r="DC202" s="260"/>
      <c r="DD202" s="260"/>
      <c r="DE202" s="260"/>
      <c r="DF202" s="260"/>
      <c r="DG202" s="260"/>
      <c r="DH202" s="260"/>
      <c r="DI202" s="260"/>
      <c r="DJ202" s="260"/>
      <c r="DK202" s="260"/>
      <c r="DL202" s="260"/>
      <c r="DM202" s="260"/>
      <c r="DN202" s="260"/>
      <c r="DO202" s="260"/>
      <c r="DP202" s="260"/>
      <c r="DQ202" s="260"/>
      <c r="DR202" s="260"/>
      <c r="DS202" s="260"/>
      <c r="DT202" s="260"/>
      <c r="DU202" s="260"/>
      <c r="DV202" s="260"/>
      <c r="DW202" s="260"/>
      <c r="DX202" s="260"/>
      <c r="DY202" s="260"/>
      <c r="DZ202" s="260"/>
      <c r="EA202" s="260"/>
      <c r="EB202" s="260"/>
      <c r="EC202" s="260"/>
      <c r="ED202" s="260"/>
      <c r="EE202" s="260"/>
      <c r="EF202" s="260"/>
      <c r="EG202" s="260"/>
      <c r="EH202" s="260"/>
      <c r="EI202" s="260"/>
      <c r="EJ202" s="260"/>
      <c r="EK202" s="260"/>
      <c r="EL202" s="260"/>
      <c r="EM202" s="260"/>
      <c r="EN202" s="260"/>
      <c r="EO202" s="260"/>
      <c r="EP202" s="260"/>
      <c r="EQ202" s="260"/>
      <c r="ER202" s="260"/>
      <c r="ES202" s="260"/>
      <c r="ET202" s="260"/>
      <c r="EU202" s="260"/>
      <c r="EV202" s="260"/>
      <c r="EW202" s="260"/>
      <c r="EX202" s="260"/>
      <c r="EY202" s="260"/>
      <c r="EZ202" s="260"/>
      <c r="FA202" s="260"/>
      <c r="FB202" s="260"/>
      <c r="FC202" s="260"/>
      <c r="FD202" s="260"/>
      <c r="FE202" s="260"/>
      <c r="FF202" s="260"/>
      <c r="FG202" s="260"/>
      <c r="FH202" s="260"/>
      <c r="FI202" s="260"/>
      <c r="FJ202" s="260"/>
      <c r="FK202" s="260"/>
      <c r="FL202" s="260"/>
      <c r="FM202" s="260"/>
      <c r="FN202" s="260"/>
      <c r="FO202" s="260"/>
      <c r="FP202" s="260"/>
      <c r="FQ202" s="260"/>
      <c r="FR202" s="260"/>
      <c r="FS202" s="260"/>
      <c r="FT202" s="260"/>
      <c r="FU202" s="260"/>
      <c r="FV202" s="260"/>
      <c r="FW202" s="260"/>
      <c r="FX202" s="260"/>
      <c r="FY202" s="260"/>
      <c r="FZ202" s="260"/>
      <c r="GA202" s="260"/>
      <c r="GB202" s="260"/>
      <c r="GC202" s="260"/>
      <c r="GD202" s="260"/>
      <c r="GE202" s="260"/>
      <c r="GF202" s="260"/>
      <c r="GG202" s="260"/>
      <c r="GH202" s="260"/>
      <c r="GI202" s="260"/>
      <c r="GJ202" s="260"/>
      <c r="GK202" s="260"/>
      <c r="GL202" s="260"/>
      <c r="GM202" s="260"/>
      <c r="GN202" s="260"/>
      <c r="GO202" s="260"/>
      <c r="GP202" s="260"/>
      <c r="GQ202" s="260"/>
      <c r="GR202" s="260"/>
      <c r="GS202" s="260"/>
      <c r="GT202" s="260"/>
      <c r="GU202" s="260"/>
      <c r="GV202" s="260"/>
      <c r="GW202" s="260"/>
      <c r="GX202" s="260"/>
      <c r="GY202" s="260"/>
      <c r="GZ202" s="260"/>
      <c r="HA202" s="260"/>
      <c r="HB202" s="260"/>
      <c r="HC202" s="260"/>
      <c r="HD202" s="260"/>
      <c r="HE202" s="260"/>
      <c r="HF202" s="260"/>
      <c r="HG202" s="260"/>
      <c r="HH202" s="260"/>
      <c r="HI202" s="260"/>
      <c r="HJ202" s="260"/>
      <c r="HK202" s="260"/>
      <c r="HL202" s="260"/>
      <c r="HM202" s="260"/>
      <c r="HN202" s="260"/>
      <c r="HO202" s="260"/>
      <c r="HP202" s="260"/>
      <c r="HQ202" s="260"/>
      <c r="HR202" s="260"/>
      <c r="HS202" s="260"/>
      <c r="HT202" s="260"/>
      <c r="HU202" s="260"/>
      <c r="HV202" s="260"/>
      <c r="HW202" s="260"/>
      <c r="HX202" s="260"/>
      <c r="HY202" s="260"/>
      <c r="HZ202" s="260"/>
      <c r="IA202" s="260"/>
      <c r="IB202" s="260"/>
      <c r="IC202" s="260"/>
      <c r="ID202" s="260"/>
      <c r="IE202" s="260"/>
      <c r="IF202" s="260"/>
      <c r="IG202" s="260"/>
      <c r="IH202" s="260"/>
      <c r="II202" s="260"/>
      <c r="IJ202" s="260"/>
      <c r="IK202" s="260"/>
      <c r="IL202" s="260"/>
      <c r="IM202" s="260"/>
      <c r="IN202" s="260"/>
      <c r="IO202" s="260"/>
      <c r="IP202" s="260"/>
      <c r="IQ202" s="260"/>
      <c r="IR202" s="260"/>
      <c r="IS202" s="260"/>
      <c r="IT202" s="260"/>
      <c r="IU202" s="260"/>
      <c r="IV202" s="260"/>
      <c r="IW202" s="260"/>
      <c r="IX202" s="260"/>
      <c r="IY202" s="260"/>
      <c r="IZ202" s="260"/>
      <c r="JA202" s="260"/>
      <c r="JB202" s="260"/>
      <c r="JC202" s="260"/>
      <c r="JD202" s="260"/>
      <c r="JE202" s="260"/>
      <c r="JF202" s="260"/>
      <c r="JG202" s="260"/>
      <c r="JH202" s="260"/>
      <c r="JI202" s="260"/>
      <c r="JJ202" s="260"/>
      <c r="JK202" s="260"/>
      <c r="JL202" s="260"/>
      <c r="JM202" s="260"/>
      <c r="JN202" s="260"/>
      <c r="JO202" s="260"/>
      <c r="JP202" s="260"/>
      <c r="JQ202" s="260"/>
      <c r="JR202" s="260"/>
      <c r="JS202" s="260"/>
      <c r="JT202" s="260"/>
      <c r="JU202" s="260"/>
      <c r="JV202" s="260"/>
      <c r="JW202" s="260"/>
      <c r="JX202" s="260"/>
      <c r="JY202" s="260"/>
      <c r="JZ202" s="260"/>
      <c r="KA202" s="260"/>
      <c r="KB202" s="260"/>
      <c r="KC202" s="260"/>
      <c r="KD202" s="260"/>
      <c r="KE202" s="260"/>
      <c r="KF202" s="260"/>
      <c r="KG202" s="260"/>
      <c r="KH202" s="260"/>
      <c r="KI202" s="260"/>
      <c r="KJ202" s="260"/>
      <c r="KK202" s="260"/>
      <c r="KL202" s="260"/>
      <c r="KM202" s="260"/>
      <c r="KN202" s="260"/>
      <c r="KO202" s="260"/>
      <c r="KP202" s="260"/>
      <c r="KQ202" s="260"/>
      <c r="KR202" s="260"/>
      <c r="KS202" s="260"/>
      <c r="KT202" s="260"/>
      <c r="KU202" s="260"/>
      <c r="KV202" s="260"/>
      <c r="KW202" s="260"/>
      <c r="KX202" s="260"/>
      <c r="KY202" s="260"/>
      <c r="KZ202" s="260"/>
      <c r="LA202" s="260"/>
      <c r="LB202" s="260"/>
      <c r="LC202" s="260"/>
      <c r="LD202" s="260"/>
      <c r="LE202" s="260"/>
      <c r="LF202" s="260"/>
      <c r="LG202" s="260"/>
      <c r="LH202" s="260"/>
      <c r="LI202" s="260"/>
      <c r="LJ202" s="260"/>
      <c r="LK202" s="260"/>
      <c r="LL202" s="260"/>
      <c r="LM202" s="260"/>
      <c r="LN202" s="260"/>
      <c r="LO202" s="260"/>
      <c r="LP202" s="260"/>
      <c r="LQ202" s="260"/>
      <c r="LR202" s="260"/>
      <c r="LS202" s="260"/>
      <c r="LT202" s="260"/>
      <c r="LU202" s="260"/>
      <c r="LV202" s="260"/>
      <c r="LW202" s="260"/>
      <c r="LX202" s="260"/>
      <c r="LY202" s="260"/>
      <c r="LZ202" s="260"/>
      <c r="MA202" s="260"/>
      <c r="MB202" s="260"/>
      <c r="MC202" s="260"/>
      <c r="MD202" s="260"/>
      <c r="ME202" s="260"/>
      <c r="MF202" s="260"/>
      <c r="MG202" s="260"/>
      <c r="MH202" s="260"/>
      <c r="MI202" s="260"/>
      <c r="MJ202" s="260"/>
      <c r="MK202" s="260"/>
      <c r="ML202" s="260"/>
      <c r="MM202" s="260"/>
      <c r="MN202" s="260"/>
      <c r="MO202" s="260"/>
      <c r="MP202" s="260"/>
      <c r="MQ202" s="260"/>
      <c r="MR202" s="260"/>
      <c r="MS202" s="260"/>
      <c r="MT202" s="260"/>
      <c r="MU202" s="260"/>
      <c r="MV202" s="260"/>
      <c r="MW202" s="260"/>
      <c r="MX202" s="260"/>
      <c r="MY202" s="260"/>
      <c r="MZ202" s="260"/>
      <c r="NA202" s="260"/>
      <c r="NB202" s="260"/>
      <c r="NC202" s="260"/>
      <c r="ND202" s="260"/>
      <c r="NE202" s="260"/>
      <c r="NF202" s="260"/>
      <c r="NG202" s="260"/>
      <c r="NH202" s="260"/>
      <c r="NI202" s="260"/>
      <c r="NJ202" s="260"/>
      <c r="NK202" s="260"/>
      <c r="NL202" s="260"/>
      <c r="NM202" s="260"/>
      <c r="NN202" s="260"/>
      <c r="NO202" s="260"/>
      <c r="NP202" s="260"/>
      <c r="NQ202" s="260"/>
      <c r="NR202" s="260"/>
      <c r="NS202" s="260"/>
      <c r="NT202" s="260"/>
      <c r="NU202" s="260"/>
      <c r="NV202" s="260"/>
      <c r="NW202" s="260"/>
      <c r="NX202" s="260"/>
      <c r="NY202" s="260"/>
      <c r="NZ202" s="260"/>
      <c r="OA202" s="260"/>
      <c r="OB202" s="260"/>
      <c r="OC202" s="260"/>
      <c r="OD202" s="260"/>
      <c r="OE202" s="260"/>
      <c r="OF202" s="260"/>
      <c r="OG202" s="260"/>
      <c r="OH202" s="260"/>
      <c r="OI202" s="260"/>
      <c r="OJ202" s="260"/>
      <c r="OK202" s="260"/>
      <c r="OL202" s="260"/>
      <c r="OM202" s="260"/>
      <c r="ON202" s="260"/>
      <c r="OO202" s="260"/>
      <c r="OP202" s="260"/>
      <c r="OQ202" s="260"/>
      <c r="OR202" s="260"/>
      <c r="OS202" s="260"/>
      <c r="OT202" s="260"/>
      <c r="OU202" s="260"/>
      <c r="OV202" s="260"/>
      <c r="OW202" s="260"/>
      <c r="OX202" s="260"/>
      <c r="OY202" s="260"/>
      <c r="OZ202" s="260"/>
      <c r="PA202" s="260"/>
      <c r="PB202" s="260"/>
      <c r="PC202" s="260"/>
      <c r="PD202" s="260"/>
      <c r="PE202" s="260"/>
      <c r="PF202" s="260"/>
      <c r="PG202" s="260"/>
      <c r="PH202" s="260"/>
      <c r="PI202" s="260"/>
      <c r="PJ202" s="260"/>
      <c r="PK202" s="260"/>
      <c r="PL202" s="260"/>
      <c r="PM202" s="260"/>
      <c r="PN202" s="260"/>
      <c r="PO202" s="260"/>
      <c r="PP202" s="260"/>
      <c r="PQ202" s="260"/>
      <c r="PR202" s="260"/>
      <c r="PS202" s="260"/>
      <c r="PT202" s="260"/>
      <c r="PU202" s="260"/>
      <c r="PV202" s="260"/>
      <c r="PW202" s="260"/>
      <c r="PX202" s="260"/>
      <c r="PY202" s="260"/>
      <c r="PZ202" s="260"/>
      <c r="QA202" s="260"/>
      <c r="QB202" s="260"/>
      <c r="QC202" s="260"/>
      <c r="QD202" s="260"/>
      <c r="QE202" s="260"/>
      <c r="QF202" s="260"/>
      <c r="QG202" s="260"/>
      <c r="QH202" s="260"/>
      <c r="QI202" s="260"/>
      <c r="QJ202" s="260"/>
      <c r="QK202" s="260"/>
      <c r="QL202" s="260"/>
      <c r="QM202" s="260"/>
      <c r="QN202" s="260"/>
      <c r="QO202" s="260"/>
      <c r="QP202" s="260"/>
      <c r="QQ202" s="260"/>
      <c r="QR202" s="260"/>
      <c r="QS202" s="260"/>
      <c r="QT202" s="260"/>
      <c r="QU202" s="260"/>
      <c r="QV202" s="260"/>
      <c r="QW202" s="260"/>
      <c r="QX202" s="260"/>
      <c r="QY202" s="260"/>
      <c r="QZ202" s="260"/>
      <c r="RA202" s="260"/>
      <c r="RB202" s="260"/>
      <c r="RC202" s="260"/>
      <c r="RD202" s="260"/>
      <c r="RE202" s="260"/>
      <c r="RF202" s="260"/>
      <c r="RG202" s="260"/>
      <c r="RH202" s="260"/>
      <c r="RI202" s="260"/>
      <c r="RJ202" s="260"/>
      <c r="RK202" s="260"/>
      <c r="RL202" s="260"/>
      <c r="RM202" s="260"/>
      <c r="RN202" s="260"/>
      <c r="RO202" s="260"/>
      <c r="RP202" s="260"/>
      <c r="RQ202" s="260"/>
      <c r="RR202" s="260"/>
      <c r="RS202" s="260"/>
      <c r="RT202" s="260"/>
      <c r="RU202" s="260"/>
      <c r="RV202" s="260"/>
      <c r="RW202" s="260"/>
      <c r="RX202" s="260"/>
      <c r="RY202" s="260"/>
      <c r="RZ202" s="260"/>
      <c r="SA202" s="260"/>
      <c r="SB202" s="260"/>
      <c r="SC202" s="260"/>
      <c r="SD202" s="260"/>
      <c r="SE202" s="260"/>
      <c r="SF202" s="260"/>
      <c r="SG202" s="260"/>
      <c r="SH202" s="260"/>
      <c r="SI202" s="260"/>
      <c r="SJ202" s="260"/>
      <c r="SK202" s="260"/>
      <c r="SL202" s="260"/>
      <c r="SM202" s="260"/>
      <c r="SN202" s="260"/>
      <c r="SO202" s="260"/>
      <c r="SP202" s="260"/>
      <c r="SQ202" s="260"/>
      <c r="SR202" s="260"/>
      <c r="SS202" s="260"/>
      <c r="ST202" s="260"/>
      <c r="SU202" s="260"/>
      <c r="SV202" s="260"/>
      <c r="SW202" s="260"/>
      <c r="SX202" s="260"/>
      <c r="SY202" s="260"/>
      <c r="SZ202" s="260"/>
      <c r="TA202" s="260"/>
      <c r="TB202" s="260"/>
      <c r="TC202" s="260"/>
      <c r="TD202" s="260"/>
      <c r="TE202" s="260"/>
      <c r="TF202" s="260"/>
      <c r="TG202" s="260"/>
      <c r="TH202" s="260"/>
      <c r="TI202" s="260"/>
      <c r="TJ202" s="260"/>
      <c r="TK202" s="260"/>
      <c r="TL202" s="260"/>
      <c r="TM202" s="260"/>
      <c r="TN202" s="260"/>
      <c r="TO202" s="260"/>
      <c r="TP202" s="260"/>
      <c r="TQ202" s="260"/>
      <c r="TR202" s="260"/>
      <c r="TS202" s="260"/>
      <c r="TT202" s="260"/>
      <c r="TU202" s="260"/>
      <c r="TV202" s="260"/>
      <c r="TW202" s="260"/>
      <c r="TX202" s="260"/>
      <c r="TY202" s="260"/>
      <c r="TZ202" s="260"/>
      <c r="UA202" s="260"/>
      <c r="UB202" s="260"/>
      <c r="UC202" s="260"/>
      <c r="UD202" s="260"/>
      <c r="UE202" s="260"/>
      <c r="UF202" s="260"/>
      <c r="UG202" s="260"/>
      <c r="UH202" s="260"/>
      <c r="UI202" s="260"/>
      <c r="UJ202" s="260"/>
      <c r="UK202" s="260"/>
      <c r="UL202" s="260"/>
      <c r="UM202" s="260"/>
      <c r="UN202" s="260"/>
      <c r="UO202" s="260"/>
      <c r="UP202" s="260"/>
      <c r="UQ202" s="260"/>
      <c r="UR202" s="260"/>
      <c r="US202" s="260"/>
      <c r="UT202" s="260"/>
      <c r="UU202" s="260"/>
      <c r="UV202" s="260"/>
      <c r="UW202" s="260"/>
      <c r="UX202" s="260"/>
      <c r="UY202" s="260"/>
      <c r="UZ202" s="260"/>
      <c r="VA202" s="260"/>
      <c r="VB202" s="260"/>
      <c r="VC202" s="260"/>
      <c r="VD202" s="260"/>
      <c r="VE202" s="260"/>
      <c r="VF202" s="260"/>
      <c r="VG202" s="260"/>
      <c r="VH202" s="260"/>
      <c r="VI202" s="260"/>
      <c r="VJ202" s="260"/>
      <c r="VK202" s="260"/>
      <c r="VL202" s="260"/>
      <c r="VM202" s="260"/>
      <c r="VN202" s="260"/>
      <c r="VO202" s="260"/>
      <c r="VP202" s="260"/>
      <c r="VQ202" s="260"/>
      <c r="VR202" s="260"/>
      <c r="VS202" s="260"/>
      <c r="VT202" s="260"/>
      <c r="VU202" s="260"/>
      <c r="VV202" s="260"/>
      <c r="VW202" s="260"/>
      <c r="VX202" s="260"/>
      <c r="VY202" s="260"/>
      <c r="VZ202" s="260"/>
      <c r="WA202" s="260"/>
      <c r="WB202" s="260"/>
      <c r="WC202" s="260"/>
      <c r="WD202" s="260"/>
      <c r="WE202" s="260"/>
      <c r="WF202" s="260"/>
      <c r="WG202" s="260"/>
      <c r="WH202" s="260"/>
      <c r="WI202" s="260"/>
      <c r="WJ202" s="260"/>
      <c r="WK202" s="260"/>
      <c r="WL202" s="260"/>
      <c r="WM202" s="260"/>
      <c r="WN202" s="260"/>
      <c r="WO202" s="260"/>
      <c r="WP202" s="260"/>
      <c r="WQ202" s="260"/>
      <c r="WR202" s="260"/>
      <c r="WS202" s="260"/>
      <c r="WT202" s="260"/>
      <c r="WU202" s="260"/>
      <c r="WV202" s="260"/>
      <c r="WW202" s="260"/>
      <c r="WX202" s="260"/>
      <c r="WY202" s="260"/>
      <c r="WZ202" s="260"/>
      <c r="XA202" s="260"/>
      <c r="XB202" s="260"/>
      <c r="XC202" s="260"/>
      <c r="XD202" s="260"/>
      <c r="XE202" s="260"/>
      <c r="XF202" s="260"/>
      <c r="XG202" s="260"/>
      <c r="XH202" s="260"/>
      <c r="XI202" s="260"/>
      <c r="XJ202" s="260"/>
      <c r="XK202" s="260"/>
      <c r="XL202" s="260"/>
      <c r="XM202" s="260"/>
      <c r="XN202" s="260"/>
      <c r="XO202" s="260"/>
      <c r="XP202" s="260"/>
      <c r="XQ202" s="260"/>
      <c r="XR202" s="260"/>
      <c r="XS202" s="260"/>
      <c r="XT202" s="260"/>
      <c r="XU202" s="260"/>
      <c r="XV202" s="260"/>
      <c r="XW202" s="260"/>
      <c r="XX202" s="260"/>
      <c r="XY202" s="260"/>
      <c r="XZ202" s="260"/>
      <c r="YA202" s="260"/>
      <c r="YB202" s="260"/>
      <c r="YC202" s="260"/>
      <c r="YD202" s="260"/>
      <c r="YE202" s="260"/>
      <c r="YF202" s="260"/>
      <c r="YG202" s="260"/>
      <c r="YH202" s="260"/>
      <c r="YI202" s="260"/>
      <c r="YJ202" s="260"/>
      <c r="YK202" s="260"/>
      <c r="YL202" s="260"/>
      <c r="YM202" s="260"/>
      <c r="YN202" s="260"/>
      <c r="YO202" s="260"/>
      <c r="YP202" s="260"/>
      <c r="YQ202" s="260"/>
      <c r="YR202" s="260"/>
      <c r="YS202" s="260"/>
      <c r="YT202" s="260"/>
      <c r="YU202" s="260"/>
      <c r="YV202" s="260"/>
      <c r="YW202" s="260"/>
      <c r="YX202" s="260"/>
      <c r="YY202" s="260"/>
      <c r="YZ202" s="260"/>
      <c r="ZA202" s="260"/>
      <c r="ZB202" s="260"/>
      <c r="ZC202" s="260"/>
      <c r="ZD202" s="260"/>
      <c r="ZE202" s="260"/>
      <c r="ZF202" s="260"/>
      <c r="ZG202" s="260"/>
      <c r="ZH202" s="260"/>
      <c r="ZI202" s="260"/>
      <c r="ZJ202" s="260"/>
      <c r="ZK202" s="260"/>
      <c r="ZL202" s="260"/>
      <c r="ZM202" s="260"/>
      <c r="ZN202" s="260"/>
      <c r="ZO202" s="260"/>
      <c r="ZP202" s="260"/>
      <c r="ZQ202" s="260"/>
      <c r="ZR202" s="260"/>
      <c r="ZS202" s="260"/>
      <c r="ZT202" s="260"/>
      <c r="ZU202" s="260"/>
      <c r="ZV202" s="260"/>
      <c r="ZW202" s="260"/>
      <c r="ZX202" s="260"/>
      <c r="ZY202" s="260"/>
      <c r="ZZ202" s="260"/>
      <c r="AAA202" s="260"/>
      <c r="AAB202" s="260"/>
      <c r="AAC202" s="260"/>
      <c r="AAD202" s="260"/>
      <c r="AAE202" s="260"/>
      <c r="AAF202" s="260"/>
      <c r="AAG202" s="260"/>
      <c r="AAH202" s="260"/>
      <c r="AAI202" s="260"/>
      <c r="AAJ202" s="260"/>
      <c r="AAK202" s="260"/>
      <c r="AAL202" s="260"/>
      <c r="AAM202" s="260"/>
      <c r="AAN202" s="260"/>
      <c r="AAO202" s="260"/>
      <c r="AAP202" s="260"/>
      <c r="AAQ202" s="260"/>
      <c r="AAR202" s="260"/>
      <c r="AAS202" s="260"/>
      <c r="AAT202" s="260"/>
      <c r="AAU202" s="260"/>
      <c r="AAV202" s="260"/>
      <c r="AAW202" s="260"/>
      <c r="AAX202" s="260"/>
      <c r="AAY202" s="260"/>
      <c r="AAZ202" s="260"/>
      <c r="ABA202" s="260"/>
      <c r="ABB202" s="260"/>
      <c r="ABC202" s="260"/>
      <c r="ABD202" s="260"/>
      <c r="ABE202" s="260"/>
      <c r="ABF202" s="260"/>
      <c r="ABG202" s="260"/>
      <c r="ABH202" s="260"/>
      <c r="ABI202" s="260"/>
      <c r="ABJ202" s="260"/>
      <c r="ABK202" s="260"/>
      <c r="ABL202" s="260"/>
      <c r="ABM202" s="260"/>
      <c r="ABN202" s="260"/>
      <c r="ABO202" s="260"/>
      <c r="ABP202" s="260"/>
      <c r="ABQ202" s="260"/>
      <c r="ABR202" s="260"/>
      <c r="ABS202" s="260"/>
      <c r="ABT202" s="260"/>
      <c r="ABU202" s="260"/>
      <c r="ABV202" s="260"/>
      <c r="ABW202" s="260"/>
      <c r="ABX202" s="260"/>
      <c r="ABY202" s="260"/>
      <c r="ABZ202" s="260"/>
      <c r="ACA202" s="260"/>
      <c r="ACB202" s="260"/>
      <c r="ACC202" s="260"/>
      <c r="ACD202" s="260"/>
      <c r="ACE202" s="260"/>
      <c r="ACF202" s="260"/>
      <c r="ACG202" s="260"/>
      <c r="ACH202" s="260"/>
      <c r="ACI202" s="260"/>
      <c r="ACJ202" s="260"/>
      <c r="ACK202" s="260"/>
      <c r="ACL202" s="260"/>
      <c r="ACM202" s="260"/>
      <c r="ACN202" s="260"/>
      <c r="ACO202" s="260"/>
      <c r="ACP202" s="260"/>
      <c r="ACQ202" s="260"/>
      <c r="ACR202" s="260"/>
      <c r="ACS202" s="260"/>
      <c r="ACT202" s="260"/>
      <c r="ACU202" s="260"/>
      <c r="ACV202" s="260"/>
      <c r="ACW202" s="260"/>
      <c r="ACX202" s="260"/>
      <c r="ACY202" s="260"/>
      <c r="ACZ202" s="260"/>
      <c r="ADA202" s="260"/>
      <c r="ADB202" s="260"/>
      <c r="ADC202" s="260"/>
      <c r="ADD202" s="260"/>
      <c r="ADE202" s="260"/>
      <c r="ADF202" s="260"/>
      <c r="ADG202" s="260"/>
      <c r="ADH202" s="260"/>
      <c r="ADI202" s="260"/>
      <c r="ADJ202" s="260"/>
      <c r="ADK202" s="260"/>
      <c r="ADL202" s="260"/>
      <c r="ADM202" s="260"/>
      <c r="ADN202" s="260"/>
      <c r="ADO202" s="260"/>
      <c r="ADP202" s="260"/>
      <c r="ADQ202" s="260"/>
      <c r="ADR202" s="260"/>
      <c r="ADS202" s="260"/>
      <c r="ADT202" s="260"/>
      <c r="ADU202" s="260"/>
      <c r="ADV202" s="260"/>
      <c r="ADW202" s="260"/>
      <c r="ADX202" s="260"/>
      <c r="ADY202" s="260"/>
      <c r="ADZ202" s="260"/>
      <c r="AEA202" s="260"/>
      <c r="AEB202" s="260"/>
      <c r="AEC202" s="260"/>
      <c r="AED202" s="260"/>
      <c r="AEE202" s="260"/>
      <c r="AEF202" s="260"/>
      <c r="AEG202" s="260"/>
      <c r="AEH202" s="260"/>
      <c r="AEI202" s="260"/>
      <c r="AEJ202" s="260"/>
      <c r="AEK202" s="260"/>
      <c r="AEL202" s="260"/>
      <c r="AEM202" s="260"/>
      <c r="AEN202" s="260"/>
      <c r="AEO202" s="260"/>
      <c r="AEP202" s="260"/>
      <c r="AEQ202" s="260"/>
      <c r="AER202" s="260"/>
      <c r="AES202" s="260"/>
      <c r="AET202" s="260"/>
      <c r="AEU202" s="260"/>
      <c r="AEV202" s="260"/>
      <c r="AEW202" s="260"/>
      <c r="AEX202" s="260"/>
      <c r="AEY202" s="260"/>
      <c r="AEZ202" s="260"/>
      <c r="AFA202" s="260"/>
      <c r="AFB202" s="260"/>
      <c r="AFC202" s="260"/>
      <c r="AFD202" s="260"/>
      <c r="AFE202" s="260"/>
      <c r="AFF202" s="260"/>
      <c r="AFG202" s="260"/>
      <c r="AFH202" s="260"/>
      <c r="AFI202" s="260"/>
      <c r="AFJ202" s="260"/>
      <c r="AFK202" s="260"/>
      <c r="AFL202" s="260"/>
      <c r="AFM202" s="260"/>
      <c r="AFN202" s="260"/>
      <c r="AFO202" s="260"/>
      <c r="AFP202" s="260"/>
      <c r="AFQ202" s="260"/>
      <c r="AFR202" s="260"/>
      <c r="AFS202" s="260"/>
      <c r="AFT202" s="260"/>
      <c r="AFU202" s="260"/>
      <c r="AFV202" s="260"/>
      <c r="AFW202" s="260"/>
      <c r="AFX202" s="260"/>
      <c r="AFY202" s="260"/>
      <c r="AFZ202" s="260"/>
      <c r="AGA202" s="260"/>
      <c r="AGB202" s="260"/>
      <c r="AGC202" s="260"/>
      <c r="AGD202" s="260"/>
      <c r="AGE202" s="260"/>
      <c r="AGF202" s="260"/>
      <c r="AGG202" s="260"/>
      <c r="AGH202" s="260"/>
      <c r="AGI202" s="260"/>
      <c r="AGJ202" s="260"/>
      <c r="AGK202" s="260"/>
      <c r="AGL202" s="260"/>
      <c r="AGM202" s="260"/>
      <c r="AGN202" s="260"/>
      <c r="AGO202" s="260"/>
      <c r="AGP202" s="260"/>
      <c r="AGQ202" s="260"/>
      <c r="AGR202" s="260"/>
      <c r="AGS202" s="260"/>
      <c r="AGT202" s="260"/>
      <c r="AGU202" s="260"/>
      <c r="AGV202" s="260"/>
      <c r="AGW202" s="260"/>
      <c r="AGX202" s="260"/>
      <c r="AGY202" s="260"/>
      <c r="AGZ202" s="260"/>
      <c r="AHA202" s="260"/>
      <c r="AHB202" s="260"/>
      <c r="AHC202" s="260"/>
      <c r="AHD202" s="260"/>
      <c r="AHE202" s="260"/>
      <c r="AHF202" s="260"/>
      <c r="AHG202" s="260"/>
      <c r="AHH202" s="260"/>
      <c r="AHI202" s="260"/>
      <c r="AHJ202" s="260"/>
      <c r="AHK202" s="260"/>
      <c r="AHL202" s="260"/>
      <c r="AHM202" s="260"/>
      <c r="AHN202" s="260"/>
      <c r="AHO202" s="260"/>
      <c r="AHP202" s="260"/>
      <c r="AHQ202" s="260"/>
      <c r="AHR202" s="260"/>
      <c r="AHS202" s="260"/>
      <c r="AHT202" s="260"/>
      <c r="AHU202" s="260"/>
      <c r="AHV202" s="260"/>
      <c r="AHW202" s="260"/>
      <c r="AHX202" s="260"/>
      <c r="AHY202" s="260"/>
      <c r="AHZ202" s="260"/>
      <c r="AIA202" s="260"/>
      <c r="AIB202" s="260"/>
      <c r="AIC202" s="260"/>
      <c r="AID202" s="260"/>
      <c r="AIE202" s="260"/>
      <c r="AIF202" s="260"/>
      <c r="AIG202" s="260"/>
      <c r="AIH202" s="260"/>
      <c r="AII202" s="260"/>
      <c r="AIJ202" s="260"/>
      <c r="AIK202" s="260"/>
      <c r="AIL202" s="260"/>
      <c r="AIM202" s="260"/>
      <c r="AIN202" s="260"/>
      <c r="AIO202" s="260"/>
      <c r="AIP202" s="260"/>
      <c r="AIQ202" s="260"/>
      <c r="AIR202" s="260"/>
      <c r="AIS202" s="260"/>
      <c r="AIT202" s="260"/>
      <c r="AIU202" s="260"/>
      <c r="AIV202" s="260"/>
      <c r="AIW202" s="260"/>
      <c r="AIX202" s="260"/>
      <c r="AIY202" s="260"/>
      <c r="AIZ202" s="260"/>
      <c r="AJA202" s="260"/>
      <c r="AJB202" s="260"/>
      <c r="AJC202" s="260"/>
      <c r="AJD202" s="260"/>
      <c r="AJE202" s="260"/>
      <c r="AJF202" s="260"/>
      <c r="AJG202" s="260"/>
      <c r="AJH202" s="260"/>
      <c r="AJI202" s="260"/>
      <c r="AJJ202" s="260"/>
      <c r="AJK202" s="260"/>
      <c r="AJL202" s="260"/>
      <c r="AJM202" s="260"/>
      <c r="AJN202" s="260"/>
      <c r="AJO202" s="260"/>
      <c r="AJP202" s="260"/>
      <c r="AJQ202" s="260"/>
      <c r="AJR202" s="260"/>
      <c r="AJS202" s="260"/>
      <c r="AJT202" s="260"/>
      <c r="AJU202" s="260"/>
      <c r="AJV202" s="260"/>
      <c r="AJW202" s="260"/>
      <c r="AJX202" s="260"/>
      <c r="AJY202" s="260"/>
      <c r="AJZ202" s="260"/>
      <c r="AKA202" s="260"/>
      <c r="AKB202" s="260"/>
      <c r="AKC202" s="260"/>
      <c r="AKD202" s="260"/>
      <c r="AKE202" s="260"/>
      <c r="AKF202" s="260"/>
      <c r="AKG202" s="260"/>
      <c r="AKH202" s="260"/>
      <c r="AKI202" s="260"/>
      <c r="AKJ202" s="260"/>
      <c r="AKK202" s="260"/>
      <c r="AKL202" s="260"/>
      <c r="AKM202" s="260"/>
      <c r="AKN202" s="260"/>
      <c r="AKO202" s="260"/>
      <c r="AKP202" s="260"/>
      <c r="AKQ202" s="260"/>
      <c r="AKR202" s="260"/>
      <c r="AKS202" s="260"/>
      <c r="AKT202" s="260"/>
      <c r="AKU202" s="260"/>
      <c r="AKV202" s="260"/>
      <c r="AKW202" s="260"/>
      <c r="AKX202" s="260"/>
      <c r="AKY202" s="260"/>
      <c r="AKZ202" s="260"/>
      <c r="ALA202" s="260"/>
      <c r="ALB202" s="260"/>
      <c r="ALC202" s="260"/>
      <c r="ALD202" s="260"/>
      <c r="ALE202" s="260"/>
      <c r="ALF202" s="260"/>
      <c r="ALG202" s="260"/>
      <c r="ALH202" s="260"/>
      <c r="ALI202" s="260"/>
      <c r="ALJ202" s="260"/>
      <c r="ALK202" s="260"/>
      <c r="ALL202" s="260"/>
      <c r="ALM202" s="260"/>
      <c r="ALN202" s="260"/>
      <c r="ALO202" s="260"/>
      <c r="ALP202" s="260"/>
      <c r="ALQ202" s="260"/>
      <c r="ALR202" s="260"/>
      <c r="ALS202" s="260"/>
      <c r="ALT202" s="260"/>
      <c r="ALU202" s="260"/>
      <c r="ALV202" s="260"/>
      <c r="ALW202" s="260"/>
      <c r="ALX202" s="260"/>
      <c r="ALY202" s="260"/>
      <c r="ALZ202" s="260"/>
      <c r="AMA202" s="260"/>
      <c r="AMB202" s="260"/>
      <c r="AMC202" s="260"/>
      <c r="AMD202" s="260"/>
      <c r="AME202" s="260"/>
      <c r="AMF202" s="260"/>
      <c r="AMG202" s="260"/>
      <c r="AMH202" s="260"/>
      <c r="AMI202" s="260"/>
      <c r="AMJ202" s="260"/>
      <c r="AMK202" s="260"/>
      <c r="AML202" s="260"/>
      <c r="AMM202" s="260"/>
      <c r="AMN202" s="260"/>
      <c r="AMO202" s="260"/>
      <c r="AMP202" s="260"/>
      <c r="AMQ202" s="260"/>
      <c r="AMR202" s="260"/>
      <c r="AMS202" s="260"/>
      <c r="AMT202" s="260"/>
      <c r="AMU202" s="260"/>
      <c r="AMV202" s="260"/>
      <c r="AMW202" s="260"/>
      <c r="AMX202" s="260"/>
      <c r="AMY202" s="260"/>
      <c r="AMZ202" s="260"/>
      <c r="ANA202" s="260"/>
      <c r="ANB202" s="260"/>
      <c r="ANC202" s="260"/>
      <c r="AND202" s="260"/>
      <c r="ANE202" s="260"/>
      <c r="ANF202" s="260"/>
      <c r="ANG202" s="260"/>
      <c r="ANH202" s="260"/>
      <c r="ANI202" s="260"/>
      <c r="ANJ202" s="260"/>
      <c r="ANK202" s="260"/>
      <c r="ANL202" s="260"/>
      <c r="ANM202" s="260"/>
      <c r="ANN202" s="260"/>
      <c r="ANO202" s="260"/>
      <c r="ANP202" s="260"/>
      <c r="ANQ202" s="260"/>
      <c r="ANR202" s="260"/>
      <c r="ANS202" s="260"/>
      <c r="ANT202" s="260"/>
      <c r="ANU202" s="260"/>
      <c r="ANV202" s="260"/>
      <c r="ANW202" s="260"/>
      <c r="ANX202" s="260"/>
      <c r="ANY202" s="260"/>
      <c r="ANZ202" s="260"/>
      <c r="AOA202" s="260"/>
      <c r="AOB202" s="260"/>
      <c r="AOC202" s="260"/>
      <c r="AOD202" s="260"/>
      <c r="AOE202" s="260"/>
      <c r="AOF202" s="260"/>
      <c r="AOG202" s="260"/>
      <c r="AOH202" s="260"/>
      <c r="AOI202" s="260"/>
      <c r="AOJ202" s="260"/>
      <c r="AOK202" s="260"/>
      <c r="AOL202" s="260"/>
      <c r="AOM202" s="260"/>
      <c r="AON202" s="260"/>
      <c r="AOO202" s="260"/>
      <c r="AOP202" s="260"/>
      <c r="AOQ202" s="260"/>
      <c r="AOR202" s="260"/>
      <c r="AOS202" s="260"/>
      <c r="AOT202" s="260"/>
      <c r="AOU202" s="260"/>
      <c r="AOV202" s="260"/>
      <c r="AOW202" s="260"/>
      <c r="AOX202" s="260"/>
      <c r="AOY202" s="260"/>
      <c r="AOZ202" s="260"/>
      <c r="APA202" s="260"/>
      <c r="APB202" s="260"/>
      <c r="APC202" s="260"/>
      <c r="APD202" s="260"/>
      <c r="APE202" s="260"/>
      <c r="APF202" s="260"/>
      <c r="APG202" s="260"/>
      <c r="APH202" s="260"/>
      <c r="API202" s="260"/>
      <c r="APJ202" s="260"/>
      <c r="APK202" s="260"/>
      <c r="APL202" s="260"/>
      <c r="APM202" s="260"/>
      <c r="APN202" s="260"/>
      <c r="APO202" s="260"/>
      <c r="APP202" s="260"/>
      <c r="APQ202" s="260"/>
      <c r="APR202" s="260"/>
      <c r="APS202" s="260"/>
      <c r="APT202" s="260"/>
      <c r="APU202" s="260"/>
      <c r="APV202" s="260"/>
      <c r="APW202" s="260"/>
      <c r="APX202" s="260"/>
      <c r="APY202" s="260"/>
      <c r="APZ202" s="260"/>
      <c r="AQA202" s="260"/>
      <c r="AQB202" s="260"/>
      <c r="AQC202" s="260"/>
      <c r="AQD202" s="260"/>
      <c r="AQE202" s="260"/>
      <c r="AQF202" s="260"/>
      <c r="AQG202" s="260"/>
      <c r="AQH202" s="260"/>
      <c r="AQI202" s="260"/>
      <c r="AQJ202" s="260"/>
      <c r="AQK202" s="260"/>
      <c r="AQL202" s="260"/>
      <c r="AQM202" s="260"/>
      <c r="AQN202" s="260"/>
      <c r="AQO202" s="260"/>
      <c r="AQP202" s="260"/>
      <c r="AQQ202" s="260"/>
      <c r="AQR202" s="260"/>
      <c r="AQS202" s="260"/>
      <c r="AQT202" s="260"/>
      <c r="AQU202" s="260"/>
      <c r="AQV202" s="260"/>
      <c r="AQW202" s="260"/>
      <c r="AQX202" s="260"/>
      <c r="AQY202" s="260"/>
      <c r="AQZ202" s="260"/>
      <c r="ARA202" s="260"/>
      <c r="ARB202" s="260"/>
      <c r="ARC202" s="260"/>
      <c r="ARD202" s="260"/>
      <c r="ARE202" s="260"/>
      <c r="ARF202" s="260"/>
      <c r="ARG202" s="260"/>
      <c r="ARH202" s="260"/>
      <c r="ARI202" s="260"/>
      <c r="ARJ202" s="260"/>
      <c r="ARK202" s="260"/>
      <c r="ARL202" s="260"/>
      <c r="ARM202" s="260"/>
      <c r="ARN202" s="260"/>
      <c r="ARO202" s="260"/>
      <c r="ARP202" s="260"/>
      <c r="ARQ202" s="260"/>
      <c r="ARR202" s="260"/>
      <c r="ARS202" s="260"/>
      <c r="ART202" s="260"/>
      <c r="ARU202" s="260"/>
      <c r="ARV202" s="260"/>
      <c r="ARW202" s="260"/>
      <c r="ARX202" s="260"/>
      <c r="ARY202" s="260"/>
      <c r="ARZ202" s="260"/>
      <c r="ASA202" s="260"/>
      <c r="ASB202" s="260"/>
      <c r="ASC202" s="260"/>
      <c r="ASD202" s="260"/>
      <c r="ASE202" s="260"/>
      <c r="ASF202" s="260"/>
      <c r="ASG202" s="260"/>
      <c r="ASH202" s="260"/>
      <c r="ASI202" s="260"/>
      <c r="ASJ202" s="260"/>
      <c r="ASK202" s="260"/>
      <c r="ASL202" s="260"/>
      <c r="ASM202" s="260"/>
      <c r="ASN202" s="260"/>
      <c r="ASO202" s="260"/>
      <c r="ASP202" s="260"/>
      <c r="ASQ202" s="260"/>
      <c r="ASR202" s="260"/>
      <c r="ASS202" s="260"/>
      <c r="AST202" s="260"/>
      <c r="ASU202" s="260"/>
      <c r="ASV202" s="260"/>
      <c r="ASW202" s="260"/>
      <c r="ASX202" s="260"/>
      <c r="ASY202" s="260"/>
      <c r="ASZ202" s="260"/>
      <c r="ATA202" s="260"/>
      <c r="ATB202" s="260"/>
      <c r="ATC202" s="260"/>
      <c r="ATD202" s="260"/>
      <c r="ATE202" s="260"/>
      <c r="ATF202" s="260"/>
      <c r="ATG202" s="260"/>
      <c r="ATH202" s="260"/>
      <c r="ATI202" s="260"/>
      <c r="ATJ202" s="260"/>
      <c r="ATK202" s="260"/>
      <c r="ATL202" s="260"/>
      <c r="ATM202" s="260"/>
      <c r="ATN202" s="260"/>
      <c r="ATO202" s="260"/>
      <c r="ATP202" s="260"/>
      <c r="ATQ202" s="260"/>
      <c r="ATR202" s="260"/>
      <c r="ATS202" s="260"/>
      <c r="ATT202" s="260"/>
      <c r="ATU202" s="260"/>
      <c r="ATV202" s="260"/>
      <c r="ATW202" s="260"/>
      <c r="ATX202" s="260"/>
      <c r="ATY202" s="260"/>
      <c r="ATZ202" s="260"/>
      <c r="AUA202" s="260"/>
      <c r="AUB202" s="260"/>
      <c r="AUC202" s="260"/>
      <c r="AUD202" s="260"/>
      <c r="AUE202" s="260"/>
      <c r="AUF202" s="260"/>
      <c r="AUG202" s="260"/>
      <c r="AUH202" s="260"/>
      <c r="AUI202" s="260"/>
      <c r="AUJ202" s="260"/>
      <c r="AUK202" s="260"/>
      <c r="AUL202" s="260"/>
      <c r="AUM202" s="260"/>
      <c r="AUN202" s="260"/>
      <c r="AUO202" s="260"/>
      <c r="AUP202" s="260"/>
      <c r="AUQ202" s="260"/>
      <c r="AUR202" s="260"/>
      <c r="AUS202" s="260"/>
      <c r="AUT202" s="260"/>
      <c r="AUU202" s="260"/>
      <c r="AUV202" s="260"/>
      <c r="AUW202" s="260"/>
      <c r="AUX202" s="260"/>
      <c r="AUY202" s="260"/>
      <c r="AUZ202" s="260"/>
      <c r="AVA202" s="260"/>
      <c r="AVB202" s="260"/>
      <c r="AVC202" s="260"/>
      <c r="AVD202" s="260"/>
      <c r="AVE202" s="260"/>
      <c r="AVF202" s="260"/>
      <c r="AVG202" s="260"/>
      <c r="AVH202" s="260"/>
      <c r="AVI202" s="260"/>
      <c r="AVJ202" s="260"/>
      <c r="AVK202" s="260"/>
      <c r="AVL202" s="260"/>
      <c r="AVM202" s="260"/>
      <c r="AVN202" s="260"/>
      <c r="AVO202" s="260"/>
      <c r="AVP202" s="260"/>
      <c r="AVQ202" s="260"/>
      <c r="AVR202" s="260"/>
      <c r="AVS202" s="260"/>
      <c r="AVT202" s="260"/>
      <c r="AVU202" s="260"/>
      <c r="AVV202" s="260"/>
      <c r="AVW202" s="260"/>
      <c r="AVX202" s="260"/>
      <c r="AVY202" s="260"/>
      <c r="AVZ202" s="260"/>
      <c r="AWA202" s="260"/>
      <c r="AWB202" s="260"/>
      <c r="AWC202" s="260"/>
      <c r="AWD202" s="260"/>
      <c r="AWE202" s="260"/>
      <c r="AWF202" s="260"/>
      <c r="AWG202" s="260"/>
      <c r="AWH202" s="260"/>
      <c r="AWI202" s="260"/>
      <c r="AWJ202" s="260"/>
      <c r="AWK202" s="260"/>
      <c r="AWL202" s="260"/>
      <c r="AWM202" s="260"/>
      <c r="AWN202" s="260"/>
      <c r="AWO202" s="260"/>
      <c r="AWP202" s="260"/>
      <c r="AWQ202" s="260"/>
      <c r="AWR202" s="260"/>
      <c r="AWS202" s="260"/>
      <c r="AWT202" s="260"/>
      <c r="AWU202" s="260"/>
      <c r="AWV202" s="260"/>
      <c r="AWW202" s="260"/>
      <c r="AWX202" s="260"/>
      <c r="AWY202" s="260"/>
      <c r="AWZ202" s="260"/>
      <c r="AXA202" s="260"/>
      <c r="AXB202" s="260"/>
      <c r="AXC202" s="260"/>
      <c r="AXD202" s="260"/>
      <c r="AXE202" s="260"/>
      <c r="AXF202" s="260"/>
      <c r="AXG202" s="260"/>
      <c r="AXH202" s="260"/>
      <c r="AXI202" s="260"/>
      <c r="AXJ202" s="260"/>
      <c r="AXK202" s="260"/>
      <c r="AXL202" s="260"/>
      <c r="AXM202" s="260"/>
      <c r="AXN202" s="260"/>
      <c r="AXO202" s="260"/>
      <c r="AXP202" s="260"/>
      <c r="AXQ202" s="260"/>
      <c r="AXR202" s="260"/>
      <c r="AXS202" s="260"/>
      <c r="AXT202" s="260"/>
      <c r="AXU202" s="260"/>
      <c r="AXV202" s="260"/>
      <c r="AXW202" s="260"/>
      <c r="AXX202" s="260"/>
      <c r="AXY202" s="260"/>
      <c r="AXZ202" s="260"/>
      <c r="AYA202" s="260"/>
      <c r="AYB202" s="260"/>
      <c r="AYC202" s="260"/>
      <c r="AYD202" s="260"/>
      <c r="AYE202" s="260"/>
      <c r="AYF202" s="260"/>
      <c r="AYG202" s="260"/>
      <c r="AYH202" s="260"/>
      <c r="AYI202" s="260"/>
      <c r="AYJ202" s="260"/>
      <c r="AYK202" s="260"/>
      <c r="AYL202" s="260"/>
      <c r="AYM202" s="260"/>
      <c r="AYN202" s="260"/>
      <c r="AYO202" s="260"/>
      <c r="AYP202" s="260"/>
      <c r="AYQ202" s="260"/>
      <c r="AYR202" s="260"/>
      <c r="AYS202" s="260"/>
      <c r="AYT202" s="260"/>
      <c r="AYU202" s="260"/>
      <c r="AYV202" s="260"/>
      <c r="AYW202" s="260"/>
      <c r="AYX202" s="260"/>
      <c r="AYY202" s="260"/>
      <c r="AYZ202" s="260"/>
      <c r="AZA202" s="260"/>
      <c r="AZB202" s="260"/>
      <c r="AZC202" s="260"/>
      <c r="AZD202" s="260"/>
      <c r="AZE202" s="260"/>
      <c r="AZF202" s="260"/>
      <c r="AZG202" s="260"/>
      <c r="AZH202" s="260"/>
      <c r="AZI202" s="260"/>
      <c r="AZJ202" s="260"/>
      <c r="AZK202" s="260"/>
      <c r="AZL202" s="260"/>
      <c r="AZM202" s="260"/>
      <c r="AZN202" s="260"/>
      <c r="AZO202" s="260"/>
      <c r="AZP202" s="260"/>
      <c r="AZQ202" s="260"/>
      <c r="AZR202" s="260"/>
      <c r="AZS202" s="260"/>
      <c r="AZT202" s="260"/>
      <c r="AZU202" s="260"/>
      <c r="AZV202" s="260"/>
      <c r="AZW202" s="260"/>
      <c r="AZX202" s="260"/>
      <c r="AZY202" s="260"/>
      <c r="AZZ202" s="260"/>
      <c r="BAA202" s="260"/>
      <c r="BAB202" s="260"/>
      <c r="BAC202" s="260"/>
      <c r="BAD202" s="260"/>
      <c r="BAE202" s="260"/>
      <c r="BAF202" s="260"/>
      <c r="BAG202" s="260"/>
      <c r="BAH202" s="260"/>
      <c r="BAI202" s="260"/>
      <c r="BAJ202" s="260"/>
      <c r="BAK202" s="260"/>
      <c r="BAL202" s="260"/>
      <c r="BAM202" s="260"/>
      <c r="BAN202" s="260"/>
      <c r="BAO202" s="260"/>
      <c r="BAP202" s="260"/>
      <c r="BAQ202" s="260"/>
      <c r="BAR202" s="260"/>
      <c r="BAS202" s="260"/>
      <c r="BAT202" s="260"/>
      <c r="BAU202" s="260"/>
      <c r="BAV202" s="260"/>
      <c r="BAW202" s="260"/>
      <c r="BAX202" s="260"/>
      <c r="BAY202" s="260"/>
      <c r="BAZ202" s="260"/>
      <c r="BBA202" s="260"/>
      <c r="BBB202" s="260"/>
      <c r="BBC202" s="260"/>
      <c r="BBD202" s="260"/>
      <c r="BBE202" s="260"/>
      <c r="BBF202" s="260"/>
      <c r="BBG202" s="260"/>
      <c r="BBH202" s="260"/>
      <c r="BBI202" s="260"/>
      <c r="BBJ202" s="260"/>
      <c r="BBK202" s="260"/>
      <c r="BBL202" s="260"/>
      <c r="BBM202" s="260"/>
      <c r="BBN202" s="260"/>
      <c r="BBO202" s="260"/>
      <c r="BBP202" s="260"/>
      <c r="BBQ202" s="260"/>
      <c r="BBR202" s="260"/>
      <c r="BBS202" s="260"/>
      <c r="BBT202" s="260"/>
      <c r="BBU202" s="260"/>
      <c r="BBV202" s="260"/>
      <c r="BBW202" s="260"/>
      <c r="BBX202" s="260"/>
      <c r="BBY202" s="260"/>
      <c r="BBZ202" s="260"/>
      <c r="BCA202" s="260"/>
      <c r="BCB202" s="260"/>
      <c r="BCC202" s="260"/>
      <c r="BCD202" s="260"/>
      <c r="BCE202" s="260"/>
      <c r="BCF202" s="260"/>
      <c r="BCG202" s="260"/>
      <c r="BCH202" s="260"/>
      <c r="BCI202" s="260"/>
      <c r="BCJ202" s="260"/>
      <c r="BCK202" s="260"/>
      <c r="BCL202" s="260"/>
      <c r="BCM202" s="260"/>
      <c r="BCN202" s="260"/>
      <c r="BCO202" s="260"/>
      <c r="BCP202" s="260"/>
      <c r="BCQ202" s="260"/>
      <c r="BCR202" s="260"/>
      <c r="BCS202" s="260"/>
      <c r="BCT202" s="260"/>
      <c r="BCU202" s="260"/>
      <c r="BCV202" s="260"/>
      <c r="BCW202" s="260"/>
      <c r="BCX202" s="260"/>
      <c r="BCY202" s="260"/>
      <c r="BCZ202" s="260"/>
      <c r="BDA202" s="260"/>
      <c r="BDB202" s="260"/>
      <c r="BDC202" s="260"/>
      <c r="BDD202" s="260"/>
      <c r="BDE202" s="260"/>
      <c r="BDF202" s="260"/>
      <c r="BDG202" s="260"/>
      <c r="BDH202" s="260"/>
      <c r="BDI202" s="260"/>
      <c r="BDJ202" s="260"/>
      <c r="BDK202" s="260"/>
      <c r="BDL202" s="260"/>
      <c r="BDM202" s="260"/>
      <c r="BDN202" s="260"/>
      <c r="BDO202" s="260"/>
      <c r="BDP202" s="260"/>
      <c r="BDQ202" s="260"/>
      <c r="BDR202" s="260"/>
      <c r="BDS202" s="260"/>
      <c r="BDT202" s="260"/>
      <c r="BDU202" s="260"/>
      <c r="BDV202" s="260"/>
      <c r="BDW202" s="260"/>
      <c r="BDX202" s="260"/>
      <c r="BDY202" s="260"/>
      <c r="BDZ202" s="260"/>
      <c r="BEA202" s="260"/>
      <c r="BEB202" s="260"/>
      <c r="BEC202" s="260"/>
      <c r="BED202" s="260"/>
      <c r="BEE202" s="260"/>
      <c r="BEF202" s="260"/>
      <c r="BEG202" s="260"/>
      <c r="BEH202" s="260"/>
      <c r="BEI202" s="260"/>
      <c r="BEJ202" s="260"/>
      <c r="BEK202" s="260"/>
      <c r="BEL202" s="260"/>
      <c r="BEM202" s="260"/>
      <c r="BEN202" s="260"/>
      <c r="BEO202" s="260"/>
      <c r="BEP202" s="260"/>
      <c r="BEQ202" s="260"/>
      <c r="BER202" s="260"/>
      <c r="BES202" s="260"/>
      <c r="BET202" s="260"/>
      <c r="BEU202" s="260"/>
      <c r="BEV202" s="260"/>
      <c r="BEW202" s="260"/>
      <c r="BEX202" s="260"/>
      <c r="BEY202" s="260"/>
      <c r="BEZ202" s="260"/>
      <c r="BFA202" s="260"/>
      <c r="BFB202" s="260"/>
      <c r="BFC202" s="260"/>
      <c r="BFD202" s="260"/>
      <c r="BFE202" s="260"/>
      <c r="BFF202" s="260"/>
      <c r="BFG202" s="260"/>
      <c r="BFH202" s="260"/>
      <c r="BFI202" s="260"/>
      <c r="BFJ202" s="260"/>
      <c r="BFK202" s="260"/>
      <c r="BFL202" s="260"/>
      <c r="BFM202" s="260"/>
      <c r="BFN202" s="260"/>
      <c r="BFO202" s="260"/>
      <c r="BFP202" s="260"/>
      <c r="BFQ202" s="260"/>
      <c r="BFR202" s="260"/>
      <c r="BFS202" s="260"/>
      <c r="BFT202" s="260"/>
      <c r="BFU202" s="260"/>
      <c r="BFV202" s="260"/>
      <c r="BFW202" s="260"/>
      <c r="BFX202" s="260"/>
      <c r="BFY202" s="260"/>
      <c r="BFZ202" s="260"/>
      <c r="BGA202" s="260"/>
      <c r="BGB202" s="260"/>
      <c r="BGC202" s="260"/>
      <c r="BGD202" s="260"/>
      <c r="BGE202" s="260"/>
      <c r="BGF202" s="260"/>
      <c r="BGG202" s="260"/>
      <c r="BGH202" s="260"/>
      <c r="BGI202" s="260"/>
      <c r="BGJ202" s="260"/>
      <c r="BGK202" s="260"/>
      <c r="BGL202" s="260"/>
      <c r="BGM202" s="260"/>
      <c r="BGN202" s="260"/>
      <c r="BGO202" s="260"/>
      <c r="BGP202" s="260"/>
      <c r="BGQ202" s="260"/>
      <c r="BGR202" s="260"/>
      <c r="BGS202" s="260"/>
      <c r="BGT202" s="260"/>
      <c r="BGU202" s="260"/>
      <c r="BGV202" s="260"/>
      <c r="BGW202" s="260"/>
      <c r="BGX202" s="260"/>
      <c r="BGY202" s="260"/>
      <c r="BGZ202" s="260"/>
      <c r="BHA202" s="260"/>
      <c r="BHB202" s="260"/>
      <c r="BHC202" s="260"/>
      <c r="BHD202" s="260"/>
      <c r="BHE202" s="260"/>
      <c r="BHF202" s="260"/>
      <c r="BHG202" s="260"/>
      <c r="BHH202" s="260"/>
      <c r="BHI202" s="260"/>
      <c r="BHJ202" s="260"/>
      <c r="BHK202" s="260"/>
      <c r="BHL202" s="260"/>
      <c r="BHM202" s="260"/>
      <c r="BHN202" s="260"/>
      <c r="BHO202" s="260"/>
      <c r="BHP202" s="260"/>
      <c r="BHQ202" s="260"/>
      <c r="BHR202" s="260"/>
      <c r="BHS202" s="260"/>
      <c r="BHT202" s="260"/>
      <c r="BHU202" s="260"/>
      <c r="BHV202" s="260"/>
      <c r="BHW202" s="260"/>
      <c r="BHX202" s="260"/>
      <c r="BHY202" s="260"/>
      <c r="BHZ202" s="260"/>
      <c r="BIA202" s="260"/>
      <c r="BIB202" s="260"/>
      <c r="BIC202" s="260"/>
      <c r="BID202" s="260"/>
      <c r="BIE202" s="260"/>
      <c r="BIF202" s="260"/>
      <c r="BIG202" s="260"/>
      <c r="BIH202" s="260"/>
      <c r="BII202" s="260"/>
      <c r="BIJ202" s="260"/>
      <c r="BIK202" s="260"/>
      <c r="BIL202" s="260"/>
      <c r="BIM202" s="260"/>
      <c r="BIN202" s="260"/>
      <c r="BIO202" s="260"/>
      <c r="BIP202" s="260"/>
      <c r="BIQ202" s="260"/>
      <c r="BIR202" s="260"/>
      <c r="BIS202" s="260"/>
      <c r="BIT202" s="260"/>
      <c r="BIU202" s="260"/>
      <c r="BIV202" s="260"/>
      <c r="BIW202" s="260"/>
      <c r="BIX202" s="260"/>
      <c r="BIY202" s="260"/>
      <c r="BIZ202" s="260"/>
      <c r="BJA202" s="260"/>
      <c r="BJB202" s="260"/>
      <c r="BJC202" s="260"/>
      <c r="BJD202" s="260"/>
      <c r="BJE202" s="260"/>
      <c r="BJF202" s="260"/>
      <c r="BJG202" s="260"/>
      <c r="BJH202" s="260"/>
      <c r="BJI202" s="260"/>
      <c r="BJJ202" s="260"/>
      <c r="BJK202" s="260"/>
      <c r="BJL202" s="260"/>
      <c r="BJM202" s="260"/>
      <c r="BJN202" s="260"/>
      <c r="BJO202" s="260"/>
      <c r="BJP202" s="260"/>
      <c r="BJQ202" s="260"/>
      <c r="BJR202" s="260"/>
      <c r="BJS202" s="260"/>
      <c r="BJT202" s="260"/>
      <c r="BJU202" s="260"/>
      <c r="BJV202" s="260"/>
      <c r="BJW202" s="260"/>
      <c r="BJX202" s="260"/>
      <c r="BJY202" s="260"/>
      <c r="BJZ202" s="260"/>
      <c r="BKA202" s="260"/>
      <c r="BKB202" s="260"/>
      <c r="BKC202" s="260"/>
      <c r="BKD202" s="260"/>
      <c r="BKE202" s="260"/>
      <c r="BKF202" s="260"/>
      <c r="BKG202" s="260"/>
      <c r="BKH202" s="260"/>
      <c r="BKI202" s="260"/>
      <c r="BKJ202" s="260"/>
      <c r="BKK202" s="260"/>
      <c r="BKL202" s="260"/>
      <c r="BKM202" s="260"/>
      <c r="BKN202" s="260"/>
      <c r="BKO202" s="260"/>
      <c r="BKP202" s="260"/>
      <c r="BKQ202" s="260"/>
      <c r="BKR202" s="260"/>
      <c r="BKS202" s="260"/>
      <c r="BKT202" s="260"/>
      <c r="BKU202" s="260"/>
      <c r="BKV202" s="260"/>
      <c r="BKW202" s="260"/>
      <c r="BKX202" s="260"/>
      <c r="BKY202" s="260"/>
      <c r="BKZ202" s="260"/>
      <c r="BLA202" s="260"/>
      <c r="BLB202" s="260"/>
      <c r="BLC202" s="260"/>
      <c r="BLD202" s="260"/>
      <c r="BLE202" s="260"/>
      <c r="BLF202" s="260"/>
      <c r="BLG202" s="260"/>
      <c r="BLH202" s="260"/>
      <c r="BLI202" s="260"/>
      <c r="BLJ202" s="260"/>
      <c r="BLK202" s="260"/>
      <c r="BLL202" s="260"/>
      <c r="BLM202" s="260"/>
      <c r="BLN202" s="260"/>
      <c r="BLO202" s="260"/>
      <c r="BLP202" s="260"/>
      <c r="BLQ202" s="260"/>
      <c r="BLR202" s="260"/>
      <c r="BLS202" s="260"/>
      <c r="BLT202" s="260"/>
      <c r="BLU202" s="260"/>
      <c r="BLV202" s="260"/>
      <c r="BLW202" s="260"/>
      <c r="BLX202" s="260"/>
      <c r="BLY202" s="260"/>
      <c r="BLZ202" s="260"/>
      <c r="BMA202" s="260"/>
      <c r="BMB202" s="260"/>
      <c r="BMC202" s="260"/>
      <c r="BMD202" s="260"/>
      <c r="BME202" s="260"/>
      <c r="BMF202" s="260"/>
      <c r="BMG202" s="260"/>
      <c r="BMH202" s="260"/>
      <c r="BMI202" s="260"/>
      <c r="BMJ202" s="260"/>
      <c r="BMK202" s="260"/>
      <c r="BML202" s="260"/>
      <c r="BMM202" s="260"/>
      <c r="BMN202" s="260"/>
      <c r="BMO202" s="260"/>
      <c r="BMP202" s="260"/>
      <c r="BMQ202" s="260"/>
      <c r="BMR202" s="260"/>
      <c r="BMS202" s="260"/>
      <c r="BMT202" s="260"/>
      <c r="BMU202" s="260"/>
      <c r="BMV202" s="260"/>
      <c r="BMW202" s="260"/>
      <c r="BMX202" s="260"/>
      <c r="BMY202" s="260"/>
      <c r="BMZ202" s="260"/>
      <c r="BNA202" s="260"/>
      <c r="BNB202" s="260"/>
      <c r="BNC202" s="260"/>
      <c r="BND202" s="260"/>
      <c r="BNE202" s="260"/>
      <c r="BNF202" s="260"/>
      <c r="BNG202" s="260"/>
      <c r="BNH202" s="260"/>
      <c r="BNI202" s="260"/>
      <c r="BNJ202" s="260"/>
      <c r="BNK202" s="260"/>
      <c r="BNL202" s="260"/>
      <c r="BNM202" s="260"/>
      <c r="BNN202" s="260"/>
      <c r="BNO202" s="260"/>
      <c r="BNP202" s="260"/>
      <c r="BNQ202" s="260"/>
      <c r="BNR202" s="260"/>
      <c r="BNS202" s="260"/>
      <c r="BNT202" s="260"/>
      <c r="BNU202" s="260"/>
      <c r="BNV202" s="260"/>
      <c r="BNW202" s="260"/>
      <c r="BNX202" s="260"/>
      <c r="BNY202" s="260"/>
      <c r="BNZ202" s="260"/>
      <c r="BOA202" s="260"/>
      <c r="BOB202" s="260"/>
      <c r="BOC202" s="260"/>
      <c r="BOD202" s="260"/>
      <c r="BOE202" s="260"/>
      <c r="BOF202" s="260"/>
      <c r="BOG202" s="260"/>
      <c r="BOH202" s="260"/>
      <c r="BOI202" s="260"/>
      <c r="BOJ202" s="260"/>
      <c r="BOK202" s="260"/>
      <c r="BOL202" s="260"/>
      <c r="BOM202" s="260"/>
      <c r="BON202" s="260"/>
      <c r="BOO202" s="260"/>
      <c r="BOP202" s="260"/>
      <c r="BOQ202" s="260"/>
      <c r="BOR202" s="260"/>
      <c r="BOS202" s="260"/>
      <c r="BOT202" s="260"/>
      <c r="BOU202" s="260"/>
      <c r="BOV202" s="260"/>
      <c r="BOW202" s="260"/>
      <c r="BOX202" s="260"/>
      <c r="BOY202" s="260"/>
      <c r="BOZ202" s="260"/>
      <c r="BPA202" s="260"/>
      <c r="BPB202" s="260"/>
      <c r="BPC202" s="260"/>
      <c r="BPD202" s="260"/>
      <c r="BPE202" s="260"/>
      <c r="BPF202" s="260"/>
      <c r="BPG202" s="260"/>
      <c r="BPH202" s="260"/>
      <c r="BPI202" s="260"/>
      <c r="BPJ202" s="260"/>
      <c r="BPK202" s="260"/>
      <c r="BPL202" s="260"/>
      <c r="BPM202" s="260"/>
      <c r="BPN202" s="260"/>
      <c r="BPO202" s="260"/>
      <c r="BPP202" s="260"/>
      <c r="BPQ202" s="260"/>
      <c r="BPR202" s="260"/>
      <c r="BPS202" s="260"/>
      <c r="BPT202" s="260"/>
      <c r="BPU202" s="260"/>
      <c r="BPV202" s="260"/>
      <c r="BPW202" s="260"/>
      <c r="BPX202" s="260"/>
      <c r="BPY202" s="260"/>
      <c r="BPZ202" s="260"/>
      <c r="BQA202" s="260"/>
      <c r="BQB202" s="260"/>
      <c r="BQC202" s="260"/>
      <c r="BQD202" s="260"/>
      <c r="BQE202" s="260"/>
      <c r="BQF202" s="260"/>
      <c r="BQG202" s="260"/>
      <c r="BQH202" s="260"/>
      <c r="BQI202" s="260"/>
      <c r="BQJ202" s="260"/>
      <c r="BQK202" s="260"/>
      <c r="BQL202" s="260"/>
      <c r="BQM202" s="260"/>
      <c r="BQN202" s="260"/>
      <c r="BQO202" s="260"/>
      <c r="BQP202" s="260"/>
      <c r="BQQ202" s="260"/>
      <c r="BQR202" s="260"/>
      <c r="BQS202" s="260"/>
      <c r="BQT202" s="260"/>
      <c r="BQU202" s="260"/>
      <c r="BQV202" s="260"/>
      <c r="BQW202" s="260"/>
      <c r="BQX202" s="260"/>
      <c r="BQY202" s="260"/>
      <c r="BQZ202" s="260"/>
      <c r="BRA202" s="260"/>
      <c r="BRB202" s="260"/>
      <c r="BRC202" s="260"/>
      <c r="BRD202" s="260"/>
      <c r="BRE202" s="260"/>
      <c r="BRF202" s="260"/>
      <c r="BRG202" s="260"/>
      <c r="BRH202" s="260"/>
      <c r="BRI202" s="260"/>
      <c r="BRJ202" s="260"/>
      <c r="BRK202" s="260"/>
      <c r="BRL202" s="260"/>
      <c r="BRM202" s="260"/>
      <c r="BRN202" s="260"/>
      <c r="BRO202" s="260"/>
      <c r="BRP202" s="260"/>
      <c r="BRQ202" s="260"/>
      <c r="BRR202" s="260"/>
      <c r="BRS202" s="260"/>
      <c r="BRT202" s="260"/>
      <c r="BRU202" s="260"/>
      <c r="BRV202" s="260"/>
      <c r="BRW202" s="260"/>
      <c r="BRX202" s="260"/>
      <c r="BRY202" s="260"/>
      <c r="BRZ202" s="260"/>
      <c r="BSA202" s="260"/>
      <c r="BSB202" s="260"/>
      <c r="BSC202" s="260"/>
      <c r="BSD202" s="260"/>
      <c r="BSE202" s="260"/>
      <c r="BSF202" s="260"/>
      <c r="BSG202" s="260"/>
      <c r="BSH202" s="260"/>
      <c r="BSI202" s="260"/>
      <c r="BSJ202" s="260"/>
      <c r="BSK202" s="260"/>
      <c r="BSL202" s="260"/>
      <c r="BSM202" s="260"/>
      <c r="BSN202" s="260"/>
      <c r="BSO202" s="260"/>
      <c r="BSP202" s="260"/>
      <c r="BSQ202" s="260"/>
      <c r="BSR202" s="260"/>
      <c r="BSS202" s="260"/>
      <c r="BST202" s="260"/>
      <c r="BSU202" s="260"/>
      <c r="BSV202" s="260"/>
      <c r="BSW202" s="260"/>
      <c r="BSX202" s="260"/>
      <c r="BSY202" s="260"/>
      <c r="BSZ202" s="260"/>
      <c r="BTA202" s="260"/>
      <c r="BTB202" s="260"/>
      <c r="BTC202" s="260"/>
      <c r="BTD202" s="260"/>
      <c r="BTE202" s="260"/>
      <c r="BTF202" s="260"/>
      <c r="BTG202" s="260"/>
      <c r="BTH202" s="260"/>
      <c r="BTI202" s="260"/>
      <c r="BTJ202" s="260"/>
      <c r="BTK202" s="260"/>
      <c r="BTL202" s="260"/>
      <c r="BTM202" s="260"/>
      <c r="BTN202" s="260"/>
      <c r="BTO202" s="260"/>
      <c r="BTP202" s="260"/>
      <c r="BTQ202" s="260"/>
      <c r="BTR202" s="260"/>
      <c r="BTS202" s="260"/>
      <c r="BTT202" s="260"/>
      <c r="BTU202" s="260"/>
      <c r="BTV202" s="260"/>
      <c r="BTW202" s="260"/>
      <c r="BTX202" s="260"/>
      <c r="BTY202" s="260"/>
      <c r="BTZ202" s="260"/>
      <c r="BUA202" s="260"/>
      <c r="BUB202" s="260"/>
      <c r="BUC202" s="260"/>
      <c r="BUD202" s="260"/>
      <c r="BUE202" s="260"/>
      <c r="BUF202" s="260"/>
      <c r="BUG202" s="260"/>
      <c r="BUH202" s="260"/>
      <c r="BUI202" s="260"/>
      <c r="BUJ202" s="260"/>
      <c r="BUK202" s="260"/>
      <c r="BUL202" s="260"/>
      <c r="BUM202" s="260"/>
      <c r="BUN202" s="260"/>
      <c r="BUO202" s="260"/>
      <c r="BUP202" s="260"/>
      <c r="BUQ202" s="260"/>
      <c r="BUR202" s="260"/>
      <c r="BUS202" s="260"/>
      <c r="BUT202" s="260"/>
      <c r="BUU202" s="260"/>
      <c r="BUV202" s="260"/>
      <c r="BUW202" s="260"/>
      <c r="BUX202" s="260"/>
      <c r="BUY202" s="260"/>
      <c r="BUZ202" s="260"/>
      <c r="BVA202" s="260"/>
      <c r="BVB202" s="260"/>
      <c r="BVC202" s="260"/>
      <c r="BVD202" s="260"/>
      <c r="BVE202" s="260"/>
      <c r="BVF202" s="260"/>
      <c r="BVG202" s="260"/>
      <c r="BVH202" s="260"/>
      <c r="BVI202" s="260"/>
      <c r="BVJ202" s="260"/>
      <c r="BVK202" s="260"/>
      <c r="BVL202" s="260"/>
      <c r="BVM202" s="260"/>
      <c r="BVN202" s="260"/>
      <c r="BVO202" s="260"/>
      <c r="BVP202" s="260"/>
      <c r="BVQ202" s="260"/>
      <c r="BVR202" s="260"/>
      <c r="BVS202" s="260"/>
      <c r="BVT202" s="260"/>
      <c r="BVU202" s="260"/>
      <c r="BVV202" s="260"/>
      <c r="BVW202" s="260"/>
      <c r="BVX202" s="260"/>
      <c r="BVY202" s="260"/>
      <c r="BVZ202" s="260"/>
      <c r="BWA202" s="260"/>
      <c r="BWB202" s="260"/>
      <c r="BWC202" s="260"/>
      <c r="BWD202" s="260"/>
      <c r="BWE202" s="260"/>
      <c r="BWF202" s="260"/>
      <c r="BWG202" s="260"/>
      <c r="BWH202" s="260"/>
      <c r="BWI202" s="260"/>
      <c r="BWJ202" s="260"/>
      <c r="BWK202" s="260"/>
      <c r="BWL202" s="260"/>
      <c r="BWM202" s="260"/>
      <c r="BWN202" s="260"/>
      <c r="BWO202" s="260"/>
      <c r="BWP202" s="260"/>
      <c r="BWQ202" s="260"/>
      <c r="BWR202" s="260"/>
      <c r="BWS202" s="260"/>
      <c r="BWT202" s="260"/>
      <c r="BWU202" s="260"/>
      <c r="BWV202" s="260"/>
      <c r="BWW202" s="260"/>
      <c r="BWX202" s="260"/>
      <c r="BWY202" s="260"/>
      <c r="BWZ202" s="260"/>
      <c r="BXA202" s="260"/>
      <c r="BXB202" s="260"/>
      <c r="BXC202" s="260"/>
      <c r="BXD202" s="260"/>
      <c r="BXE202" s="260"/>
      <c r="BXF202" s="260"/>
      <c r="BXG202" s="260"/>
      <c r="BXH202" s="260"/>
      <c r="BXI202" s="260"/>
      <c r="BXJ202" s="260"/>
      <c r="BXK202" s="260"/>
      <c r="BXL202" s="260"/>
      <c r="BXM202" s="260"/>
      <c r="BXN202" s="260"/>
      <c r="BXO202" s="260"/>
      <c r="BXP202" s="260"/>
      <c r="BXQ202" s="260"/>
      <c r="BXR202" s="260"/>
      <c r="BXS202" s="260"/>
      <c r="BXT202" s="260"/>
      <c r="BXU202" s="260"/>
      <c r="BXV202" s="260"/>
      <c r="BXW202" s="260"/>
      <c r="BXX202" s="260"/>
      <c r="BXY202" s="260"/>
      <c r="BXZ202" s="260"/>
      <c r="BYA202" s="260"/>
      <c r="BYB202" s="260"/>
      <c r="BYC202" s="260"/>
      <c r="BYD202" s="260"/>
      <c r="BYE202" s="260"/>
      <c r="BYF202" s="260"/>
      <c r="BYG202" s="260"/>
      <c r="BYH202" s="260"/>
      <c r="BYI202" s="260"/>
      <c r="BYJ202" s="260"/>
      <c r="BYK202" s="260"/>
      <c r="BYL202" s="260"/>
      <c r="BYM202" s="260"/>
      <c r="BYN202" s="260"/>
      <c r="BYO202" s="260"/>
      <c r="BYP202" s="260"/>
      <c r="BYQ202" s="260"/>
      <c r="BYR202" s="260"/>
      <c r="BYS202" s="260"/>
      <c r="BYT202" s="260"/>
      <c r="BYU202" s="260"/>
      <c r="BYV202" s="260"/>
      <c r="BYW202" s="260"/>
      <c r="BYX202" s="260"/>
      <c r="BYY202" s="260"/>
      <c r="BYZ202" s="260"/>
      <c r="BZA202" s="260"/>
      <c r="BZB202" s="260"/>
      <c r="BZC202" s="260"/>
      <c r="BZD202" s="260"/>
      <c r="BZE202" s="260"/>
      <c r="BZF202" s="260"/>
      <c r="BZG202" s="260"/>
      <c r="BZH202" s="260"/>
      <c r="BZI202" s="260"/>
      <c r="BZJ202" s="260"/>
      <c r="BZK202" s="260"/>
      <c r="BZL202" s="260"/>
      <c r="BZM202" s="260"/>
      <c r="BZN202" s="260"/>
      <c r="BZO202" s="260"/>
      <c r="BZP202" s="260"/>
      <c r="BZQ202" s="260"/>
      <c r="BZR202" s="260"/>
      <c r="BZS202" s="260"/>
      <c r="BZT202" s="260"/>
      <c r="BZU202" s="260"/>
      <c r="BZV202" s="260"/>
      <c r="BZW202" s="260"/>
      <c r="BZX202" s="260"/>
      <c r="BZY202" s="260"/>
      <c r="BZZ202" s="260"/>
      <c r="CAA202" s="260"/>
      <c r="CAB202" s="260"/>
      <c r="CAC202" s="260"/>
      <c r="CAD202" s="260"/>
      <c r="CAE202" s="260"/>
      <c r="CAF202" s="260"/>
      <c r="CAG202" s="260"/>
      <c r="CAH202" s="260"/>
      <c r="CAI202" s="260"/>
      <c r="CAJ202" s="260"/>
      <c r="CAK202" s="260"/>
      <c r="CAL202" s="260"/>
      <c r="CAM202" s="260"/>
      <c r="CAN202" s="260"/>
      <c r="CAO202" s="260"/>
      <c r="CAP202" s="260"/>
      <c r="CAQ202" s="260"/>
      <c r="CAR202" s="260"/>
      <c r="CAS202" s="260"/>
      <c r="CAT202" s="260"/>
      <c r="CAU202" s="260"/>
      <c r="CAV202" s="260"/>
      <c r="CAW202" s="260"/>
      <c r="CAX202" s="260"/>
      <c r="CAY202" s="260"/>
      <c r="CAZ202" s="260"/>
      <c r="CBA202" s="260"/>
      <c r="CBB202" s="260"/>
      <c r="CBC202" s="260"/>
      <c r="CBD202" s="260"/>
      <c r="CBE202" s="260"/>
      <c r="CBF202" s="260"/>
      <c r="CBG202" s="260"/>
      <c r="CBH202" s="260"/>
      <c r="CBI202" s="260"/>
      <c r="CBJ202" s="260"/>
      <c r="CBK202" s="260"/>
      <c r="CBL202" s="260"/>
      <c r="CBM202" s="260"/>
      <c r="CBN202" s="260"/>
      <c r="CBO202" s="260"/>
      <c r="CBP202" s="260"/>
      <c r="CBQ202" s="260"/>
      <c r="CBR202" s="260"/>
      <c r="CBS202" s="260"/>
      <c r="CBT202" s="260"/>
      <c r="CBU202" s="260"/>
      <c r="CBV202" s="260"/>
      <c r="CBW202" s="260"/>
      <c r="CBX202" s="260"/>
      <c r="CBY202" s="260"/>
      <c r="CBZ202" s="260"/>
      <c r="CCA202" s="260"/>
      <c r="CCB202" s="260"/>
      <c r="CCC202" s="260"/>
      <c r="CCD202" s="260"/>
      <c r="CCE202" s="260"/>
      <c r="CCF202" s="260"/>
      <c r="CCG202" s="260"/>
      <c r="CCH202" s="260"/>
      <c r="CCI202" s="260"/>
      <c r="CCJ202" s="260"/>
      <c r="CCK202" s="260"/>
      <c r="CCL202" s="260"/>
      <c r="CCM202" s="260"/>
      <c r="CCN202" s="260"/>
      <c r="CCO202" s="260"/>
      <c r="CCP202" s="260"/>
      <c r="CCQ202" s="260"/>
      <c r="CCR202" s="260"/>
      <c r="CCS202" s="260"/>
      <c r="CCT202" s="260"/>
      <c r="CCU202" s="260"/>
      <c r="CCV202" s="260"/>
      <c r="CCW202" s="260"/>
      <c r="CCX202" s="260"/>
      <c r="CCY202" s="260"/>
      <c r="CCZ202" s="260"/>
      <c r="CDA202" s="260"/>
      <c r="CDB202" s="260"/>
      <c r="CDC202" s="260"/>
      <c r="CDD202" s="260"/>
      <c r="CDE202" s="260"/>
      <c r="CDF202" s="260"/>
      <c r="CDG202" s="260"/>
      <c r="CDH202" s="260"/>
      <c r="CDI202" s="260"/>
      <c r="CDJ202" s="260"/>
      <c r="CDK202" s="260"/>
      <c r="CDL202" s="260"/>
      <c r="CDM202" s="260"/>
      <c r="CDN202" s="260"/>
      <c r="CDO202" s="260"/>
      <c r="CDP202" s="260"/>
      <c r="CDQ202" s="260"/>
      <c r="CDR202" s="260"/>
      <c r="CDS202" s="260"/>
      <c r="CDT202" s="260"/>
      <c r="CDU202" s="260"/>
      <c r="CDV202" s="260"/>
      <c r="CDW202" s="260"/>
      <c r="CDX202" s="260"/>
      <c r="CDY202" s="260"/>
      <c r="CDZ202" s="260"/>
      <c r="CEA202" s="260"/>
      <c r="CEB202" s="260"/>
      <c r="CEC202" s="260"/>
      <c r="CED202" s="260"/>
      <c r="CEE202" s="260"/>
      <c r="CEF202" s="260"/>
      <c r="CEG202" s="260"/>
      <c r="CEH202" s="260"/>
      <c r="CEI202" s="260"/>
      <c r="CEJ202" s="260"/>
      <c r="CEK202" s="260"/>
      <c r="CEL202" s="260"/>
      <c r="CEM202" s="260"/>
      <c r="CEN202" s="260"/>
      <c r="CEO202" s="260"/>
      <c r="CEP202" s="260"/>
      <c r="CEQ202" s="260"/>
      <c r="CER202" s="260"/>
      <c r="CES202" s="260"/>
      <c r="CET202" s="260"/>
      <c r="CEU202" s="260"/>
      <c r="CEV202" s="260"/>
      <c r="CEW202" s="260"/>
      <c r="CEX202" s="260"/>
      <c r="CEY202" s="260"/>
      <c r="CEZ202" s="260"/>
      <c r="CFA202" s="260"/>
      <c r="CFB202" s="260"/>
      <c r="CFC202" s="260"/>
      <c r="CFD202" s="260"/>
      <c r="CFE202" s="260"/>
      <c r="CFF202" s="260"/>
      <c r="CFG202" s="260"/>
      <c r="CFH202" s="260"/>
      <c r="CFI202" s="260"/>
      <c r="CFJ202" s="260"/>
      <c r="CFK202" s="260"/>
      <c r="CFL202" s="260"/>
      <c r="CFM202" s="260"/>
      <c r="CFN202" s="260"/>
      <c r="CFO202" s="260"/>
      <c r="CFP202" s="260"/>
      <c r="CFQ202" s="260"/>
      <c r="CFR202" s="260"/>
      <c r="CFS202" s="260"/>
      <c r="CFT202" s="260"/>
      <c r="CFU202" s="260"/>
      <c r="CFV202" s="260"/>
      <c r="CFW202" s="260"/>
      <c r="CFX202" s="260"/>
      <c r="CFY202" s="260"/>
      <c r="CFZ202" s="260"/>
      <c r="CGA202" s="260"/>
      <c r="CGB202" s="260"/>
      <c r="CGC202" s="260"/>
      <c r="CGD202" s="260"/>
      <c r="CGE202" s="260"/>
      <c r="CGF202" s="260"/>
      <c r="CGG202" s="260"/>
      <c r="CGH202" s="260"/>
      <c r="CGI202" s="260"/>
      <c r="CGJ202" s="260"/>
      <c r="CGK202" s="260"/>
      <c r="CGL202" s="260"/>
      <c r="CGM202" s="260"/>
      <c r="CGN202" s="260"/>
      <c r="CGO202" s="260"/>
      <c r="CGP202" s="260"/>
      <c r="CGQ202" s="260"/>
      <c r="CGR202" s="260"/>
      <c r="CGS202" s="260"/>
      <c r="CGT202" s="260"/>
      <c r="CGU202" s="260"/>
      <c r="CGV202" s="260"/>
      <c r="CGW202" s="260"/>
      <c r="CGX202" s="260"/>
      <c r="CGY202" s="260"/>
      <c r="CGZ202" s="260"/>
      <c r="CHA202" s="260"/>
      <c r="CHB202" s="260"/>
      <c r="CHC202" s="260"/>
      <c r="CHD202" s="260"/>
      <c r="CHE202" s="260"/>
      <c r="CHF202" s="260"/>
      <c r="CHG202" s="260"/>
      <c r="CHH202" s="260"/>
      <c r="CHI202" s="260"/>
      <c r="CHJ202" s="260"/>
      <c r="CHK202" s="260"/>
      <c r="CHL202" s="260"/>
      <c r="CHM202" s="260"/>
      <c r="CHN202" s="260"/>
      <c r="CHO202" s="260"/>
      <c r="CHP202" s="260"/>
      <c r="CHQ202" s="260"/>
      <c r="CHR202" s="260"/>
      <c r="CHS202" s="260"/>
      <c r="CHT202" s="260"/>
      <c r="CHU202" s="260"/>
      <c r="CHV202" s="260"/>
      <c r="CHW202" s="260"/>
      <c r="CHX202" s="260"/>
      <c r="CHY202" s="260"/>
      <c r="CHZ202" s="260"/>
      <c r="CIA202" s="260"/>
      <c r="CIB202" s="260"/>
      <c r="CIC202" s="260"/>
      <c r="CID202" s="260"/>
      <c r="CIE202" s="260"/>
      <c r="CIF202" s="260"/>
      <c r="CIG202" s="260"/>
      <c r="CIH202" s="260"/>
      <c r="CII202" s="260"/>
      <c r="CIJ202" s="260"/>
      <c r="CIK202" s="260"/>
      <c r="CIL202" s="260"/>
      <c r="CIM202" s="260"/>
      <c r="CIN202" s="260"/>
      <c r="CIO202" s="260"/>
      <c r="CIP202" s="260"/>
      <c r="CIQ202" s="260"/>
      <c r="CIR202" s="260"/>
      <c r="CIS202" s="260"/>
      <c r="CIT202" s="260"/>
      <c r="CIU202" s="260"/>
      <c r="CIV202" s="260"/>
      <c r="CIW202" s="260"/>
      <c r="CIX202" s="260"/>
      <c r="CIY202" s="260"/>
      <c r="CIZ202" s="260"/>
      <c r="CJA202" s="260"/>
      <c r="CJB202" s="260"/>
      <c r="CJC202" s="260"/>
      <c r="CJD202" s="260"/>
      <c r="CJE202" s="260"/>
      <c r="CJF202" s="260"/>
      <c r="CJG202" s="260"/>
      <c r="CJH202" s="260"/>
      <c r="CJI202" s="260"/>
      <c r="CJJ202" s="260"/>
      <c r="CJK202" s="260"/>
      <c r="CJL202" s="260"/>
      <c r="CJM202" s="260"/>
      <c r="CJN202" s="260"/>
      <c r="CJO202" s="260"/>
      <c r="CJP202" s="260"/>
      <c r="CJQ202" s="260"/>
      <c r="CJR202" s="260"/>
      <c r="CJS202" s="260"/>
      <c r="CJT202" s="260"/>
      <c r="CJU202" s="260"/>
      <c r="CJV202" s="260"/>
      <c r="CJW202" s="260"/>
      <c r="CJX202" s="260"/>
      <c r="CJY202" s="260"/>
      <c r="CJZ202" s="260"/>
      <c r="CKA202" s="260"/>
      <c r="CKB202" s="260"/>
      <c r="CKC202" s="260"/>
      <c r="CKD202" s="260"/>
      <c r="CKE202" s="260"/>
      <c r="CKF202" s="260"/>
      <c r="CKG202" s="260"/>
      <c r="CKH202" s="260"/>
      <c r="CKI202" s="260"/>
      <c r="CKJ202" s="260"/>
      <c r="CKK202" s="260"/>
      <c r="CKL202" s="260"/>
      <c r="CKM202" s="260"/>
      <c r="CKN202" s="260"/>
      <c r="CKO202" s="260"/>
      <c r="CKP202" s="260"/>
      <c r="CKQ202" s="260"/>
      <c r="CKR202" s="260"/>
      <c r="CKS202" s="260"/>
      <c r="CKT202" s="260"/>
      <c r="CKU202" s="260"/>
      <c r="CKV202" s="260"/>
      <c r="CKW202" s="260"/>
      <c r="CKX202" s="260"/>
      <c r="CKY202" s="260"/>
      <c r="CKZ202" s="260"/>
      <c r="CLA202" s="260"/>
      <c r="CLB202" s="260"/>
      <c r="CLC202" s="260"/>
      <c r="CLD202" s="260"/>
      <c r="CLE202" s="260"/>
      <c r="CLF202" s="260"/>
      <c r="CLG202" s="260"/>
      <c r="CLH202" s="260"/>
      <c r="CLI202" s="260"/>
      <c r="CLJ202" s="260"/>
      <c r="CLK202" s="260"/>
      <c r="CLL202" s="260"/>
      <c r="CLM202" s="260"/>
      <c r="CLN202" s="260"/>
      <c r="CLO202" s="260"/>
      <c r="CLP202" s="260"/>
      <c r="CLQ202" s="260"/>
      <c r="CLR202" s="260"/>
      <c r="CLS202" s="260"/>
      <c r="CLT202" s="260"/>
      <c r="CLU202" s="260"/>
      <c r="CLV202" s="260"/>
      <c r="CLW202" s="260"/>
      <c r="CLX202" s="260"/>
      <c r="CLY202" s="260"/>
      <c r="CLZ202" s="260"/>
      <c r="CMA202" s="260"/>
      <c r="CMB202" s="260"/>
      <c r="CMC202" s="260"/>
      <c r="CMD202" s="260"/>
      <c r="CME202" s="260"/>
      <c r="CMF202" s="260"/>
      <c r="CMG202" s="260"/>
      <c r="CMH202" s="260"/>
      <c r="CMI202" s="260"/>
      <c r="CMJ202" s="260"/>
      <c r="CMK202" s="260"/>
      <c r="CML202" s="260"/>
      <c r="CMM202" s="260"/>
      <c r="CMN202" s="260"/>
      <c r="CMO202" s="260"/>
      <c r="CMP202" s="260"/>
      <c r="CMQ202" s="260"/>
      <c r="CMR202" s="260"/>
      <c r="CMS202" s="260"/>
      <c r="CMT202" s="260"/>
      <c r="CMU202" s="260"/>
      <c r="CMV202" s="260"/>
      <c r="CMW202" s="260"/>
      <c r="CMX202" s="260"/>
      <c r="CMY202" s="260"/>
      <c r="CMZ202" s="260"/>
      <c r="CNA202" s="260"/>
      <c r="CNB202" s="260"/>
      <c r="CNC202" s="260"/>
      <c r="CND202" s="260"/>
      <c r="CNE202" s="260"/>
      <c r="CNF202" s="260"/>
      <c r="CNG202" s="260"/>
      <c r="CNH202" s="260"/>
      <c r="CNI202" s="260"/>
      <c r="CNJ202" s="260"/>
      <c r="CNK202" s="260"/>
      <c r="CNL202" s="260"/>
      <c r="CNM202" s="260"/>
      <c r="CNN202" s="260"/>
      <c r="CNO202" s="260"/>
      <c r="CNP202" s="260"/>
      <c r="CNQ202" s="260"/>
      <c r="CNR202" s="260"/>
      <c r="CNS202" s="260"/>
      <c r="CNT202" s="260"/>
      <c r="CNU202" s="260"/>
      <c r="CNV202" s="260"/>
      <c r="CNW202" s="260"/>
      <c r="CNX202" s="260"/>
      <c r="CNY202" s="260"/>
      <c r="CNZ202" s="260"/>
      <c r="COA202" s="260"/>
      <c r="COB202" s="260"/>
      <c r="COC202" s="260"/>
      <c r="COD202" s="260"/>
      <c r="COE202" s="260"/>
      <c r="COF202" s="260"/>
      <c r="COG202" s="260"/>
      <c r="COH202" s="260"/>
      <c r="COI202" s="260"/>
      <c r="COJ202" s="260"/>
      <c r="COK202" s="260"/>
      <c r="COL202" s="260"/>
      <c r="COM202" s="260"/>
      <c r="CON202" s="260"/>
      <c r="COO202" s="260"/>
      <c r="COP202" s="260"/>
      <c r="COQ202" s="260"/>
      <c r="COR202" s="260"/>
      <c r="COS202" s="260"/>
      <c r="COT202" s="260"/>
      <c r="COU202" s="260"/>
      <c r="COV202" s="260"/>
      <c r="COW202" s="260"/>
      <c r="COX202" s="260"/>
      <c r="COY202" s="260"/>
      <c r="COZ202" s="260"/>
      <c r="CPA202" s="260"/>
      <c r="CPB202" s="260"/>
      <c r="CPC202" s="260"/>
      <c r="CPD202" s="260"/>
      <c r="CPE202" s="260"/>
      <c r="CPF202" s="260"/>
      <c r="CPG202" s="260"/>
      <c r="CPH202" s="260"/>
      <c r="CPI202" s="260"/>
      <c r="CPJ202" s="260"/>
      <c r="CPK202" s="260"/>
      <c r="CPL202" s="260"/>
      <c r="CPM202" s="260"/>
      <c r="CPN202" s="260"/>
      <c r="CPO202" s="260"/>
      <c r="CPP202" s="260"/>
      <c r="CPQ202" s="260"/>
      <c r="CPR202" s="260"/>
      <c r="CPS202" s="260"/>
      <c r="CPT202" s="260"/>
      <c r="CPU202" s="260"/>
      <c r="CPV202" s="260"/>
      <c r="CPW202" s="260"/>
      <c r="CPX202" s="260"/>
      <c r="CPY202" s="260"/>
      <c r="CPZ202" s="260"/>
      <c r="CQA202" s="260"/>
      <c r="CQB202" s="260"/>
      <c r="CQC202" s="260"/>
      <c r="CQD202" s="260"/>
      <c r="CQE202" s="260"/>
      <c r="CQF202" s="260"/>
      <c r="CQG202" s="260"/>
      <c r="CQH202" s="260"/>
      <c r="CQI202" s="260"/>
      <c r="CQJ202" s="260"/>
      <c r="CQK202" s="260"/>
      <c r="CQL202" s="260"/>
      <c r="CQM202" s="260"/>
      <c r="CQN202" s="260"/>
      <c r="CQO202" s="260"/>
      <c r="CQP202" s="260"/>
      <c r="CQQ202" s="260"/>
      <c r="CQR202" s="260"/>
      <c r="CQS202" s="260"/>
      <c r="CQT202" s="260"/>
      <c r="CQU202" s="260"/>
      <c r="CQV202" s="260"/>
      <c r="CQW202" s="260"/>
      <c r="CQX202" s="260"/>
      <c r="CQY202" s="260"/>
      <c r="CQZ202" s="260"/>
      <c r="CRA202" s="260"/>
      <c r="CRB202" s="260"/>
      <c r="CRC202" s="260"/>
      <c r="CRD202" s="260"/>
      <c r="CRE202" s="260"/>
      <c r="CRF202" s="260"/>
      <c r="CRG202" s="260"/>
      <c r="CRH202" s="260"/>
      <c r="CRI202" s="260"/>
      <c r="CRJ202" s="260"/>
      <c r="CRK202" s="260"/>
      <c r="CRL202" s="260"/>
      <c r="CRM202" s="260"/>
      <c r="CRN202" s="260"/>
      <c r="CRO202" s="260"/>
      <c r="CRP202" s="260"/>
      <c r="CRQ202" s="260"/>
      <c r="CRR202" s="260"/>
      <c r="CRS202" s="260"/>
      <c r="CRT202" s="260"/>
      <c r="CRU202" s="260"/>
      <c r="CRV202" s="260"/>
      <c r="CRW202" s="260"/>
      <c r="CRX202" s="260"/>
      <c r="CRY202" s="260"/>
      <c r="CRZ202" s="260"/>
      <c r="CSA202" s="260"/>
      <c r="CSB202" s="260"/>
      <c r="CSC202" s="260"/>
      <c r="CSD202" s="260"/>
      <c r="CSE202" s="260"/>
      <c r="CSF202" s="260"/>
      <c r="CSG202" s="260"/>
      <c r="CSH202" s="260"/>
      <c r="CSI202" s="260"/>
      <c r="CSJ202" s="260"/>
      <c r="CSK202" s="260"/>
      <c r="CSL202" s="260"/>
      <c r="CSM202" s="260"/>
      <c r="CSN202" s="260"/>
      <c r="CSO202" s="260"/>
      <c r="CSP202" s="260"/>
      <c r="CSQ202" s="260"/>
      <c r="CSR202" s="260"/>
      <c r="CSS202" s="260"/>
      <c r="CST202" s="260"/>
      <c r="CSU202" s="260"/>
      <c r="CSV202" s="260"/>
      <c r="CSW202" s="260"/>
      <c r="CSX202" s="260"/>
      <c r="CSY202" s="260"/>
      <c r="CSZ202" s="260"/>
      <c r="CTA202" s="260"/>
      <c r="CTB202" s="260"/>
      <c r="CTC202" s="260"/>
      <c r="CTD202" s="260"/>
      <c r="CTE202" s="260"/>
      <c r="CTF202" s="260"/>
      <c r="CTG202" s="260"/>
      <c r="CTH202" s="260"/>
      <c r="CTI202" s="260"/>
      <c r="CTJ202" s="260"/>
      <c r="CTK202" s="260"/>
      <c r="CTL202" s="260"/>
      <c r="CTM202" s="260"/>
      <c r="CTN202" s="260"/>
      <c r="CTO202" s="260"/>
      <c r="CTP202" s="260"/>
      <c r="CTQ202" s="260"/>
      <c r="CTR202" s="260"/>
      <c r="CTS202" s="260"/>
      <c r="CTT202" s="260"/>
      <c r="CTU202" s="260"/>
      <c r="CTV202" s="260"/>
      <c r="CTW202" s="260"/>
      <c r="CTX202" s="260"/>
      <c r="CTY202" s="260"/>
      <c r="CTZ202" s="260"/>
      <c r="CUA202" s="260"/>
      <c r="CUB202" s="260"/>
      <c r="CUC202" s="260"/>
      <c r="CUD202" s="260"/>
      <c r="CUE202" s="260"/>
      <c r="CUF202" s="260"/>
      <c r="CUG202" s="260"/>
      <c r="CUH202" s="260"/>
      <c r="CUI202" s="260"/>
      <c r="CUJ202" s="260"/>
      <c r="CUK202" s="260"/>
      <c r="CUL202" s="260"/>
      <c r="CUM202" s="260"/>
      <c r="CUN202" s="260"/>
      <c r="CUO202" s="260"/>
      <c r="CUP202" s="260"/>
      <c r="CUQ202" s="260"/>
      <c r="CUR202" s="260"/>
      <c r="CUS202" s="260"/>
      <c r="CUT202" s="260"/>
      <c r="CUU202" s="260"/>
      <c r="CUV202" s="260"/>
      <c r="CUW202" s="260"/>
      <c r="CUX202" s="260"/>
      <c r="CUY202" s="260"/>
      <c r="CUZ202" s="260"/>
      <c r="CVA202" s="260"/>
      <c r="CVB202" s="260"/>
      <c r="CVC202" s="260"/>
      <c r="CVD202" s="260"/>
      <c r="CVE202" s="260"/>
      <c r="CVF202" s="260"/>
      <c r="CVG202" s="260"/>
      <c r="CVH202" s="260"/>
      <c r="CVI202" s="260"/>
      <c r="CVJ202" s="260"/>
      <c r="CVK202" s="260"/>
      <c r="CVL202" s="260"/>
      <c r="CVM202" s="260"/>
      <c r="CVN202" s="260"/>
      <c r="CVO202" s="260"/>
      <c r="CVP202" s="260"/>
      <c r="CVQ202" s="260"/>
      <c r="CVR202" s="260"/>
      <c r="CVS202" s="260"/>
      <c r="CVT202" s="260"/>
      <c r="CVU202" s="260"/>
      <c r="CVV202" s="260"/>
      <c r="CVW202" s="260"/>
      <c r="CVX202" s="260"/>
      <c r="CVY202" s="260"/>
      <c r="CVZ202" s="260"/>
      <c r="CWA202" s="260"/>
      <c r="CWB202" s="260"/>
      <c r="CWC202" s="260"/>
      <c r="CWD202" s="260"/>
      <c r="CWE202" s="260"/>
      <c r="CWF202" s="260"/>
      <c r="CWG202" s="260"/>
      <c r="CWH202" s="260"/>
      <c r="CWI202" s="260"/>
      <c r="CWJ202" s="260"/>
      <c r="CWK202" s="260"/>
      <c r="CWL202" s="260"/>
      <c r="CWM202" s="260"/>
      <c r="CWN202" s="260"/>
      <c r="CWO202" s="260"/>
      <c r="CWP202" s="260"/>
      <c r="CWQ202" s="260"/>
      <c r="CWR202" s="260"/>
      <c r="CWS202" s="260"/>
      <c r="CWT202" s="260"/>
      <c r="CWU202" s="260"/>
      <c r="CWV202" s="260"/>
      <c r="CWW202" s="260"/>
      <c r="CWX202" s="260"/>
      <c r="CWY202" s="260"/>
      <c r="CWZ202" s="260"/>
      <c r="CXA202" s="260"/>
      <c r="CXB202" s="260"/>
      <c r="CXC202" s="260"/>
      <c r="CXD202" s="260"/>
      <c r="CXE202" s="260"/>
      <c r="CXF202" s="260"/>
      <c r="CXG202" s="260"/>
      <c r="CXH202" s="260"/>
      <c r="CXI202" s="260"/>
      <c r="CXJ202" s="260"/>
      <c r="CXK202" s="260"/>
      <c r="CXL202" s="260"/>
      <c r="CXM202" s="260"/>
      <c r="CXN202" s="260"/>
      <c r="CXO202" s="260"/>
      <c r="CXP202" s="260"/>
      <c r="CXQ202" s="260"/>
      <c r="CXR202" s="260"/>
      <c r="CXS202" s="260"/>
      <c r="CXT202" s="260"/>
      <c r="CXU202" s="260"/>
      <c r="CXV202" s="260"/>
      <c r="CXW202" s="260"/>
      <c r="CXX202" s="260"/>
      <c r="CXY202" s="260"/>
      <c r="CXZ202" s="260"/>
      <c r="CYA202" s="260"/>
      <c r="CYB202" s="260"/>
      <c r="CYC202" s="260"/>
      <c r="CYD202" s="260"/>
      <c r="CYE202" s="260"/>
      <c r="CYF202" s="260"/>
      <c r="CYG202" s="260"/>
      <c r="CYH202" s="260"/>
      <c r="CYI202" s="260"/>
      <c r="CYJ202" s="260"/>
      <c r="CYK202" s="260"/>
      <c r="CYL202" s="260"/>
      <c r="CYM202" s="260"/>
      <c r="CYN202" s="260"/>
      <c r="CYO202" s="260"/>
      <c r="CYP202" s="260"/>
      <c r="CYQ202" s="260"/>
      <c r="CYR202" s="260"/>
      <c r="CYS202" s="260"/>
      <c r="CYT202" s="260"/>
      <c r="CYU202" s="260"/>
      <c r="CYV202" s="260"/>
      <c r="CYW202" s="260"/>
      <c r="CYX202" s="260"/>
      <c r="CYY202" s="260"/>
      <c r="CYZ202" s="260"/>
      <c r="CZA202" s="260"/>
      <c r="CZB202" s="260"/>
      <c r="CZC202" s="260"/>
      <c r="CZD202" s="260"/>
      <c r="CZE202" s="260"/>
      <c r="CZF202" s="260"/>
      <c r="CZG202" s="260"/>
      <c r="CZH202" s="260"/>
      <c r="CZI202" s="260"/>
      <c r="CZJ202" s="260"/>
      <c r="CZK202" s="260"/>
      <c r="CZL202" s="260"/>
      <c r="CZM202" s="260"/>
      <c r="CZN202" s="260"/>
      <c r="CZO202" s="260"/>
      <c r="CZP202" s="260"/>
      <c r="CZQ202" s="260"/>
      <c r="CZR202" s="260"/>
      <c r="CZS202" s="260"/>
      <c r="CZT202" s="260"/>
      <c r="CZU202" s="260"/>
      <c r="CZV202" s="260"/>
      <c r="CZW202" s="260"/>
      <c r="CZX202" s="260"/>
      <c r="CZY202" s="260"/>
      <c r="CZZ202" s="260"/>
      <c r="DAA202" s="260"/>
      <c r="DAB202" s="260"/>
      <c r="DAC202" s="260"/>
      <c r="DAD202" s="260"/>
      <c r="DAE202" s="260"/>
      <c r="DAF202" s="260"/>
      <c r="DAG202" s="260"/>
      <c r="DAH202" s="260"/>
      <c r="DAI202" s="260"/>
      <c r="DAJ202" s="260"/>
      <c r="DAK202" s="260"/>
      <c r="DAL202" s="260"/>
      <c r="DAM202" s="260"/>
      <c r="DAN202" s="260"/>
      <c r="DAO202" s="260"/>
      <c r="DAP202" s="260"/>
      <c r="DAQ202" s="260"/>
      <c r="DAR202" s="260"/>
      <c r="DAS202" s="260"/>
      <c r="DAT202" s="260"/>
      <c r="DAU202" s="260"/>
      <c r="DAV202" s="260"/>
      <c r="DAW202" s="260"/>
      <c r="DAX202" s="260"/>
      <c r="DAY202" s="260"/>
      <c r="DAZ202" s="260"/>
      <c r="DBA202" s="260"/>
      <c r="DBB202" s="260"/>
      <c r="DBC202" s="260"/>
      <c r="DBD202" s="260"/>
      <c r="DBE202" s="260"/>
      <c r="DBF202" s="260"/>
      <c r="DBG202" s="260"/>
      <c r="DBH202" s="260"/>
      <c r="DBI202" s="260"/>
      <c r="DBJ202" s="260"/>
      <c r="DBK202" s="260"/>
      <c r="DBL202" s="260"/>
      <c r="DBM202" s="260"/>
      <c r="DBN202" s="260"/>
      <c r="DBO202" s="260"/>
      <c r="DBP202" s="260"/>
      <c r="DBQ202" s="260"/>
      <c r="DBR202" s="260"/>
      <c r="DBS202" s="260"/>
      <c r="DBT202" s="260"/>
      <c r="DBU202" s="260"/>
      <c r="DBV202" s="260"/>
      <c r="DBW202" s="260"/>
      <c r="DBX202" s="260"/>
      <c r="DBY202" s="260"/>
      <c r="DBZ202" s="260"/>
      <c r="DCA202" s="260"/>
      <c r="DCB202" s="260"/>
      <c r="DCC202" s="260"/>
      <c r="DCD202" s="260"/>
      <c r="DCE202" s="260"/>
      <c r="DCF202" s="260"/>
      <c r="DCG202" s="260"/>
      <c r="DCH202" s="260"/>
      <c r="DCI202" s="260"/>
      <c r="DCJ202" s="260"/>
      <c r="DCK202" s="260"/>
      <c r="DCL202" s="260"/>
      <c r="DCM202" s="260"/>
      <c r="DCN202" s="260"/>
      <c r="DCO202" s="260"/>
      <c r="DCP202" s="260"/>
      <c r="DCQ202" s="260"/>
      <c r="DCR202" s="260"/>
      <c r="DCS202" s="260"/>
      <c r="DCT202" s="260"/>
      <c r="DCU202" s="260"/>
      <c r="DCV202" s="260"/>
      <c r="DCW202" s="260"/>
      <c r="DCX202" s="260"/>
      <c r="DCY202" s="260"/>
      <c r="DCZ202" s="260"/>
      <c r="DDA202" s="260"/>
      <c r="DDB202" s="260"/>
      <c r="DDC202" s="260"/>
      <c r="DDD202" s="260"/>
      <c r="DDE202" s="260"/>
      <c r="DDF202" s="260"/>
      <c r="DDG202" s="260"/>
      <c r="DDH202" s="260"/>
      <c r="DDI202" s="260"/>
      <c r="DDJ202" s="260"/>
      <c r="DDK202" s="260"/>
      <c r="DDL202" s="260"/>
      <c r="DDM202" s="260"/>
      <c r="DDN202" s="260"/>
      <c r="DDO202" s="260"/>
      <c r="DDP202" s="260"/>
      <c r="DDQ202" s="260"/>
      <c r="DDR202" s="260"/>
      <c r="DDS202" s="260"/>
      <c r="DDT202" s="260"/>
      <c r="DDU202" s="260"/>
      <c r="DDV202" s="260"/>
      <c r="DDW202" s="260"/>
      <c r="DDX202" s="260"/>
      <c r="DDY202" s="260"/>
      <c r="DDZ202" s="260"/>
      <c r="DEA202" s="260"/>
      <c r="DEB202" s="260"/>
      <c r="DEC202" s="260"/>
      <c r="DED202" s="260"/>
      <c r="DEE202" s="260"/>
      <c r="DEF202" s="260"/>
      <c r="DEG202" s="260"/>
      <c r="DEH202" s="260"/>
      <c r="DEI202" s="260"/>
      <c r="DEJ202" s="260"/>
      <c r="DEK202" s="260"/>
      <c r="DEL202" s="260"/>
      <c r="DEM202" s="260"/>
      <c r="DEN202" s="260"/>
      <c r="DEO202" s="260"/>
      <c r="DEP202" s="260"/>
      <c r="DEQ202" s="260"/>
      <c r="DER202" s="260"/>
      <c r="DES202" s="260"/>
      <c r="DET202" s="260"/>
      <c r="DEU202" s="260"/>
      <c r="DEV202" s="260"/>
      <c r="DEW202" s="260"/>
      <c r="DEX202" s="260"/>
      <c r="DEY202" s="260"/>
      <c r="DEZ202" s="260"/>
      <c r="DFA202" s="260"/>
      <c r="DFB202" s="260"/>
      <c r="DFC202" s="260"/>
      <c r="DFD202" s="260"/>
      <c r="DFE202" s="260"/>
      <c r="DFF202" s="260"/>
      <c r="DFG202" s="260"/>
      <c r="DFH202" s="260"/>
      <c r="DFI202" s="260"/>
      <c r="DFJ202" s="260"/>
      <c r="DFK202" s="260"/>
      <c r="DFL202" s="260"/>
      <c r="DFM202" s="260"/>
      <c r="DFN202" s="260"/>
      <c r="DFO202" s="260"/>
      <c r="DFP202" s="260"/>
      <c r="DFQ202" s="260"/>
      <c r="DFR202" s="260"/>
      <c r="DFS202" s="260"/>
      <c r="DFT202" s="260"/>
      <c r="DFU202" s="260"/>
      <c r="DFV202" s="260"/>
      <c r="DFW202" s="260"/>
      <c r="DFX202" s="260"/>
      <c r="DFY202" s="260"/>
      <c r="DFZ202" s="260"/>
      <c r="DGA202" s="260"/>
      <c r="DGB202" s="260"/>
      <c r="DGC202" s="260"/>
      <c r="DGD202" s="260"/>
      <c r="DGE202" s="260"/>
      <c r="DGF202" s="260"/>
      <c r="DGG202" s="260"/>
      <c r="DGH202" s="260"/>
      <c r="DGI202" s="260"/>
      <c r="DGJ202" s="260"/>
      <c r="DGK202" s="260"/>
      <c r="DGL202" s="260"/>
      <c r="DGM202" s="260"/>
      <c r="DGN202" s="260"/>
      <c r="DGO202" s="260"/>
      <c r="DGP202" s="260"/>
      <c r="DGQ202" s="260"/>
      <c r="DGR202" s="260"/>
      <c r="DGS202" s="260"/>
      <c r="DGT202" s="260"/>
      <c r="DGU202" s="260"/>
      <c r="DGV202" s="260"/>
      <c r="DGW202" s="260"/>
      <c r="DGX202" s="260"/>
      <c r="DGY202" s="260"/>
      <c r="DGZ202" s="260"/>
      <c r="DHA202" s="260"/>
      <c r="DHB202" s="260"/>
      <c r="DHC202" s="260"/>
      <c r="DHD202" s="260"/>
      <c r="DHE202" s="260"/>
      <c r="DHF202" s="260"/>
      <c r="DHG202" s="260"/>
      <c r="DHH202" s="260"/>
      <c r="DHI202" s="260"/>
      <c r="DHJ202" s="260"/>
      <c r="DHK202" s="260"/>
      <c r="DHL202" s="260"/>
      <c r="DHM202" s="260"/>
      <c r="DHN202" s="260"/>
      <c r="DHO202" s="260"/>
      <c r="DHP202" s="260"/>
      <c r="DHQ202" s="260"/>
      <c r="DHR202" s="260"/>
      <c r="DHS202" s="260"/>
      <c r="DHT202" s="260"/>
      <c r="DHU202" s="260"/>
      <c r="DHV202" s="260"/>
      <c r="DHW202" s="260"/>
      <c r="DHX202" s="260"/>
      <c r="DHY202" s="260"/>
      <c r="DHZ202" s="260"/>
      <c r="DIA202" s="260"/>
      <c r="DIB202" s="260"/>
      <c r="DIC202" s="260"/>
      <c r="DID202" s="260"/>
      <c r="DIE202" s="260"/>
      <c r="DIF202" s="260"/>
      <c r="DIG202" s="260"/>
      <c r="DIH202" s="260"/>
      <c r="DII202" s="260"/>
      <c r="DIJ202" s="260"/>
      <c r="DIK202" s="260"/>
      <c r="DIL202" s="260"/>
      <c r="DIM202" s="260"/>
      <c r="DIN202" s="260"/>
      <c r="DIO202" s="260"/>
      <c r="DIP202" s="260"/>
      <c r="DIQ202" s="260"/>
      <c r="DIR202" s="260"/>
      <c r="DIS202" s="260"/>
      <c r="DIT202" s="260"/>
      <c r="DIU202" s="260"/>
      <c r="DIV202" s="260"/>
      <c r="DIW202" s="260"/>
      <c r="DIX202" s="260"/>
      <c r="DIY202" s="260"/>
      <c r="DIZ202" s="260"/>
      <c r="DJA202" s="260"/>
      <c r="DJB202" s="260"/>
      <c r="DJC202" s="260"/>
      <c r="DJD202" s="260"/>
      <c r="DJE202" s="260"/>
      <c r="DJF202" s="260"/>
      <c r="DJG202" s="260"/>
      <c r="DJH202" s="260"/>
      <c r="DJI202" s="260"/>
      <c r="DJJ202" s="260"/>
      <c r="DJK202" s="260"/>
      <c r="DJL202" s="260"/>
      <c r="DJM202" s="260"/>
      <c r="DJN202" s="260"/>
      <c r="DJO202" s="260"/>
      <c r="DJP202" s="260"/>
      <c r="DJQ202" s="260"/>
      <c r="DJR202" s="260"/>
      <c r="DJS202" s="260"/>
      <c r="DJT202" s="260"/>
      <c r="DJU202" s="260"/>
      <c r="DJV202" s="260"/>
      <c r="DJW202" s="260"/>
      <c r="DJX202" s="260"/>
      <c r="DJY202" s="260"/>
      <c r="DJZ202" s="260"/>
      <c r="DKA202" s="260"/>
      <c r="DKB202" s="260"/>
      <c r="DKC202" s="260"/>
      <c r="DKD202" s="260"/>
      <c r="DKE202" s="260"/>
      <c r="DKF202" s="260"/>
      <c r="DKG202" s="260"/>
      <c r="DKH202" s="260"/>
      <c r="DKI202" s="260"/>
      <c r="DKJ202" s="260"/>
      <c r="DKK202" s="260"/>
      <c r="DKL202" s="260"/>
      <c r="DKM202" s="260"/>
      <c r="DKN202" s="260"/>
      <c r="DKO202" s="260"/>
      <c r="DKP202" s="260"/>
      <c r="DKQ202" s="260"/>
      <c r="DKR202" s="260"/>
      <c r="DKS202" s="260"/>
      <c r="DKT202" s="260"/>
      <c r="DKU202" s="260"/>
      <c r="DKV202" s="260"/>
      <c r="DKW202" s="260"/>
      <c r="DKX202" s="260"/>
      <c r="DKY202" s="260"/>
      <c r="DKZ202" s="260"/>
      <c r="DLA202" s="260"/>
      <c r="DLB202" s="260"/>
      <c r="DLC202" s="260"/>
      <c r="DLD202" s="260"/>
      <c r="DLE202" s="260"/>
      <c r="DLF202" s="260"/>
      <c r="DLG202" s="260"/>
      <c r="DLH202" s="260"/>
      <c r="DLI202" s="260"/>
      <c r="DLJ202" s="260"/>
      <c r="DLK202" s="260"/>
      <c r="DLL202" s="260"/>
      <c r="DLM202" s="260"/>
      <c r="DLN202" s="260"/>
      <c r="DLO202" s="260"/>
      <c r="DLP202" s="260"/>
      <c r="DLQ202" s="260"/>
      <c r="DLR202" s="260"/>
      <c r="DLS202" s="260"/>
      <c r="DLT202" s="260"/>
      <c r="DLU202" s="260"/>
      <c r="DLV202" s="260"/>
      <c r="DLW202" s="260"/>
      <c r="DLX202" s="260"/>
      <c r="DLY202" s="260"/>
      <c r="DLZ202" s="260"/>
      <c r="DMA202" s="260"/>
      <c r="DMB202" s="260"/>
      <c r="DMC202" s="260"/>
      <c r="DMD202" s="260"/>
      <c r="DME202" s="260"/>
      <c r="DMF202" s="260"/>
      <c r="DMG202" s="260"/>
      <c r="DMH202" s="260"/>
      <c r="DMI202" s="260"/>
      <c r="DMJ202" s="260"/>
      <c r="DMK202" s="260"/>
      <c r="DML202" s="260"/>
      <c r="DMM202" s="260"/>
      <c r="DMN202" s="260"/>
      <c r="DMO202" s="260"/>
      <c r="DMP202" s="260"/>
      <c r="DMQ202" s="260"/>
      <c r="DMR202" s="260"/>
      <c r="DMS202" s="260"/>
      <c r="DMT202" s="260"/>
      <c r="DMU202" s="260"/>
      <c r="DMV202" s="260"/>
      <c r="DMW202" s="260"/>
      <c r="DMX202" s="260"/>
      <c r="DMY202" s="260"/>
      <c r="DMZ202" s="260"/>
      <c r="DNA202" s="260"/>
      <c r="DNB202" s="260"/>
      <c r="DNC202" s="260"/>
      <c r="DND202" s="260"/>
      <c r="DNE202" s="260"/>
      <c r="DNF202" s="260"/>
      <c r="DNG202" s="260"/>
      <c r="DNH202" s="260"/>
      <c r="DNI202" s="260"/>
      <c r="DNJ202" s="260"/>
      <c r="DNK202" s="260"/>
      <c r="DNL202" s="260"/>
      <c r="DNM202" s="260"/>
      <c r="DNN202" s="260"/>
      <c r="DNO202" s="260"/>
      <c r="DNP202" s="260"/>
      <c r="DNQ202" s="260"/>
      <c r="DNR202" s="260"/>
      <c r="DNS202" s="260"/>
      <c r="DNT202" s="260"/>
      <c r="DNU202" s="260"/>
      <c r="DNV202" s="260"/>
      <c r="DNW202" s="260"/>
      <c r="DNX202" s="260"/>
      <c r="DNY202" s="260"/>
      <c r="DNZ202" s="260"/>
      <c r="DOA202" s="260"/>
      <c r="DOB202" s="260"/>
      <c r="DOC202" s="260"/>
      <c r="DOD202" s="260"/>
      <c r="DOE202" s="260"/>
      <c r="DOF202" s="260"/>
      <c r="DOG202" s="260"/>
      <c r="DOH202" s="260"/>
      <c r="DOI202" s="260"/>
      <c r="DOJ202" s="260"/>
      <c r="DOK202" s="260"/>
      <c r="DOL202" s="260"/>
      <c r="DOM202" s="260"/>
      <c r="DON202" s="260"/>
      <c r="DOO202" s="260"/>
      <c r="DOP202" s="260"/>
      <c r="DOQ202" s="260"/>
      <c r="DOR202" s="260"/>
      <c r="DOS202" s="260"/>
      <c r="DOT202" s="260"/>
      <c r="DOU202" s="260"/>
      <c r="DOV202" s="260"/>
      <c r="DOW202" s="260"/>
      <c r="DOX202" s="260"/>
      <c r="DOY202" s="260"/>
      <c r="DOZ202" s="260"/>
      <c r="DPA202" s="260"/>
      <c r="DPB202" s="260"/>
      <c r="DPC202" s="260"/>
      <c r="DPD202" s="260"/>
      <c r="DPE202" s="260"/>
      <c r="DPF202" s="260"/>
      <c r="DPG202" s="260"/>
      <c r="DPH202" s="260"/>
      <c r="DPI202" s="260"/>
      <c r="DPJ202" s="260"/>
      <c r="DPK202" s="260"/>
      <c r="DPL202" s="260"/>
      <c r="DPM202" s="260"/>
      <c r="DPN202" s="260"/>
      <c r="DPO202" s="260"/>
      <c r="DPP202" s="260"/>
      <c r="DPQ202" s="260"/>
      <c r="DPR202" s="260"/>
      <c r="DPS202" s="260"/>
      <c r="DPT202" s="260"/>
      <c r="DPU202" s="260"/>
      <c r="DPV202" s="260"/>
      <c r="DPW202" s="260"/>
      <c r="DPX202" s="260"/>
      <c r="DPY202" s="260"/>
      <c r="DPZ202" s="260"/>
      <c r="DQA202" s="260"/>
      <c r="DQB202" s="260"/>
      <c r="DQC202" s="260"/>
      <c r="DQD202" s="260"/>
      <c r="DQE202" s="260"/>
      <c r="DQF202" s="260"/>
      <c r="DQG202" s="260"/>
      <c r="DQH202" s="260"/>
      <c r="DQI202" s="260"/>
      <c r="DQJ202" s="260"/>
      <c r="DQK202" s="260"/>
      <c r="DQL202" s="260"/>
      <c r="DQM202" s="260"/>
      <c r="DQN202" s="260"/>
      <c r="DQO202" s="260"/>
      <c r="DQP202" s="260"/>
      <c r="DQQ202" s="260"/>
      <c r="DQR202" s="260"/>
      <c r="DQS202" s="260"/>
      <c r="DQT202" s="260"/>
      <c r="DQU202" s="260"/>
      <c r="DQV202" s="260"/>
      <c r="DQW202" s="260"/>
      <c r="DQX202" s="260"/>
      <c r="DQY202" s="260"/>
      <c r="DQZ202" s="260"/>
      <c r="DRA202" s="260"/>
      <c r="DRB202" s="260"/>
      <c r="DRC202" s="260"/>
      <c r="DRD202" s="260"/>
      <c r="DRE202" s="260"/>
      <c r="DRF202" s="260"/>
      <c r="DRG202" s="260"/>
      <c r="DRH202" s="260"/>
      <c r="DRI202" s="260"/>
      <c r="DRJ202" s="260"/>
      <c r="DRK202" s="260"/>
      <c r="DRL202" s="260"/>
      <c r="DRM202" s="260"/>
      <c r="DRN202" s="260"/>
      <c r="DRO202" s="260"/>
      <c r="DRP202" s="260"/>
      <c r="DRQ202" s="260"/>
      <c r="DRR202" s="260"/>
      <c r="DRS202" s="260"/>
      <c r="DRT202" s="260"/>
      <c r="DRU202" s="260"/>
      <c r="DRV202" s="260"/>
      <c r="DRW202" s="260"/>
      <c r="DRX202" s="260"/>
      <c r="DRY202" s="260"/>
      <c r="DRZ202" s="260"/>
      <c r="DSA202" s="260"/>
      <c r="DSB202" s="260"/>
      <c r="DSC202" s="260"/>
      <c r="DSD202" s="260"/>
      <c r="DSE202" s="260"/>
      <c r="DSF202" s="260"/>
      <c r="DSG202" s="260"/>
      <c r="DSH202" s="260"/>
      <c r="DSI202" s="260"/>
      <c r="DSJ202" s="260"/>
      <c r="DSK202" s="260"/>
      <c r="DSL202" s="260"/>
      <c r="DSM202" s="260"/>
      <c r="DSN202" s="260"/>
      <c r="DSO202" s="260"/>
      <c r="DSP202" s="260"/>
      <c r="DSQ202" s="260"/>
      <c r="DSR202" s="260"/>
      <c r="DSS202" s="260"/>
      <c r="DST202" s="260"/>
      <c r="DSU202" s="260"/>
      <c r="DSV202" s="260"/>
      <c r="DSW202" s="260"/>
      <c r="DSX202" s="260"/>
      <c r="DSY202" s="260"/>
      <c r="DSZ202" s="260"/>
      <c r="DTA202" s="260"/>
      <c r="DTB202" s="260"/>
      <c r="DTC202" s="260"/>
      <c r="DTD202" s="260"/>
      <c r="DTE202" s="260"/>
      <c r="DTF202" s="260"/>
      <c r="DTG202" s="260"/>
      <c r="DTH202" s="260"/>
      <c r="DTI202" s="260"/>
      <c r="DTJ202" s="260"/>
      <c r="DTK202" s="260"/>
      <c r="DTL202" s="260"/>
      <c r="DTM202" s="260"/>
      <c r="DTN202" s="260"/>
      <c r="DTO202" s="260"/>
      <c r="DTP202" s="260"/>
      <c r="DTQ202" s="260"/>
      <c r="DTR202" s="260"/>
      <c r="DTS202" s="260"/>
      <c r="DTT202" s="260"/>
      <c r="DTU202" s="260"/>
      <c r="DTV202" s="260"/>
      <c r="DTW202" s="260"/>
      <c r="DTX202" s="260"/>
      <c r="DTY202" s="260"/>
      <c r="DTZ202" s="260"/>
      <c r="DUA202" s="260"/>
      <c r="DUB202" s="260"/>
      <c r="DUC202" s="260"/>
      <c r="DUD202" s="260"/>
      <c r="DUE202" s="260"/>
      <c r="DUF202" s="260"/>
      <c r="DUG202" s="260"/>
      <c r="DUH202" s="260"/>
      <c r="DUI202" s="260"/>
      <c r="DUJ202" s="260"/>
      <c r="DUK202" s="260"/>
      <c r="DUL202" s="260"/>
      <c r="DUM202" s="260"/>
      <c r="DUN202" s="260"/>
      <c r="DUO202" s="260"/>
      <c r="DUP202" s="260"/>
      <c r="DUQ202" s="260"/>
      <c r="DUR202" s="260"/>
      <c r="DUS202" s="260"/>
      <c r="DUT202" s="260"/>
      <c r="DUU202" s="260"/>
      <c r="DUV202" s="260"/>
      <c r="DUW202" s="260"/>
      <c r="DUX202" s="260"/>
      <c r="DUY202" s="260"/>
      <c r="DUZ202" s="260"/>
      <c r="DVA202" s="260"/>
      <c r="DVB202" s="260"/>
      <c r="DVC202" s="260"/>
      <c r="DVD202" s="260"/>
      <c r="DVE202" s="260"/>
      <c r="DVF202" s="260"/>
      <c r="DVG202" s="260"/>
      <c r="DVH202" s="260"/>
      <c r="DVI202" s="260"/>
      <c r="DVJ202" s="260"/>
      <c r="DVK202" s="260"/>
      <c r="DVL202" s="260"/>
      <c r="DVM202" s="260"/>
      <c r="DVN202" s="260"/>
      <c r="DVO202" s="260"/>
      <c r="DVP202" s="260"/>
      <c r="DVQ202" s="260"/>
      <c r="DVR202" s="260"/>
      <c r="DVS202" s="260"/>
      <c r="DVT202" s="260"/>
      <c r="DVU202" s="260"/>
      <c r="DVV202" s="260"/>
      <c r="DVW202" s="260"/>
      <c r="DVX202" s="260"/>
      <c r="DVY202" s="260"/>
      <c r="DVZ202" s="260"/>
      <c r="DWA202" s="260"/>
      <c r="DWB202" s="260"/>
      <c r="DWC202" s="260"/>
      <c r="DWD202" s="260"/>
      <c r="DWE202" s="260"/>
      <c r="DWF202" s="260"/>
      <c r="DWG202" s="260"/>
      <c r="DWH202" s="260"/>
      <c r="DWI202" s="260"/>
      <c r="DWJ202" s="260"/>
      <c r="DWK202" s="260"/>
      <c r="DWL202" s="260"/>
      <c r="DWM202" s="260"/>
      <c r="DWN202" s="260"/>
      <c r="DWO202" s="260"/>
      <c r="DWP202" s="260"/>
      <c r="DWQ202" s="260"/>
      <c r="DWR202" s="260"/>
      <c r="DWS202" s="260"/>
      <c r="DWT202" s="260"/>
      <c r="DWU202" s="260"/>
      <c r="DWV202" s="260"/>
      <c r="DWW202" s="260"/>
      <c r="DWX202" s="260"/>
      <c r="DWY202" s="260"/>
      <c r="DWZ202" s="260"/>
      <c r="DXA202" s="260"/>
      <c r="DXB202" s="260"/>
      <c r="DXC202" s="260"/>
      <c r="DXD202" s="260"/>
      <c r="DXE202" s="260"/>
      <c r="DXF202" s="260"/>
      <c r="DXG202" s="260"/>
      <c r="DXH202" s="260"/>
      <c r="DXI202" s="260"/>
      <c r="DXJ202" s="260"/>
      <c r="DXK202" s="260"/>
      <c r="DXL202" s="260"/>
      <c r="DXM202" s="260"/>
      <c r="DXN202" s="260"/>
      <c r="DXO202" s="260"/>
      <c r="DXP202" s="260"/>
      <c r="DXQ202" s="260"/>
      <c r="DXR202" s="260"/>
      <c r="DXS202" s="260"/>
      <c r="DXT202" s="260"/>
      <c r="DXU202" s="260"/>
      <c r="DXV202" s="260"/>
      <c r="DXW202" s="260"/>
      <c r="DXX202" s="260"/>
      <c r="DXY202" s="260"/>
      <c r="DXZ202" s="260"/>
      <c r="DYA202" s="260"/>
      <c r="DYB202" s="260"/>
      <c r="DYC202" s="260"/>
      <c r="DYD202" s="260"/>
      <c r="DYE202" s="260"/>
      <c r="DYF202" s="260"/>
      <c r="DYG202" s="260"/>
      <c r="DYH202" s="260"/>
      <c r="DYI202" s="260"/>
      <c r="DYJ202" s="260"/>
      <c r="DYK202" s="260"/>
      <c r="DYL202" s="260"/>
      <c r="DYM202" s="260"/>
      <c r="DYN202" s="260"/>
      <c r="DYO202" s="260"/>
      <c r="DYP202" s="260"/>
      <c r="DYQ202" s="260"/>
      <c r="DYR202" s="260"/>
      <c r="DYS202" s="260"/>
      <c r="DYT202" s="260"/>
      <c r="DYU202" s="260"/>
      <c r="DYV202" s="260"/>
      <c r="DYW202" s="260"/>
      <c r="DYX202" s="260"/>
      <c r="DYY202" s="260"/>
      <c r="DYZ202" s="260"/>
      <c r="DZA202" s="260"/>
      <c r="DZB202" s="260"/>
      <c r="DZC202" s="260"/>
      <c r="DZD202" s="260"/>
      <c r="DZE202" s="260"/>
      <c r="DZF202" s="260"/>
      <c r="DZG202" s="260"/>
      <c r="DZH202" s="260"/>
      <c r="DZI202" s="260"/>
      <c r="DZJ202" s="260"/>
      <c r="DZK202" s="260"/>
      <c r="DZL202" s="260"/>
      <c r="DZM202" s="260"/>
      <c r="DZN202" s="260"/>
      <c r="DZO202" s="260"/>
      <c r="DZP202" s="260"/>
      <c r="DZQ202" s="260"/>
      <c r="DZR202" s="260"/>
      <c r="DZS202" s="260"/>
      <c r="DZT202" s="260"/>
      <c r="DZU202" s="260"/>
      <c r="DZV202" s="260"/>
      <c r="DZW202" s="260"/>
      <c r="DZX202" s="260"/>
      <c r="DZY202" s="260"/>
      <c r="DZZ202" s="260"/>
      <c r="EAA202" s="260"/>
      <c r="EAB202" s="260"/>
      <c r="EAC202" s="260"/>
      <c r="EAD202" s="260"/>
      <c r="EAE202" s="260"/>
      <c r="EAF202" s="260"/>
      <c r="EAG202" s="260"/>
      <c r="EAH202" s="260"/>
      <c r="EAI202" s="260"/>
      <c r="EAJ202" s="260"/>
      <c r="EAK202" s="260"/>
      <c r="EAL202" s="260"/>
      <c r="EAM202" s="260"/>
      <c r="EAN202" s="260"/>
      <c r="EAO202" s="260"/>
      <c r="EAP202" s="260"/>
      <c r="EAQ202" s="260"/>
      <c r="EAR202" s="260"/>
      <c r="EAS202" s="260"/>
      <c r="EAT202" s="260"/>
      <c r="EAU202" s="260"/>
      <c r="EAV202" s="260"/>
      <c r="EAW202" s="260"/>
      <c r="EAX202" s="260"/>
      <c r="EAY202" s="260"/>
      <c r="EAZ202" s="260"/>
      <c r="EBA202" s="260"/>
      <c r="EBB202" s="260"/>
      <c r="EBC202" s="260"/>
      <c r="EBD202" s="260"/>
      <c r="EBE202" s="260"/>
      <c r="EBF202" s="260"/>
      <c r="EBG202" s="260"/>
      <c r="EBH202" s="260"/>
      <c r="EBI202" s="260"/>
      <c r="EBJ202" s="260"/>
      <c r="EBK202" s="260"/>
      <c r="EBL202" s="260"/>
      <c r="EBM202" s="260"/>
      <c r="EBN202" s="260"/>
      <c r="EBO202" s="260"/>
      <c r="EBP202" s="260"/>
      <c r="EBQ202" s="260"/>
      <c r="EBR202" s="260"/>
      <c r="EBS202" s="260"/>
      <c r="EBT202" s="260"/>
      <c r="EBU202" s="260"/>
      <c r="EBV202" s="260"/>
      <c r="EBW202" s="260"/>
      <c r="EBX202" s="260"/>
      <c r="EBY202" s="260"/>
      <c r="EBZ202" s="260"/>
      <c r="ECA202" s="260"/>
      <c r="ECB202" s="260"/>
      <c r="ECC202" s="260"/>
      <c r="ECD202" s="260"/>
      <c r="ECE202" s="260"/>
      <c r="ECF202" s="260"/>
      <c r="ECG202" s="260"/>
      <c r="ECH202" s="260"/>
      <c r="ECI202" s="260"/>
      <c r="ECJ202" s="260"/>
      <c r="ECK202" s="260"/>
      <c r="ECL202" s="260"/>
      <c r="ECM202" s="260"/>
      <c r="ECN202" s="260"/>
      <c r="ECO202" s="260"/>
      <c r="ECP202" s="260"/>
      <c r="ECQ202" s="260"/>
      <c r="ECR202" s="260"/>
      <c r="ECS202" s="260"/>
      <c r="ECT202" s="260"/>
      <c r="ECU202" s="260"/>
      <c r="ECV202" s="260"/>
      <c r="ECW202" s="260"/>
      <c r="ECX202" s="260"/>
      <c r="ECY202" s="260"/>
      <c r="ECZ202" s="260"/>
      <c r="EDA202" s="260"/>
      <c r="EDB202" s="260"/>
      <c r="EDC202" s="260"/>
      <c r="EDD202" s="260"/>
      <c r="EDE202" s="260"/>
      <c r="EDF202" s="260"/>
      <c r="EDG202" s="260"/>
      <c r="EDH202" s="260"/>
      <c r="EDI202" s="260"/>
      <c r="EDJ202" s="260"/>
      <c r="EDK202" s="260"/>
      <c r="EDL202" s="260"/>
      <c r="EDM202" s="260"/>
      <c r="EDN202" s="260"/>
      <c r="EDO202" s="260"/>
      <c r="EDP202" s="260"/>
      <c r="EDQ202" s="260"/>
      <c r="EDR202" s="260"/>
      <c r="EDS202" s="260"/>
      <c r="EDT202" s="260"/>
      <c r="EDU202" s="260"/>
      <c r="EDV202" s="260"/>
      <c r="EDW202" s="260"/>
      <c r="EDX202" s="260"/>
      <c r="EDY202" s="260"/>
      <c r="EDZ202" s="260"/>
      <c r="EEA202" s="260"/>
      <c r="EEB202" s="260"/>
      <c r="EEC202" s="260"/>
      <c r="EED202" s="260"/>
      <c r="EEE202" s="260"/>
      <c r="EEF202" s="260"/>
      <c r="EEG202" s="260"/>
      <c r="EEH202" s="260"/>
      <c r="EEI202" s="260"/>
      <c r="EEJ202" s="260"/>
      <c r="EEK202" s="260"/>
      <c r="EEL202" s="260"/>
      <c r="EEM202" s="260"/>
      <c r="EEN202" s="260"/>
      <c r="EEO202" s="260"/>
      <c r="EEP202" s="260"/>
      <c r="EEQ202" s="260"/>
      <c r="EER202" s="260"/>
      <c r="EES202" s="260"/>
      <c r="EET202" s="260"/>
      <c r="EEU202" s="260"/>
      <c r="EEV202" s="260"/>
      <c r="EEW202" s="260"/>
      <c r="EEX202" s="260"/>
      <c r="EEY202" s="260"/>
      <c r="EEZ202" s="260"/>
      <c r="EFA202" s="260"/>
      <c r="EFB202" s="260"/>
      <c r="EFC202" s="260"/>
      <c r="EFD202" s="260"/>
      <c r="EFE202" s="260"/>
      <c r="EFF202" s="260"/>
      <c r="EFG202" s="260"/>
      <c r="EFH202" s="260"/>
      <c r="EFI202" s="260"/>
      <c r="EFJ202" s="260"/>
      <c r="EFK202" s="260"/>
      <c r="EFL202" s="260"/>
      <c r="EFM202" s="260"/>
      <c r="EFN202" s="260"/>
      <c r="EFO202" s="260"/>
      <c r="EFP202" s="260"/>
      <c r="EFQ202" s="260"/>
      <c r="EFR202" s="260"/>
      <c r="EFS202" s="260"/>
      <c r="EFT202" s="260"/>
      <c r="EFU202" s="260"/>
      <c r="EFV202" s="260"/>
      <c r="EFW202" s="260"/>
      <c r="EFX202" s="260"/>
      <c r="EFY202" s="260"/>
      <c r="EFZ202" s="260"/>
      <c r="EGA202" s="260"/>
      <c r="EGB202" s="260"/>
      <c r="EGC202" s="260"/>
      <c r="EGD202" s="260"/>
      <c r="EGE202" s="260"/>
      <c r="EGF202" s="260"/>
      <c r="EGG202" s="260"/>
      <c r="EGH202" s="260"/>
      <c r="EGI202" s="260"/>
      <c r="EGJ202" s="260"/>
      <c r="EGK202" s="260"/>
      <c r="EGL202" s="260"/>
      <c r="EGM202" s="260"/>
      <c r="EGN202" s="260"/>
      <c r="EGO202" s="260"/>
      <c r="EGP202" s="260"/>
      <c r="EGQ202" s="260"/>
      <c r="EGR202" s="260"/>
      <c r="EGS202" s="260"/>
      <c r="EGT202" s="260"/>
      <c r="EGU202" s="260"/>
      <c r="EGV202" s="260"/>
      <c r="EGW202" s="260"/>
      <c r="EGX202" s="260"/>
      <c r="EGY202" s="260"/>
      <c r="EGZ202" s="260"/>
      <c r="EHA202" s="260"/>
      <c r="EHB202" s="260"/>
      <c r="EHC202" s="260"/>
      <c r="EHD202" s="260"/>
      <c r="EHE202" s="260"/>
      <c r="EHF202" s="260"/>
      <c r="EHG202" s="260"/>
      <c r="EHH202" s="260"/>
      <c r="EHI202" s="260"/>
      <c r="EHJ202" s="260"/>
      <c r="EHK202" s="260"/>
      <c r="EHL202" s="260"/>
      <c r="EHM202" s="260"/>
      <c r="EHN202" s="260"/>
      <c r="EHO202" s="260"/>
      <c r="EHP202" s="260"/>
      <c r="EHQ202" s="260"/>
      <c r="EHR202" s="260"/>
      <c r="EHS202" s="260"/>
      <c r="EHT202" s="260"/>
      <c r="EHU202" s="260"/>
      <c r="EHV202" s="260"/>
      <c r="EHW202" s="260"/>
      <c r="EHX202" s="260"/>
      <c r="EHY202" s="260"/>
      <c r="EHZ202" s="260"/>
      <c r="EIA202" s="260"/>
      <c r="EIB202" s="260"/>
      <c r="EIC202" s="260"/>
      <c r="EID202" s="260"/>
      <c r="EIE202" s="260"/>
      <c r="EIF202" s="260"/>
      <c r="EIG202" s="260"/>
      <c r="EIH202" s="260"/>
      <c r="EII202" s="260"/>
      <c r="EIJ202" s="260"/>
      <c r="EIK202" s="260"/>
      <c r="EIL202" s="260"/>
      <c r="EIM202" s="260"/>
      <c r="EIN202" s="260"/>
      <c r="EIO202" s="260"/>
      <c r="EIP202" s="260"/>
      <c r="EIQ202" s="260"/>
      <c r="EIR202" s="260"/>
      <c r="EIS202" s="260"/>
      <c r="EIT202" s="260"/>
      <c r="EIU202" s="260"/>
      <c r="EIV202" s="260"/>
      <c r="EIW202" s="260"/>
      <c r="EIX202" s="260"/>
      <c r="EIY202" s="260"/>
      <c r="EIZ202" s="260"/>
      <c r="EJA202" s="260"/>
      <c r="EJB202" s="260"/>
      <c r="EJC202" s="260"/>
      <c r="EJD202" s="260"/>
      <c r="EJE202" s="260"/>
      <c r="EJF202" s="260"/>
      <c r="EJG202" s="260"/>
      <c r="EJH202" s="260"/>
      <c r="EJI202" s="260"/>
      <c r="EJJ202" s="260"/>
      <c r="EJK202" s="260"/>
      <c r="EJL202" s="260"/>
      <c r="EJM202" s="260"/>
      <c r="EJN202" s="260"/>
      <c r="EJO202" s="260"/>
      <c r="EJP202" s="260"/>
      <c r="EJQ202" s="260"/>
      <c r="EJR202" s="260"/>
      <c r="EJS202" s="260"/>
      <c r="EJT202" s="260"/>
      <c r="EJU202" s="260"/>
      <c r="EJV202" s="260"/>
      <c r="EJW202" s="260"/>
      <c r="EJX202" s="260"/>
      <c r="EJY202" s="260"/>
      <c r="EJZ202" s="260"/>
      <c r="EKA202" s="260"/>
      <c r="EKB202" s="260"/>
      <c r="EKC202" s="260"/>
      <c r="EKD202" s="260"/>
      <c r="EKE202" s="260"/>
      <c r="EKF202" s="260"/>
      <c r="EKG202" s="260"/>
      <c r="EKH202" s="260"/>
      <c r="EKI202" s="260"/>
      <c r="EKJ202" s="260"/>
      <c r="EKK202" s="260"/>
      <c r="EKL202" s="260"/>
      <c r="EKM202" s="260"/>
      <c r="EKN202" s="260"/>
      <c r="EKO202" s="260"/>
      <c r="EKP202" s="260"/>
      <c r="EKQ202" s="260"/>
      <c r="EKR202" s="260"/>
      <c r="EKS202" s="260"/>
      <c r="EKT202" s="260"/>
      <c r="EKU202" s="260"/>
      <c r="EKV202" s="260"/>
      <c r="EKW202" s="260"/>
      <c r="EKX202" s="260"/>
      <c r="EKY202" s="260"/>
      <c r="EKZ202" s="260"/>
      <c r="ELA202" s="260"/>
      <c r="ELB202" s="260"/>
      <c r="ELC202" s="260"/>
      <c r="ELD202" s="260"/>
      <c r="ELE202" s="260"/>
      <c r="ELF202" s="260"/>
      <c r="ELG202" s="260"/>
      <c r="ELH202" s="260"/>
      <c r="ELI202" s="260"/>
      <c r="ELJ202" s="260"/>
      <c r="ELK202" s="260"/>
      <c r="ELL202" s="260"/>
      <c r="ELM202" s="260"/>
      <c r="ELN202" s="260"/>
      <c r="ELO202" s="260"/>
      <c r="ELP202" s="260"/>
      <c r="ELQ202" s="260"/>
      <c r="ELR202" s="260"/>
      <c r="ELS202" s="260"/>
      <c r="ELT202" s="260"/>
      <c r="ELU202" s="260"/>
      <c r="ELV202" s="260"/>
      <c r="ELW202" s="260"/>
      <c r="ELX202" s="260"/>
      <c r="ELY202" s="260"/>
      <c r="ELZ202" s="260"/>
      <c r="EMA202" s="260"/>
      <c r="EMB202" s="260"/>
      <c r="EMC202" s="260"/>
      <c r="EMD202" s="260"/>
      <c r="EME202" s="260"/>
      <c r="EMF202" s="260"/>
      <c r="EMG202" s="260"/>
      <c r="EMH202" s="260"/>
      <c r="EMI202" s="260"/>
      <c r="EMJ202" s="260"/>
      <c r="EMK202" s="260"/>
      <c r="EML202" s="260"/>
      <c r="EMM202" s="260"/>
      <c r="EMN202" s="260"/>
      <c r="EMO202" s="260"/>
      <c r="EMP202" s="260"/>
      <c r="EMQ202" s="260"/>
      <c r="EMR202" s="260"/>
      <c r="EMS202" s="260"/>
      <c r="EMT202" s="260"/>
      <c r="EMU202" s="260"/>
      <c r="EMV202" s="260"/>
      <c r="EMW202" s="260"/>
      <c r="EMX202" s="260"/>
      <c r="EMY202" s="260"/>
      <c r="EMZ202" s="260"/>
      <c r="ENA202" s="260"/>
      <c r="ENB202" s="260"/>
      <c r="ENC202" s="260"/>
      <c r="END202" s="260"/>
      <c r="ENE202" s="260"/>
      <c r="ENF202" s="260"/>
      <c r="ENG202" s="260"/>
      <c r="ENH202" s="260"/>
      <c r="ENI202" s="260"/>
      <c r="ENJ202" s="260"/>
      <c r="ENK202" s="260"/>
      <c r="ENL202" s="260"/>
      <c r="ENM202" s="260"/>
      <c r="ENN202" s="260"/>
      <c r="ENO202" s="260"/>
      <c r="ENP202" s="260"/>
      <c r="ENQ202" s="260"/>
      <c r="ENR202" s="260"/>
      <c r="ENS202" s="260"/>
      <c r="ENT202" s="260"/>
      <c r="ENU202" s="260"/>
      <c r="ENV202" s="260"/>
      <c r="ENW202" s="260"/>
      <c r="ENX202" s="260"/>
      <c r="ENY202" s="260"/>
      <c r="ENZ202" s="260"/>
      <c r="EOA202" s="260"/>
      <c r="EOB202" s="260"/>
      <c r="EOC202" s="260"/>
      <c r="EOD202" s="260"/>
      <c r="EOE202" s="260"/>
      <c r="EOF202" s="260"/>
      <c r="EOG202" s="260"/>
      <c r="EOH202" s="260"/>
      <c r="EOI202" s="260"/>
      <c r="EOJ202" s="260"/>
      <c r="EOK202" s="260"/>
      <c r="EOL202" s="260"/>
      <c r="EOM202" s="260"/>
      <c r="EON202" s="260"/>
      <c r="EOO202" s="260"/>
      <c r="EOP202" s="260"/>
      <c r="EOQ202" s="260"/>
      <c r="EOR202" s="260"/>
      <c r="EOS202" s="260"/>
      <c r="EOT202" s="260"/>
      <c r="EOU202" s="260"/>
      <c r="EOV202" s="260"/>
      <c r="EOW202" s="260"/>
      <c r="EOX202" s="260"/>
      <c r="EOY202" s="260"/>
      <c r="EOZ202" s="260"/>
      <c r="EPA202" s="260"/>
      <c r="EPB202" s="260"/>
      <c r="EPC202" s="260"/>
      <c r="EPD202" s="260"/>
      <c r="EPE202" s="260"/>
      <c r="EPF202" s="260"/>
      <c r="EPG202" s="260"/>
      <c r="EPH202" s="260"/>
      <c r="EPI202" s="260"/>
      <c r="EPJ202" s="260"/>
      <c r="EPK202" s="260"/>
      <c r="EPL202" s="260"/>
      <c r="EPM202" s="260"/>
      <c r="EPN202" s="260"/>
      <c r="EPO202" s="260"/>
      <c r="EPP202" s="260"/>
      <c r="EPQ202" s="260"/>
      <c r="EPR202" s="260"/>
      <c r="EPS202" s="260"/>
      <c r="EPT202" s="260"/>
      <c r="EPU202" s="260"/>
      <c r="EPV202" s="260"/>
      <c r="EPW202" s="260"/>
      <c r="EPX202" s="260"/>
      <c r="EPY202" s="260"/>
      <c r="EPZ202" s="260"/>
      <c r="EQA202" s="260"/>
      <c r="EQB202" s="260"/>
      <c r="EQC202" s="260"/>
      <c r="EQD202" s="260"/>
      <c r="EQE202" s="260"/>
      <c r="EQF202" s="260"/>
      <c r="EQG202" s="260"/>
      <c r="EQH202" s="260"/>
      <c r="EQI202" s="260"/>
      <c r="EQJ202" s="260"/>
      <c r="EQK202" s="260"/>
      <c r="EQL202" s="260"/>
      <c r="EQM202" s="260"/>
      <c r="EQN202" s="260"/>
      <c r="EQO202" s="260"/>
      <c r="EQP202" s="260"/>
      <c r="EQQ202" s="260"/>
      <c r="EQR202" s="260"/>
      <c r="EQS202" s="260"/>
      <c r="EQT202" s="260"/>
      <c r="EQU202" s="260"/>
      <c r="EQV202" s="260"/>
      <c r="EQW202" s="260"/>
      <c r="EQX202" s="260"/>
      <c r="EQY202" s="260"/>
      <c r="EQZ202" s="260"/>
      <c r="ERA202" s="260"/>
      <c r="ERB202" s="260"/>
      <c r="ERC202" s="260"/>
      <c r="ERD202" s="260"/>
      <c r="ERE202" s="260"/>
      <c r="ERF202" s="260"/>
      <c r="ERG202" s="260"/>
      <c r="ERH202" s="260"/>
      <c r="ERI202" s="260"/>
      <c r="ERJ202" s="260"/>
      <c r="ERK202" s="260"/>
      <c r="ERL202" s="260"/>
      <c r="ERM202" s="260"/>
      <c r="ERN202" s="260"/>
      <c r="ERO202" s="260"/>
      <c r="ERP202" s="260"/>
      <c r="ERQ202" s="260"/>
      <c r="ERR202" s="260"/>
      <c r="ERS202" s="260"/>
      <c r="ERT202" s="260"/>
      <c r="ERU202" s="260"/>
      <c r="ERV202" s="260"/>
      <c r="ERW202" s="260"/>
      <c r="ERX202" s="260"/>
      <c r="ERY202" s="260"/>
      <c r="ERZ202" s="260"/>
      <c r="ESA202" s="260"/>
      <c r="ESB202" s="260"/>
      <c r="ESC202" s="260"/>
      <c r="ESD202" s="260"/>
      <c r="ESE202" s="260"/>
      <c r="ESF202" s="260"/>
      <c r="ESG202" s="260"/>
      <c r="ESH202" s="260"/>
      <c r="ESI202" s="260"/>
      <c r="ESJ202" s="260"/>
      <c r="ESK202" s="260"/>
      <c r="ESL202" s="260"/>
      <c r="ESM202" s="260"/>
      <c r="ESN202" s="260"/>
      <c r="ESO202" s="260"/>
      <c r="ESP202" s="260"/>
      <c r="ESQ202" s="260"/>
      <c r="ESR202" s="260"/>
      <c r="ESS202" s="260"/>
      <c r="EST202" s="260"/>
      <c r="ESU202" s="260"/>
      <c r="ESV202" s="260"/>
      <c r="ESW202" s="260"/>
      <c r="ESX202" s="260"/>
      <c r="ESY202" s="260"/>
      <c r="ESZ202" s="260"/>
      <c r="ETA202" s="260"/>
      <c r="ETB202" s="260"/>
      <c r="ETC202" s="260"/>
      <c r="ETD202" s="260"/>
      <c r="ETE202" s="260"/>
      <c r="ETF202" s="260"/>
      <c r="ETG202" s="260"/>
      <c r="ETH202" s="260"/>
      <c r="ETI202" s="260"/>
      <c r="ETJ202" s="260"/>
      <c r="ETK202" s="260"/>
      <c r="ETL202" s="260"/>
      <c r="ETM202" s="260"/>
      <c r="ETN202" s="260"/>
      <c r="ETO202" s="260"/>
      <c r="ETP202" s="260"/>
      <c r="ETQ202" s="260"/>
      <c r="ETR202" s="260"/>
      <c r="ETS202" s="260"/>
      <c r="ETT202" s="260"/>
      <c r="ETU202" s="260"/>
      <c r="ETV202" s="260"/>
      <c r="ETW202" s="260"/>
      <c r="ETX202" s="260"/>
      <c r="ETY202" s="260"/>
      <c r="ETZ202" s="260"/>
      <c r="EUA202" s="260"/>
      <c r="EUB202" s="260"/>
      <c r="EUC202" s="260"/>
      <c r="EUD202" s="260"/>
      <c r="EUE202" s="260"/>
      <c r="EUF202" s="260"/>
      <c r="EUG202" s="260"/>
      <c r="EUH202" s="260"/>
      <c r="EUI202" s="260"/>
      <c r="EUJ202" s="260"/>
      <c r="EUK202" s="260"/>
      <c r="EUL202" s="260"/>
      <c r="EUM202" s="260"/>
      <c r="EUN202" s="260"/>
      <c r="EUO202" s="260"/>
      <c r="EUP202" s="260"/>
      <c r="EUQ202" s="260"/>
      <c r="EUR202" s="260"/>
      <c r="EUS202" s="260"/>
      <c r="EUT202" s="260"/>
      <c r="EUU202" s="260"/>
      <c r="EUV202" s="260"/>
      <c r="EUW202" s="260"/>
      <c r="EUX202" s="260"/>
      <c r="EUY202" s="260"/>
      <c r="EUZ202" s="260"/>
      <c r="EVA202" s="260"/>
      <c r="EVB202" s="260"/>
      <c r="EVC202" s="260"/>
      <c r="EVD202" s="260"/>
      <c r="EVE202" s="260"/>
      <c r="EVF202" s="260"/>
      <c r="EVG202" s="260"/>
      <c r="EVH202" s="260"/>
      <c r="EVI202" s="260"/>
      <c r="EVJ202" s="260"/>
      <c r="EVK202" s="260"/>
      <c r="EVL202" s="260"/>
      <c r="EVM202" s="260"/>
      <c r="EVN202" s="260"/>
      <c r="EVO202" s="260"/>
      <c r="EVP202" s="260"/>
      <c r="EVQ202" s="260"/>
      <c r="EVR202" s="260"/>
      <c r="EVS202" s="260"/>
      <c r="EVT202" s="260"/>
      <c r="EVU202" s="260"/>
      <c r="EVV202" s="260"/>
      <c r="EVW202" s="260"/>
      <c r="EVX202" s="260"/>
      <c r="EVY202" s="260"/>
      <c r="EVZ202" s="260"/>
      <c r="EWA202" s="260"/>
      <c r="EWB202" s="260"/>
      <c r="EWC202" s="260"/>
      <c r="EWD202" s="260"/>
      <c r="EWE202" s="260"/>
      <c r="EWF202" s="260"/>
      <c r="EWG202" s="260"/>
      <c r="EWH202" s="260"/>
      <c r="EWI202" s="260"/>
      <c r="EWJ202" s="260"/>
      <c r="EWK202" s="260"/>
      <c r="EWL202" s="260"/>
      <c r="EWM202" s="260"/>
      <c r="EWN202" s="260"/>
      <c r="EWO202" s="260"/>
      <c r="EWP202" s="260"/>
      <c r="EWQ202" s="260"/>
      <c r="EWR202" s="260"/>
      <c r="EWS202" s="260"/>
      <c r="EWT202" s="260"/>
      <c r="EWU202" s="260"/>
      <c r="EWV202" s="260"/>
      <c r="EWW202" s="260"/>
      <c r="EWX202" s="260"/>
      <c r="EWY202" s="260"/>
      <c r="EWZ202" s="260"/>
      <c r="EXA202" s="260"/>
      <c r="EXB202" s="260"/>
      <c r="EXC202" s="260"/>
      <c r="EXD202" s="260"/>
      <c r="EXE202" s="260"/>
      <c r="EXF202" s="260"/>
      <c r="EXG202" s="260"/>
      <c r="EXH202" s="260"/>
      <c r="EXI202" s="260"/>
      <c r="EXJ202" s="260"/>
      <c r="EXK202" s="260"/>
      <c r="EXL202" s="260"/>
      <c r="EXM202" s="260"/>
      <c r="EXN202" s="260"/>
      <c r="EXO202" s="260"/>
      <c r="EXP202" s="260"/>
      <c r="EXQ202" s="260"/>
      <c r="EXR202" s="260"/>
      <c r="EXS202" s="260"/>
      <c r="EXT202" s="260"/>
      <c r="EXU202" s="260"/>
      <c r="EXV202" s="260"/>
      <c r="EXW202" s="260"/>
      <c r="EXX202" s="260"/>
      <c r="EXY202" s="260"/>
      <c r="EXZ202" s="260"/>
      <c r="EYA202" s="260"/>
      <c r="EYB202" s="260"/>
      <c r="EYC202" s="260"/>
      <c r="EYD202" s="260"/>
      <c r="EYE202" s="260"/>
      <c r="EYF202" s="260"/>
      <c r="EYG202" s="260"/>
      <c r="EYH202" s="260"/>
      <c r="EYI202" s="260"/>
      <c r="EYJ202" s="260"/>
      <c r="EYK202" s="260"/>
      <c r="EYL202" s="260"/>
      <c r="EYM202" s="260"/>
      <c r="EYN202" s="260"/>
      <c r="EYO202" s="260"/>
      <c r="EYP202" s="260"/>
      <c r="EYQ202" s="260"/>
      <c r="EYR202" s="260"/>
      <c r="EYS202" s="260"/>
      <c r="EYT202" s="260"/>
      <c r="EYU202" s="260"/>
      <c r="EYV202" s="260"/>
      <c r="EYW202" s="260"/>
      <c r="EYX202" s="260"/>
      <c r="EYY202" s="260"/>
      <c r="EYZ202" s="260"/>
      <c r="EZA202" s="260"/>
      <c r="EZB202" s="260"/>
      <c r="EZC202" s="260"/>
      <c r="EZD202" s="260"/>
      <c r="EZE202" s="260"/>
      <c r="EZF202" s="260"/>
      <c r="EZG202" s="260"/>
      <c r="EZH202" s="260"/>
      <c r="EZI202" s="260"/>
      <c r="EZJ202" s="260"/>
      <c r="EZK202" s="260"/>
      <c r="EZL202" s="260"/>
      <c r="EZM202" s="260"/>
      <c r="EZN202" s="260"/>
      <c r="EZO202" s="260"/>
      <c r="EZP202" s="260"/>
      <c r="EZQ202" s="260"/>
      <c r="EZR202" s="260"/>
      <c r="EZS202" s="260"/>
      <c r="EZT202" s="260"/>
      <c r="EZU202" s="260"/>
      <c r="EZV202" s="260"/>
      <c r="EZW202" s="260"/>
      <c r="EZX202" s="260"/>
      <c r="EZY202" s="260"/>
      <c r="EZZ202" s="260"/>
      <c r="FAA202" s="260"/>
      <c r="FAB202" s="260"/>
      <c r="FAC202" s="260"/>
      <c r="FAD202" s="260"/>
      <c r="FAE202" s="260"/>
      <c r="FAF202" s="260"/>
      <c r="FAG202" s="260"/>
      <c r="FAH202" s="260"/>
      <c r="FAI202" s="260"/>
      <c r="FAJ202" s="260"/>
      <c r="FAK202" s="260"/>
      <c r="FAL202" s="260"/>
      <c r="FAM202" s="260"/>
      <c r="FAN202" s="260"/>
      <c r="FAO202" s="260"/>
      <c r="FAP202" s="260"/>
      <c r="FAQ202" s="260"/>
      <c r="FAR202" s="260"/>
      <c r="FAS202" s="260"/>
      <c r="FAT202" s="260"/>
      <c r="FAU202" s="260"/>
      <c r="FAV202" s="260"/>
      <c r="FAW202" s="260"/>
      <c r="FAX202" s="260"/>
      <c r="FAY202" s="260"/>
      <c r="FAZ202" s="260"/>
      <c r="FBA202" s="260"/>
      <c r="FBB202" s="260"/>
      <c r="FBC202" s="260"/>
      <c r="FBD202" s="260"/>
      <c r="FBE202" s="260"/>
      <c r="FBF202" s="260"/>
      <c r="FBG202" s="260"/>
      <c r="FBH202" s="260"/>
      <c r="FBI202" s="260"/>
      <c r="FBJ202" s="260"/>
      <c r="FBK202" s="260"/>
      <c r="FBL202" s="260"/>
      <c r="FBM202" s="260"/>
      <c r="FBN202" s="260"/>
      <c r="FBO202" s="260"/>
      <c r="FBP202" s="260"/>
      <c r="FBQ202" s="260"/>
      <c r="FBR202" s="260"/>
      <c r="FBS202" s="260"/>
      <c r="FBT202" s="260"/>
      <c r="FBU202" s="260"/>
      <c r="FBV202" s="260"/>
      <c r="FBW202" s="260"/>
      <c r="FBX202" s="260"/>
      <c r="FBY202" s="260"/>
      <c r="FBZ202" s="260"/>
      <c r="FCA202" s="260"/>
      <c r="FCB202" s="260"/>
      <c r="FCC202" s="260"/>
      <c r="FCD202" s="260"/>
      <c r="FCE202" s="260"/>
      <c r="FCF202" s="260"/>
      <c r="FCG202" s="260"/>
      <c r="FCH202" s="260"/>
      <c r="FCI202" s="260"/>
      <c r="FCJ202" s="260"/>
      <c r="FCK202" s="260"/>
      <c r="FCL202" s="260"/>
      <c r="FCM202" s="260"/>
      <c r="FCN202" s="260"/>
      <c r="FCO202" s="260"/>
      <c r="FCP202" s="260"/>
      <c r="FCQ202" s="260"/>
      <c r="FCR202" s="260"/>
      <c r="FCS202" s="260"/>
      <c r="FCT202" s="260"/>
      <c r="FCU202" s="260"/>
      <c r="FCV202" s="260"/>
      <c r="FCW202" s="260"/>
      <c r="FCX202" s="260"/>
      <c r="FCY202" s="260"/>
      <c r="FCZ202" s="260"/>
      <c r="FDA202" s="260"/>
      <c r="FDB202" s="260"/>
      <c r="FDC202" s="260"/>
      <c r="FDD202" s="260"/>
      <c r="FDE202" s="260"/>
      <c r="FDF202" s="260"/>
      <c r="FDG202" s="260"/>
      <c r="FDH202" s="260"/>
      <c r="FDI202" s="260"/>
      <c r="FDJ202" s="260"/>
      <c r="FDK202" s="260"/>
      <c r="FDL202" s="260"/>
      <c r="FDM202" s="260"/>
      <c r="FDN202" s="260"/>
      <c r="FDO202" s="260"/>
      <c r="FDP202" s="260"/>
      <c r="FDQ202" s="260"/>
      <c r="FDR202" s="260"/>
      <c r="FDS202" s="260"/>
      <c r="FDT202" s="260"/>
      <c r="FDU202" s="260"/>
      <c r="FDV202" s="260"/>
      <c r="FDW202" s="260"/>
      <c r="FDX202" s="260"/>
      <c r="FDY202" s="260"/>
      <c r="FDZ202" s="260"/>
      <c r="FEA202" s="260"/>
      <c r="FEB202" s="260"/>
      <c r="FEC202" s="260"/>
      <c r="FED202" s="260"/>
      <c r="FEE202" s="260"/>
      <c r="FEF202" s="260"/>
      <c r="FEG202" s="260"/>
      <c r="FEH202" s="260"/>
      <c r="FEI202" s="260"/>
      <c r="FEJ202" s="260"/>
      <c r="FEK202" s="260"/>
      <c r="FEL202" s="260"/>
      <c r="FEM202" s="260"/>
      <c r="FEN202" s="260"/>
      <c r="FEO202" s="260"/>
      <c r="FEP202" s="260"/>
      <c r="FEQ202" s="260"/>
      <c r="FER202" s="260"/>
      <c r="FES202" s="260"/>
      <c r="FET202" s="260"/>
      <c r="FEU202" s="260"/>
      <c r="FEV202" s="260"/>
      <c r="FEW202" s="260"/>
      <c r="FEX202" s="260"/>
      <c r="FEY202" s="260"/>
      <c r="FEZ202" s="260"/>
      <c r="FFA202" s="260"/>
      <c r="FFB202" s="260"/>
      <c r="FFC202" s="260"/>
      <c r="FFD202" s="260"/>
      <c r="FFE202" s="260"/>
      <c r="FFF202" s="260"/>
      <c r="FFG202" s="260"/>
      <c r="FFH202" s="260"/>
      <c r="FFI202" s="260"/>
      <c r="FFJ202" s="260"/>
      <c r="FFK202" s="260"/>
      <c r="FFL202" s="260"/>
      <c r="FFM202" s="260"/>
      <c r="FFN202" s="260"/>
      <c r="FFO202" s="260"/>
      <c r="FFP202" s="260"/>
      <c r="FFQ202" s="260"/>
      <c r="FFR202" s="260"/>
      <c r="FFS202" s="260"/>
      <c r="FFT202" s="260"/>
      <c r="FFU202" s="260"/>
      <c r="FFV202" s="260"/>
      <c r="FFW202" s="260"/>
      <c r="FFX202" s="260"/>
      <c r="FFY202" s="260"/>
      <c r="FFZ202" s="260"/>
      <c r="FGA202" s="260"/>
      <c r="FGB202" s="260"/>
      <c r="FGC202" s="260"/>
      <c r="FGD202" s="260"/>
      <c r="FGE202" s="260"/>
      <c r="FGF202" s="260"/>
      <c r="FGG202" s="260"/>
      <c r="FGH202" s="260"/>
      <c r="FGI202" s="260"/>
      <c r="FGJ202" s="260"/>
      <c r="FGK202" s="260"/>
      <c r="FGL202" s="260"/>
      <c r="FGM202" s="260"/>
      <c r="FGN202" s="260"/>
      <c r="FGO202" s="260"/>
      <c r="FGP202" s="260"/>
      <c r="FGQ202" s="260"/>
      <c r="FGR202" s="260"/>
      <c r="FGS202" s="260"/>
      <c r="FGT202" s="260"/>
      <c r="FGU202" s="260"/>
      <c r="FGV202" s="260"/>
      <c r="FGW202" s="260"/>
      <c r="FGX202" s="260"/>
      <c r="FGY202" s="260"/>
      <c r="FGZ202" s="260"/>
      <c r="FHA202" s="260"/>
      <c r="FHB202" s="260"/>
      <c r="FHC202" s="260"/>
      <c r="FHD202" s="260"/>
      <c r="FHE202" s="260"/>
      <c r="FHF202" s="260"/>
      <c r="FHG202" s="260"/>
      <c r="FHH202" s="260"/>
      <c r="FHI202" s="260"/>
      <c r="FHJ202" s="260"/>
      <c r="FHK202" s="260"/>
      <c r="FHL202" s="260"/>
      <c r="FHM202" s="260"/>
      <c r="FHN202" s="260"/>
      <c r="FHO202" s="260"/>
      <c r="FHP202" s="260"/>
      <c r="FHQ202" s="260"/>
      <c r="FHR202" s="260"/>
      <c r="FHS202" s="260"/>
      <c r="FHT202" s="260"/>
      <c r="FHU202" s="260"/>
      <c r="FHV202" s="260"/>
      <c r="FHW202" s="260"/>
      <c r="FHX202" s="260"/>
      <c r="FHY202" s="260"/>
      <c r="FHZ202" s="260"/>
      <c r="FIA202" s="260"/>
      <c r="FIB202" s="260"/>
      <c r="FIC202" s="260"/>
      <c r="FID202" s="260"/>
      <c r="FIE202" s="260"/>
      <c r="FIF202" s="260"/>
      <c r="FIG202" s="260"/>
      <c r="FIH202" s="260"/>
      <c r="FII202" s="260"/>
      <c r="FIJ202" s="260"/>
      <c r="FIK202" s="260"/>
      <c r="FIL202" s="260"/>
      <c r="FIM202" s="260"/>
      <c r="FIN202" s="260"/>
      <c r="FIO202" s="260"/>
      <c r="FIP202" s="260"/>
      <c r="FIQ202" s="260"/>
      <c r="FIR202" s="260"/>
      <c r="FIS202" s="260"/>
      <c r="FIT202" s="260"/>
      <c r="FIU202" s="260"/>
      <c r="FIV202" s="260"/>
      <c r="FIW202" s="260"/>
      <c r="FIX202" s="260"/>
      <c r="FIY202" s="260"/>
      <c r="FIZ202" s="260"/>
      <c r="FJA202" s="260"/>
      <c r="FJB202" s="260"/>
      <c r="FJC202" s="260"/>
      <c r="FJD202" s="260"/>
      <c r="FJE202" s="260"/>
      <c r="FJF202" s="260"/>
      <c r="FJG202" s="260"/>
      <c r="FJH202" s="260"/>
      <c r="FJI202" s="260"/>
      <c r="FJJ202" s="260"/>
      <c r="FJK202" s="260"/>
      <c r="FJL202" s="260"/>
      <c r="FJM202" s="260"/>
      <c r="FJN202" s="260"/>
      <c r="FJO202" s="260"/>
      <c r="FJP202" s="260"/>
      <c r="FJQ202" s="260"/>
      <c r="FJR202" s="260"/>
      <c r="FJS202" s="260"/>
      <c r="FJT202" s="260"/>
      <c r="FJU202" s="260"/>
      <c r="FJV202" s="260"/>
      <c r="FJW202" s="260"/>
      <c r="FJX202" s="260"/>
      <c r="FJY202" s="260"/>
      <c r="FJZ202" s="260"/>
      <c r="FKA202" s="260"/>
      <c r="FKB202" s="260"/>
      <c r="FKC202" s="260"/>
      <c r="FKD202" s="260"/>
      <c r="FKE202" s="260"/>
      <c r="FKF202" s="260"/>
      <c r="FKG202" s="260"/>
      <c r="FKH202" s="260"/>
      <c r="FKI202" s="260"/>
      <c r="FKJ202" s="260"/>
      <c r="FKK202" s="260"/>
      <c r="FKL202" s="260"/>
      <c r="FKM202" s="260"/>
      <c r="FKN202" s="260"/>
      <c r="FKO202" s="260"/>
      <c r="FKP202" s="260"/>
      <c r="FKQ202" s="260"/>
      <c r="FKR202" s="260"/>
      <c r="FKS202" s="260"/>
      <c r="FKT202" s="260"/>
      <c r="FKU202" s="260"/>
      <c r="FKV202" s="260"/>
      <c r="FKW202" s="260"/>
      <c r="FKX202" s="260"/>
      <c r="FKY202" s="260"/>
      <c r="FKZ202" s="260"/>
      <c r="FLA202" s="260"/>
      <c r="FLB202" s="260"/>
      <c r="FLC202" s="260"/>
      <c r="FLD202" s="260"/>
      <c r="FLE202" s="260"/>
      <c r="FLF202" s="260"/>
      <c r="FLG202" s="260"/>
      <c r="FLH202" s="260"/>
      <c r="FLI202" s="260"/>
      <c r="FLJ202" s="260"/>
      <c r="FLK202" s="260"/>
      <c r="FLL202" s="260"/>
      <c r="FLM202" s="260"/>
      <c r="FLN202" s="260"/>
      <c r="FLO202" s="260"/>
      <c r="FLP202" s="260"/>
      <c r="FLQ202" s="260"/>
      <c r="FLR202" s="260"/>
      <c r="FLS202" s="260"/>
      <c r="FLT202" s="260"/>
      <c r="FLU202" s="260"/>
      <c r="FLV202" s="260"/>
      <c r="FLW202" s="260"/>
      <c r="FLX202" s="260"/>
      <c r="FLY202" s="260"/>
      <c r="FLZ202" s="260"/>
      <c r="FMA202" s="260"/>
      <c r="FMB202" s="260"/>
      <c r="FMC202" s="260"/>
      <c r="FMD202" s="260"/>
      <c r="FME202" s="260"/>
      <c r="FMF202" s="260"/>
      <c r="FMG202" s="260"/>
      <c r="FMH202" s="260"/>
      <c r="FMI202" s="260"/>
      <c r="FMJ202" s="260"/>
      <c r="FMK202" s="260"/>
      <c r="FML202" s="260"/>
      <c r="FMM202" s="260"/>
      <c r="FMN202" s="260"/>
      <c r="FMO202" s="260"/>
      <c r="FMP202" s="260"/>
      <c r="FMQ202" s="260"/>
      <c r="FMR202" s="260"/>
      <c r="FMS202" s="260"/>
      <c r="FMT202" s="260"/>
      <c r="FMU202" s="260"/>
      <c r="FMV202" s="260"/>
      <c r="FMW202" s="260"/>
      <c r="FMX202" s="260"/>
      <c r="FMY202" s="260"/>
      <c r="FMZ202" s="260"/>
      <c r="FNA202" s="260"/>
      <c r="FNB202" s="260"/>
      <c r="FNC202" s="260"/>
      <c r="FND202" s="260"/>
      <c r="FNE202" s="260"/>
      <c r="FNF202" s="260"/>
      <c r="FNG202" s="260"/>
      <c r="FNH202" s="260"/>
      <c r="FNI202" s="260"/>
      <c r="FNJ202" s="260"/>
      <c r="FNK202" s="260"/>
      <c r="FNL202" s="260"/>
      <c r="FNM202" s="260"/>
      <c r="FNN202" s="260"/>
      <c r="FNO202" s="260"/>
      <c r="FNP202" s="260"/>
      <c r="FNQ202" s="260"/>
      <c r="FNR202" s="260"/>
      <c r="FNS202" s="260"/>
      <c r="FNT202" s="260"/>
      <c r="FNU202" s="260"/>
      <c r="FNV202" s="260"/>
      <c r="FNW202" s="260"/>
      <c r="FNX202" s="260"/>
      <c r="FNY202" s="260"/>
      <c r="FNZ202" s="260"/>
      <c r="FOA202" s="260"/>
      <c r="FOB202" s="260"/>
      <c r="FOC202" s="260"/>
      <c r="FOD202" s="260"/>
      <c r="FOE202" s="260"/>
      <c r="FOF202" s="260"/>
      <c r="FOG202" s="260"/>
      <c r="FOH202" s="260"/>
      <c r="FOI202" s="260"/>
      <c r="FOJ202" s="260"/>
      <c r="FOK202" s="260"/>
      <c r="FOL202" s="260"/>
      <c r="FOM202" s="260"/>
      <c r="FON202" s="260"/>
      <c r="FOO202" s="260"/>
      <c r="FOP202" s="260"/>
      <c r="FOQ202" s="260"/>
      <c r="FOR202" s="260"/>
      <c r="FOS202" s="260"/>
      <c r="FOT202" s="260"/>
      <c r="FOU202" s="260"/>
      <c r="FOV202" s="260"/>
      <c r="FOW202" s="260"/>
      <c r="FOX202" s="260"/>
      <c r="FOY202" s="260"/>
      <c r="FOZ202" s="260"/>
      <c r="FPA202" s="260"/>
      <c r="FPB202" s="260"/>
      <c r="FPC202" s="260"/>
      <c r="FPD202" s="260"/>
      <c r="FPE202" s="260"/>
      <c r="FPF202" s="260"/>
      <c r="FPG202" s="260"/>
      <c r="FPH202" s="260"/>
      <c r="FPI202" s="260"/>
      <c r="FPJ202" s="260"/>
      <c r="FPK202" s="260"/>
      <c r="FPL202" s="260"/>
      <c r="FPM202" s="260"/>
      <c r="FPN202" s="260"/>
      <c r="FPO202" s="260"/>
      <c r="FPP202" s="260"/>
      <c r="FPQ202" s="260"/>
      <c r="FPR202" s="260"/>
      <c r="FPS202" s="260"/>
      <c r="FPT202" s="260"/>
      <c r="FPU202" s="260"/>
      <c r="FPV202" s="260"/>
      <c r="FPW202" s="260"/>
      <c r="FPX202" s="260"/>
      <c r="FPY202" s="260"/>
      <c r="FPZ202" s="260"/>
      <c r="FQA202" s="260"/>
      <c r="FQB202" s="260"/>
      <c r="FQC202" s="260"/>
      <c r="FQD202" s="260"/>
      <c r="FQE202" s="260"/>
      <c r="FQF202" s="260"/>
      <c r="FQG202" s="260"/>
      <c r="FQH202" s="260"/>
      <c r="FQI202" s="260"/>
      <c r="FQJ202" s="260"/>
      <c r="FQK202" s="260"/>
      <c r="FQL202" s="260"/>
      <c r="FQM202" s="260"/>
      <c r="FQN202" s="260"/>
      <c r="FQO202" s="260"/>
      <c r="FQP202" s="260"/>
      <c r="FQQ202" s="260"/>
      <c r="FQR202" s="260"/>
      <c r="FQS202" s="260"/>
      <c r="FQT202" s="260"/>
      <c r="FQU202" s="260"/>
      <c r="FQV202" s="260"/>
      <c r="FQW202" s="260"/>
      <c r="FQX202" s="260"/>
      <c r="FQY202" s="260"/>
      <c r="FQZ202" s="260"/>
      <c r="FRA202" s="260"/>
      <c r="FRB202" s="260"/>
      <c r="FRC202" s="260"/>
      <c r="FRD202" s="260"/>
      <c r="FRE202" s="260"/>
      <c r="FRF202" s="260"/>
      <c r="FRG202" s="260"/>
      <c r="FRH202" s="260"/>
      <c r="FRI202" s="260"/>
      <c r="FRJ202" s="260"/>
      <c r="FRK202" s="260"/>
      <c r="FRL202" s="260"/>
      <c r="FRM202" s="260"/>
      <c r="FRN202" s="260"/>
      <c r="FRO202" s="260"/>
      <c r="FRP202" s="260"/>
      <c r="FRQ202" s="260"/>
      <c r="FRR202" s="260"/>
      <c r="FRS202" s="260"/>
      <c r="FRT202" s="260"/>
      <c r="FRU202" s="260"/>
      <c r="FRV202" s="260"/>
      <c r="FRW202" s="260"/>
      <c r="FRX202" s="260"/>
      <c r="FRY202" s="260"/>
      <c r="FRZ202" s="260"/>
      <c r="FSA202" s="260"/>
      <c r="FSB202" s="260"/>
      <c r="FSC202" s="260"/>
      <c r="FSD202" s="260"/>
      <c r="FSE202" s="260"/>
      <c r="FSF202" s="260"/>
      <c r="FSG202" s="260"/>
      <c r="FSH202" s="260"/>
      <c r="FSI202" s="260"/>
      <c r="FSJ202" s="260"/>
      <c r="FSK202" s="260"/>
      <c r="FSL202" s="260"/>
      <c r="FSM202" s="260"/>
      <c r="FSN202" s="260"/>
      <c r="FSO202" s="260"/>
      <c r="FSP202" s="260"/>
      <c r="FSQ202" s="260"/>
      <c r="FSR202" s="260"/>
      <c r="FSS202" s="260"/>
      <c r="FST202" s="260"/>
      <c r="FSU202" s="260"/>
      <c r="FSV202" s="260"/>
      <c r="FSW202" s="260"/>
      <c r="FSX202" s="260"/>
      <c r="FSY202" s="260"/>
      <c r="FSZ202" s="260"/>
      <c r="FTA202" s="260"/>
      <c r="FTB202" s="260"/>
      <c r="FTC202" s="260"/>
      <c r="FTD202" s="260"/>
      <c r="FTE202" s="260"/>
      <c r="FTF202" s="260"/>
      <c r="FTG202" s="260"/>
      <c r="FTH202" s="260"/>
      <c r="FTI202" s="260"/>
      <c r="FTJ202" s="260"/>
      <c r="FTK202" s="260"/>
      <c r="FTL202" s="260"/>
      <c r="FTM202" s="260"/>
      <c r="FTN202" s="260"/>
      <c r="FTO202" s="260"/>
      <c r="FTP202" s="260"/>
      <c r="FTQ202" s="260"/>
      <c r="FTR202" s="260"/>
      <c r="FTS202" s="260"/>
      <c r="FTT202" s="260"/>
      <c r="FTU202" s="260"/>
      <c r="FTV202" s="260"/>
      <c r="FTW202" s="260"/>
      <c r="FTX202" s="260"/>
      <c r="FTY202" s="260"/>
      <c r="FTZ202" s="260"/>
      <c r="FUA202" s="260"/>
      <c r="FUB202" s="260"/>
      <c r="FUC202" s="260"/>
      <c r="FUD202" s="260"/>
      <c r="FUE202" s="260"/>
      <c r="FUF202" s="260"/>
      <c r="FUG202" s="260"/>
      <c r="FUH202" s="260"/>
      <c r="FUI202" s="260"/>
      <c r="FUJ202" s="260"/>
      <c r="FUK202" s="260"/>
      <c r="FUL202" s="260"/>
      <c r="FUM202" s="260"/>
      <c r="FUN202" s="260"/>
      <c r="FUO202" s="260"/>
      <c r="FUP202" s="260"/>
      <c r="FUQ202" s="260"/>
      <c r="FUR202" s="260"/>
      <c r="FUS202" s="260"/>
      <c r="FUT202" s="260"/>
      <c r="FUU202" s="260"/>
      <c r="FUV202" s="260"/>
      <c r="FUW202" s="260"/>
      <c r="FUX202" s="260"/>
      <c r="FUY202" s="260"/>
      <c r="FUZ202" s="260"/>
      <c r="FVA202" s="260"/>
      <c r="FVB202" s="260"/>
      <c r="FVC202" s="260"/>
      <c r="FVD202" s="260"/>
      <c r="FVE202" s="260"/>
      <c r="FVF202" s="260"/>
      <c r="FVG202" s="260"/>
      <c r="FVH202" s="260"/>
      <c r="FVI202" s="260"/>
      <c r="FVJ202" s="260"/>
      <c r="FVK202" s="260"/>
      <c r="FVL202" s="260"/>
      <c r="FVM202" s="260"/>
      <c r="FVN202" s="260"/>
      <c r="FVO202" s="260"/>
      <c r="FVP202" s="260"/>
      <c r="FVQ202" s="260"/>
      <c r="FVR202" s="260"/>
      <c r="FVS202" s="260"/>
      <c r="FVT202" s="260"/>
      <c r="FVU202" s="260"/>
      <c r="FVV202" s="260"/>
      <c r="FVW202" s="260"/>
      <c r="FVX202" s="260"/>
      <c r="FVY202" s="260"/>
      <c r="FVZ202" s="260"/>
      <c r="FWA202" s="260"/>
      <c r="FWB202" s="260"/>
      <c r="FWC202" s="260"/>
      <c r="FWD202" s="260"/>
      <c r="FWE202" s="260"/>
      <c r="FWF202" s="260"/>
      <c r="FWG202" s="260"/>
      <c r="FWH202" s="260"/>
      <c r="FWI202" s="260"/>
      <c r="FWJ202" s="260"/>
      <c r="FWK202" s="260"/>
      <c r="FWL202" s="260"/>
      <c r="FWM202" s="260"/>
      <c r="FWN202" s="260"/>
      <c r="FWO202" s="260"/>
      <c r="FWP202" s="260"/>
      <c r="FWQ202" s="260"/>
      <c r="FWR202" s="260"/>
      <c r="FWS202" s="260"/>
      <c r="FWT202" s="260"/>
      <c r="FWU202" s="260"/>
      <c r="FWV202" s="260"/>
      <c r="FWW202" s="260"/>
      <c r="FWX202" s="260"/>
      <c r="FWY202" s="260"/>
      <c r="FWZ202" s="260"/>
      <c r="FXA202" s="260"/>
      <c r="FXB202" s="260"/>
      <c r="FXC202" s="260"/>
      <c r="FXD202" s="260"/>
      <c r="FXE202" s="260"/>
      <c r="FXF202" s="260"/>
      <c r="FXG202" s="260"/>
      <c r="FXH202" s="260"/>
      <c r="FXI202" s="260"/>
      <c r="FXJ202" s="260"/>
      <c r="FXK202" s="260"/>
      <c r="FXL202" s="260"/>
      <c r="FXM202" s="260"/>
      <c r="FXN202" s="260"/>
      <c r="FXO202" s="260"/>
      <c r="FXP202" s="260"/>
      <c r="FXQ202" s="260"/>
      <c r="FXR202" s="260"/>
      <c r="FXS202" s="260"/>
      <c r="FXT202" s="260"/>
      <c r="FXU202" s="260"/>
      <c r="FXV202" s="260"/>
      <c r="FXW202" s="260"/>
      <c r="FXX202" s="260"/>
      <c r="FXY202" s="260"/>
      <c r="FXZ202" s="260"/>
      <c r="FYA202" s="260"/>
      <c r="FYB202" s="260"/>
      <c r="FYC202" s="260"/>
      <c r="FYD202" s="260"/>
      <c r="FYE202" s="260"/>
      <c r="FYF202" s="260"/>
      <c r="FYG202" s="260"/>
      <c r="FYH202" s="260"/>
      <c r="FYI202" s="260"/>
      <c r="FYJ202" s="260"/>
      <c r="FYK202" s="260"/>
      <c r="FYL202" s="260"/>
      <c r="FYM202" s="260"/>
      <c r="FYN202" s="260"/>
      <c r="FYO202" s="260"/>
      <c r="FYP202" s="260"/>
      <c r="FYQ202" s="260"/>
      <c r="FYR202" s="260"/>
      <c r="FYS202" s="260"/>
      <c r="FYT202" s="260"/>
      <c r="FYU202" s="260"/>
      <c r="FYV202" s="260"/>
      <c r="FYW202" s="260"/>
      <c r="FYX202" s="260"/>
      <c r="FYY202" s="260"/>
      <c r="FYZ202" s="260"/>
      <c r="FZA202" s="260"/>
      <c r="FZB202" s="260"/>
      <c r="FZC202" s="260"/>
      <c r="FZD202" s="260"/>
      <c r="FZE202" s="260"/>
      <c r="FZF202" s="260"/>
      <c r="FZG202" s="260"/>
      <c r="FZH202" s="260"/>
      <c r="FZI202" s="260"/>
      <c r="FZJ202" s="260"/>
      <c r="FZK202" s="260"/>
      <c r="FZL202" s="260"/>
      <c r="FZM202" s="260"/>
      <c r="FZN202" s="260"/>
      <c r="FZO202" s="260"/>
      <c r="FZP202" s="260"/>
      <c r="FZQ202" s="260"/>
      <c r="FZR202" s="260"/>
      <c r="FZS202" s="260"/>
      <c r="FZT202" s="260"/>
      <c r="FZU202" s="260"/>
      <c r="FZV202" s="260"/>
      <c r="FZW202" s="260"/>
      <c r="FZX202" s="260"/>
      <c r="FZY202" s="260"/>
      <c r="FZZ202" s="260"/>
      <c r="GAA202" s="260"/>
      <c r="GAB202" s="260"/>
      <c r="GAC202" s="260"/>
      <c r="GAD202" s="260"/>
      <c r="GAE202" s="260"/>
      <c r="GAF202" s="260"/>
      <c r="GAG202" s="260"/>
      <c r="GAH202" s="260"/>
      <c r="GAI202" s="260"/>
      <c r="GAJ202" s="260"/>
      <c r="GAK202" s="260"/>
      <c r="GAL202" s="260"/>
      <c r="GAM202" s="260"/>
      <c r="GAN202" s="260"/>
      <c r="GAO202" s="260"/>
      <c r="GAP202" s="260"/>
      <c r="GAQ202" s="260"/>
      <c r="GAR202" s="260"/>
      <c r="GAS202" s="260"/>
      <c r="GAT202" s="260"/>
      <c r="GAU202" s="260"/>
      <c r="GAV202" s="260"/>
      <c r="GAW202" s="260"/>
      <c r="GAX202" s="260"/>
      <c r="GAY202" s="260"/>
      <c r="GAZ202" s="260"/>
      <c r="GBA202" s="260"/>
      <c r="GBB202" s="260"/>
      <c r="GBC202" s="260"/>
      <c r="GBD202" s="260"/>
      <c r="GBE202" s="260"/>
      <c r="GBF202" s="260"/>
      <c r="GBG202" s="260"/>
      <c r="GBH202" s="260"/>
      <c r="GBI202" s="260"/>
      <c r="GBJ202" s="260"/>
      <c r="GBK202" s="260"/>
      <c r="GBL202" s="260"/>
      <c r="GBM202" s="260"/>
      <c r="GBN202" s="260"/>
      <c r="GBO202" s="260"/>
      <c r="GBP202" s="260"/>
      <c r="GBQ202" s="260"/>
      <c r="GBR202" s="260"/>
      <c r="GBS202" s="260"/>
      <c r="GBT202" s="260"/>
      <c r="GBU202" s="260"/>
      <c r="GBV202" s="260"/>
      <c r="GBW202" s="260"/>
      <c r="GBX202" s="260"/>
      <c r="GBY202" s="260"/>
      <c r="GBZ202" s="260"/>
      <c r="GCA202" s="260"/>
      <c r="GCB202" s="260"/>
      <c r="GCC202" s="260"/>
      <c r="GCD202" s="260"/>
      <c r="GCE202" s="260"/>
      <c r="GCF202" s="260"/>
      <c r="GCG202" s="260"/>
      <c r="GCH202" s="260"/>
      <c r="GCI202" s="260"/>
      <c r="GCJ202" s="260"/>
      <c r="GCK202" s="260"/>
      <c r="GCL202" s="260"/>
      <c r="GCM202" s="260"/>
      <c r="GCN202" s="260"/>
      <c r="GCO202" s="260"/>
      <c r="GCP202" s="260"/>
      <c r="GCQ202" s="260"/>
      <c r="GCR202" s="260"/>
      <c r="GCS202" s="260"/>
      <c r="GCT202" s="260"/>
      <c r="GCU202" s="260"/>
      <c r="GCV202" s="260"/>
      <c r="GCW202" s="260"/>
      <c r="GCX202" s="260"/>
      <c r="GCY202" s="260"/>
      <c r="GCZ202" s="260"/>
      <c r="GDA202" s="260"/>
      <c r="GDB202" s="260"/>
      <c r="GDC202" s="260"/>
      <c r="GDD202" s="260"/>
      <c r="GDE202" s="260"/>
      <c r="GDF202" s="260"/>
      <c r="GDG202" s="260"/>
      <c r="GDH202" s="260"/>
      <c r="GDI202" s="260"/>
      <c r="GDJ202" s="260"/>
      <c r="GDK202" s="260"/>
      <c r="GDL202" s="260"/>
      <c r="GDM202" s="260"/>
      <c r="GDN202" s="260"/>
      <c r="GDO202" s="260"/>
      <c r="GDP202" s="260"/>
      <c r="GDQ202" s="260"/>
      <c r="GDR202" s="260"/>
      <c r="GDS202" s="260"/>
      <c r="GDT202" s="260"/>
      <c r="GDU202" s="260"/>
      <c r="GDV202" s="260"/>
      <c r="GDW202" s="260"/>
      <c r="GDX202" s="260"/>
      <c r="GDY202" s="260"/>
      <c r="GDZ202" s="260"/>
      <c r="GEA202" s="260"/>
      <c r="GEB202" s="260"/>
      <c r="GEC202" s="260"/>
      <c r="GED202" s="260"/>
      <c r="GEE202" s="260"/>
      <c r="GEF202" s="260"/>
      <c r="GEG202" s="260"/>
      <c r="GEH202" s="260"/>
      <c r="GEI202" s="260"/>
      <c r="GEJ202" s="260"/>
      <c r="GEK202" s="260"/>
      <c r="GEL202" s="260"/>
      <c r="GEM202" s="260"/>
      <c r="GEN202" s="260"/>
      <c r="GEO202" s="260"/>
      <c r="GEP202" s="260"/>
      <c r="GEQ202" s="260"/>
      <c r="GER202" s="260"/>
      <c r="GES202" s="260"/>
      <c r="GET202" s="260"/>
      <c r="GEU202" s="260"/>
      <c r="GEV202" s="260"/>
      <c r="GEW202" s="260"/>
      <c r="GEX202" s="260"/>
      <c r="GEY202" s="260"/>
      <c r="GEZ202" s="260"/>
      <c r="GFA202" s="260"/>
      <c r="GFB202" s="260"/>
      <c r="GFC202" s="260"/>
      <c r="GFD202" s="260"/>
      <c r="GFE202" s="260"/>
      <c r="GFF202" s="260"/>
      <c r="GFG202" s="260"/>
      <c r="GFH202" s="260"/>
      <c r="GFI202" s="260"/>
      <c r="GFJ202" s="260"/>
      <c r="GFK202" s="260"/>
      <c r="GFL202" s="260"/>
      <c r="GFM202" s="260"/>
      <c r="GFN202" s="260"/>
      <c r="GFO202" s="260"/>
      <c r="GFP202" s="260"/>
      <c r="GFQ202" s="260"/>
      <c r="GFR202" s="260"/>
      <c r="GFS202" s="260"/>
      <c r="GFT202" s="260"/>
      <c r="GFU202" s="260"/>
      <c r="GFV202" s="260"/>
      <c r="GFW202" s="260"/>
      <c r="GFX202" s="260"/>
      <c r="GFY202" s="260"/>
      <c r="GFZ202" s="260"/>
      <c r="GGA202" s="260"/>
      <c r="GGB202" s="260"/>
      <c r="GGC202" s="260"/>
      <c r="GGD202" s="260"/>
      <c r="GGE202" s="260"/>
      <c r="GGF202" s="260"/>
      <c r="GGG202" s="260"/>
      <c r="GGH202" s="260"/>
      <c r="GGI202" s="260"/>
      <c r="GGJ202" s="260"/>
      <c r="GGK202" s="260"/>
      <c r="GGL202" s="260"/>
      <c r="GGM202" s="260"/>
      <c r="GGN202" s="260"/>
      <c r="GGO202" s="260"/>
      <c r="GGP202" s="260"/>
      <c r="GGQ202" s="260"/>
      <c r="GGR202" s="260"/>
      <c r="GGS202" s="260"/>
      <c r="GGT202" s="260"/>
      <c r="GGU202" s="260"/>
      <c r="GGV202" s="260"/>
      <c r="GGW202" s="260"/>
      <c r="GGX202" s="260"/>
      <c r="GGY202" s="260"/>
      <c r="GGZ202" s="260"/>
      <c r="GHA202" s="260"/>
      <c r="GHB202" s="260"/>
      <c r="GHC202" s="260"/>
      <c r="GHD202" s="260"/>
      <c r="GHE202" s="260"/>
      <c r="GHF202" s="260"/>
      <c r="GHG202" s="260"/>
      <c r="GHH202" s="260"/>
      <c r="GHI202" s="260"/>
      <c r="GHJ202" s="260"/>
      <c r="GHK202" s="260"/>
      <c r="GHL202" s="260"/>
      <c r="GHM202" s="260"/>
      <c r="GHN202" s="260"/>
      <c r="GHO202" s="260"/>
      <c r="GHP202" s="260"/>
      <c r="GHQ202" s="260"/>
      <c r="GHR202" s="260"/>
      <c r="GHS202" s="260"/>
      <c r="GHT202" s="260"/>
      <c r="GHU202" s="260"/>
      <c r="GHV202" s="260"/>
      <c r="GHW202" s="260"/>
      <c r="GHX202" s="260"/>
      <c r="GHY202" s="260"/>
      <c r="GHZ202" s="260"/>
      <c r="GIA202" s="260"/>
      <c r="GIB202" s="260"/>
      <c r="GIC202" s="260"/>
      <c r="GID202" s="260"/>
      <c r="GIE202" s="260"/>
      <c r="GIF202" s="260"/>
      <c r="GIG202" s="260"/>
      <c r="GIH202" s="260"/>
      <c r="GII202" s="260"/>
      <c r="GIJ202" s="260"/>
      <c r="GIK202" s="260"/>
      <c r="GIL202" s="260"/>
      <c r="GIM202" s="260"/>
      <c r="GIN202" s="260"/>
      <c r="GIO202" s="260"/>
      <c r="GIP202" s="260"/>
      <c r="GIQ202" s="260"/>
      <c r="GIR202" s="260"/>
      <c r="GIS202" s="260"/>
      <c r="GIT202" s="260"/>
      <c r="GIU202" s="260"/>
      <c r="GIV202" s="260"/>
      <c r="GIW202" s="260"/>
      <c r="GIX202" s="260"/>
      <c r="GIY202" s="260"/>
      <c r="GIZ202" s="260"/>
      <c r="GJA202" s="260"/>
      <c r="GJB202" s="260"/>
      <c r="GJC202" s="260"/>
      <c r="GJD202" s="260"/>
      <c r="GJE202" s="260"/>
      <c r="GJF202" s="260"/>
      <c r="GJG202" s="260"/>
      <c r="GJH202" s="260"/>
      <c r="GJI202" s="260"/>
      <c r="GJJ202" s="260"/>
      <c r="GJK202" s="260"/>
      <c r="GJL202" s="260"/>
      <c r="GJM202" s="260"/>
      <c r="GJN202" s="260"/>
      <c r="GJO202" s="260"/>
      <c r="GJP202" s="260"/>
      <c r="GJQ202" s="260"/>
      <c r="GJR202" s="260"/>
      <c r="GJS202" s="260"/>
      <c r="GJT202" s="260"/>
      <c r="GJU202" s="260"/>
      <c r="GJV202" s="260"/>
      <c r="GJW202" s="260"/>
      <c r="GJX202" s="260"/>
      <c r="GJY202" s="260"/>
      <c r="GJZ202" s="260"/>
      <c r="GKA202" s="260"/>
      <c r="GKB202" s="260"/>
      <c r="GKC202" s="260"/>
      <c r="GKD202" s="260"/>
      <c r="GKE202" s="260"/>
      <c r="GKF202" s="260"/>
      <c r="GKG202" s="260"/>
      <c r="GKH202" s="260"/>
      <c r="GKI202" s="260"/>
      <c r="GKJ202" s="260"/>
      <c r="GKK202" s="260"/>
      <c r="GKL202" s="260"/>
      <c r="GKM202" s="260"/>
      <c r="GKN202" s="260"/>
      <c r="GKO202" s="260"/>
      <c r="GKP202" s="260"/>
      <c r="GKQ202" s="260"/>
      <c r="GKR202" s="260"/>
      <c r="GKS202" s="260"/>
      <c r="GKT202" s="260"/>
      <c r="GKU202" s="260"/>
      <c r="GKV202" s="260"/>
      <c r="GKW202" s="260"/>
      <c r="GKX202" s="260"/>
      <c r="GKY202" s="260"/>
      <c r="GKZ202" s="260"/>
      <c r="GLA202" s="260"/>
      <c r="GLB202" s="260"/>
      <c r="GLC202" s="260"/>
      <c r="GLD202" s="260"/>
      <c r="GLE202" s="260"/>
      <c r="GLF202" s="260"/>
      <c r="GLG202" s="260"/>
      <c r="GLH202" s="260"/>
      <c r="GLI202" s="260"/>
      <c r="GLJ202" s="260"/>
      <c r="GLK202" s="260"/>
      <c r="GLL202" s="260"/>
      <c r="GLM202" s="260"/>
      <c r="GLN202" s="260"/>
      <c r="GLO202" s="260"/>
      <c r="GLP202" s="260"/>
      <c r="GLQ202" s="260"/>
      <c r="GLR202" s="260"/>
      <c r="GLS202" s="260"/>
      <c r="GLT202" s="260"/>
      <c r="GLU202" s="260"/>
      <c r="GLV202" s="260"/>
      <c r="GLW202" s="260"/>
      <c r="GLX202" s="260"/>
      <c r="GLY202" s="260"/>
      <c r="GLZ202" s="260"/>
      <c r="GMA202" s="260"/>
      <c r="GMB202" s="260"/>
      <c r="GMC202" s="260"/>
      <c r="GMD202" s="260"/>
      <c r="GME202" s="260"/>
      <c r="GMF202" s="260"/>
      <c r="GMG202" s="260"/>
      <c r="GMH202" s="260"/>
      <c r="GMI202" s="260"/>
      <c r="GMJ202" s="260"/>
      <c r="GMK202" s="260"/>
      <c r="GML202" s="260"/>
      <c r="GMM202" s="260"/>
      <c r="GMN202" s="260"/>
      <c r="GMO202" s="260"/>
      <c r="GMP202" s="260"/>
      <c r="GMQ202" s="260"/>
      <c r="GMR202" s="260"/>
      <c r="GMS202" s="260"/>
      <c r="GMT202" s="260"/>
      <c r="GMU202" s="260"/>
      <c r="GMV202" s="260"/>
      <c r="GMW202" s="260"/>
      <c r="GMX202" s="260"/>
      <c r="GMY202" s="260"/>
      <c r="GMZ202" s="260"/>
      <c r="GNA202" s="260"/>
      <c r="GNB202" s="260"/>
      <c r="GNC202" s="260"/>
      <c r="GND202" s="260"/>
      <c r="GNE202" s="260"/>
      <c r="GNF202" s="260"/>
      <c r="GNG202" s="260"/>
      <c r="GNH202" s="260"/>
      <c r="GNI202" s="260"/>
      <c r="GNJ202" s="260"/>
      <c r="GNK202" s="260"/>
      <c r="GNL202" s="260"/>
      <c r="GNM202" s="260"/>
      <c r="GNN202" s="260"/>
      <c r="GNO202" s="260"/>
      <c r="GNP202" s="260"/>
      <c r="GNQ202" s="260"/>
      <c r="GNR202" s="260"/>
      <c r="GNS202" s="260"/>
      <c r="GNT202" s="260"/>
      <c r="GNU202" s="260"/>
      <c r="GNV202" s="260"/>
      <c r="GNW202" s="260"/>
      <c r="GNX202" s="260"/>
      <c r="GNY202" s="260"/>
      <c r="GNZ202" s="260"/>
      <c r="GOA202" s="260"/>
      <c r="GOB202" s="260"/>
      <c r="GOC202" s="260"/>
      <c r="GOD202" s="260"/>
      <c r="GOE202" s="260"/>
      <c r="GOF202" s="260"/>
      <c r="GOG202" s="260"/>
      <c r="GOH202" s="260"/>
      <c r="GOI202" s="260"/>
      <c r="GOJ202" s="260"/>
      <c r="GOK202" s="260"/>
      <c r="GOL202" s="260"/>
      <c r="GOM202" s="260"/>
      <c r="GON202" s="260"/>
      <c r="GOO202" s="260"/>
      <c r="GOP202" s="260"/>
      <c r="GOQ202" s="260"/>
      <c r="GOR202" s="260"/>
      <c r="GOS202" s="260"/>
      <c r="GOT202" s="260"/>
      <c r="GOU202" s="260"/>
      <c r="GOV202" s="260"/>
      <c r="GOW202" s="260"/>
      <c r="GOX202" s="260"/>
      <c r="GOY202" s="260"/>
      <c r="GOZ202" s="260"/>
      <c r="GPA202" s="260"/>
      <c r="GPB202" s="260"/>
      <c r="GPC202" s="260"/>
      <c r="GPD202" s="260"/>
      <c r="GPE202" s="260"/>
      <c r="GPF202" s="260"/>
      <c r="GPG202" s="260"/>
      <c r="GPH202" s="260"/>
      <c r="GPI202" s="260"/>
      <c r="GPJ202" s="260"/>
      <c r="GPK202" s="260"/>
      <c r="GPL202" s="260"/>
      <c r="GPM202" s="260"/>
      <c r="GPN202" s="260"/>
      <c r="GPO202" s="260"/>
      <c r="GPP202" s="260"/>
      <c r="GPQ202" s="260"/>
      <c r="GPR202" s="260"/>
      <c r="GPS202" s="260"/>
      <c r="GPT202" s="260"/>
      <c r="GPU202" s="260"/>
      <c r="GPV202" s="260"/>
      <c r="GPW202" s="260"/>
      <c r="GPX202" s="260"/>
      <c r="GPY202" s="260"/>
      <c r="GPZ202" s="260"/>
      <c r="GQA202" s="260"/>
      <c r="GQB202" s="260"/>
      <c r="GQC202" s="260"/>
      <c r="GQD202" s="260"/>
      <c r="GQE202" s="260"/>
      <c r="GQF202" s="260"/>
      <c r="GQG202" s="260"/>
      <c r="GQH202" s="260"/>
      <c r="GQI202" s="260"/>
      <c r="GQJ202" s="260"/>
      <c r="GQK202" s="260"/>
      <c r="GQL202" s="260"/>
      <c r="GQM202" s="260"/>
      <c r="GQN202" s="260"/>
      <c r="GQO202" s="260"/>
      <c r="GQP202" s="260"/>
      <c r="GQQ202" s="260"/>
      <c r="GQR202" s="260"/>
      <c r="GQS202" s="260"/>
      <c r="GQT202" s="260"/>
      <c r="GQU202" s="260"/>
      <c r="GQV202" s="260"/>
      <c r="GQW202" s="260"/>
      <c r="GQX202" s="260"/>
      <c r="GQY202" s="260"/>
      <c r="GQZ202" s="260"/>
      <c r="GRA202" s="260"/>
      <c r="GRB202" s="260"/>
      <c r="GRC202" s="260"/>
      <c r="GRD202" s="260"/>
      <c r="GRE202" s="260"/>
      <c r="GRF202" s="260"/>
      <c r="GRG202" s="260"/>
      <c r="GRH202" s="260"/>
      <c r="GRI202" s="260"/>
      <c r="GRJ202" s="260"/>
      <c r="GRK202" s="260"/>
      <c r="GRL202" s="260"/>
      <c r="GRM202" s="260"/>
      <c r="GRN202" s="260"/>
      <c r="GRO202" s="260"/>
      <c r="GRP202" s="260"/>
      <c r="GRQ202" s="260"/>
      <c r="GRR202" s="260"/>
      <c r="GRS202" s="260"/>
      <c r="GRT202" s="260"/>
      <c r="GRU202" s="260"/>
      <c r="GRV202" s="260"/>
      <c r="GRW202" s="260"/>
      <c r="GRX202" s="260"/>
      <c r="GRY202" s="260"/>
      <c r="GRZ202" s="260"/>
      <c r="GSA202" s="260"/>
      <c r="GSB202" s="260"/>
      <c r="GSC202" s="260"/>
      <c r="GSD202" s="260"/>
      <c r="GSE202" s="260"/>
      <c r="GSF202" s="260"/>
      <c r="GSG202" s="260"/>
      <c r="GSH202" s="260"/>
      <c r="GSI202" s="260"/>
      <c r="GSJ202" s="260"/>
      <c r="GSK202" s="260"/>
      <c r="GSL202" s="260"/>
      <c r="GSM202" s="260"/>
      <c r="GSN202" s="260"/>
      <c r="GSO202" s="260"/>
      <c r="GSP202" s="260"/>
      <c r="GSQ202" s="260"/>
      <c r="GSR202" s="260"/>
      <c r="GSS202" s="260"/>
      <c r="GST202" s="260"/>
      <c r="GSU202" s="260"/>
      <c r="GSV202" s="260"/>
      <c r="GSW202" s="260"/>
      <c r="GSX202" s="260"/>
      <c r="GSY202" s="260"/>
      <c r="GSZ202" s="260"/>
      <c r="GTA202" s="260"/>
      <c r="GTB202" s="260"/>
      <c r="GTC202" s="260"/>
      <c r="GTD202" s="260"/>
      <c r="GTE202" s="260"/>
      <c r="GTF202" s="260"/>
      <c r="GTG202" s="260"/>
      <c r="GTH202" s="260"/>
      <c r="GTI202" s="260"/>
      <c r="GTJ202" s="260"/>
      <c r="GTK202" s="260"/>
      <c r="GTL202" s="260"/>
      <c r="GTM202" s="260"/>
      <c r="GTN202" s="260"/>
      <c r="GTO202" s="260"/>
      <c r="GTP202" s="260"/>
      <c r="GTQ202" s="260"/>
      <c r="GTR202" s="260"/>
      <c r="GTS202" s="260"/>
      <c r="GTT202" s="260"/>
      <c r="GTU202" s="260"/>
      <c r="GTV202" s="260"/>
      <c r="GTW202" s="260"/>
      <c r="GTX202" s="260"/>
      <c r="GTY202" s="260"/>
      <c r="GTZ202" s="260"/>
      <c r="GUA202" s="260"/>
      <c r="GUB202" s="260"/>
      <c r="GUC202" s="260"/>
      <c r="GUD202" s="260"/>
      <c r="GUE202" s="260"/>
      <c r="GUF202" s="260"/>
      <c r="GUG202" s="260"/>
      <c r="GUH202" s="260"/>
      <c r="GUI202" s="260"/>
      <c r="GUJ202" s="260"/>
      <c r="GUK202" s="260"/>
      <c r="GUL202" s="260"/>
      <c r="GUM202" s="260"/>
      <c r="GUN202" s="260"/>
      <c r="GUO202" s="260"/>
      <c r="GUP202" s="260"/>
      <c r="GUQ202" s="260"/>
      <c r="GUR202" s="260"/>
      <c r="GUS202" s="260"/>
      <c r="GUT202" s="260"/>
      <c r="GUU202" s="260"/>
      <c r="GUV202" s="260"/>
      <c r="GUW202" s="260"/>
      <c r="GUX202" s="260"/>
      <c r="GUY202" s="260"/>
      <c r="GUZ202" s="260"/>
      <c r="GVA202" s="260"/>
      <c r="GVB202" s="260"/>
      <c r="GVC202" s="260"/>
      <c r="GVD202" s="260"/>
      <c r="GVE202" s="260"/>
      <c r="GVF202" s="260"/>
      <c r="GVG202" s="260"/>
      <c r="GVH202" s="260"/>
      <c r="GVI202" s="260"/>
      <c r="GVJ202" s="260"/>
      <c r="GVK202" s="260"/>
      <c r="GVL202" s="260"/>
      <c r="GVM202" s="260"/>
      <c r="GVN202" s="260"/>
      <c r="GVO202" s="260"/>
      <c r="GVP202" s="260"/>
      <c r="GVQ202" s="260"/>
      <c r="GVR202" s="260"/>
      <c r="GVS202" s="260"/>
      <c r="GVT202" s="260"/>
      <c r="GVU202" s="260"/>
      <c r="GVV202" s="260"/>
      <c r="GVW202" s="260"/>
      <c r="GVX202" s="260"/>
      <c r="GVY202" s="260"/>
      <c r="GVZ202" s="260"/>
      <c r="GWA202" s="260"/>
      <c r="GWB202" s="260"/>
      <c r="GWC202" s="260"/>
      <c r="GWD202" s="260"/>
      <c r="GWE202" s="260"/>
      <c r="GWF202" s="260"/>
      <c r="GWG202" s="260"/>
      <c r="GWH202" s="260"/>
      <c r="GWI202" s="260"/>
      <c r="GWJ202" s="260"/>
      <c r="GWK202" s="260"/>
      <c r="GWL202" s="260"/>
      <c r="GWM202" s="260"/>
      <c r="GWN202" s="260"/>
      <c r="GWO202" s="260"/>
      <c r="GWP202" s="260"/>
      <c r="GWQ202" s="260"/>
      <c r="GWR202" s="260"/>
      <c r="GWS202" s="260"/>
      <c r="GWT202" s="260"/>
      <c r="GWU202" s="260"/>
      <c r="GWV202" s="260"/>
      <c r="GWW202" s="260"/>
      <c r="GWX202" s="260"/>
      <c r="GWY202" s="260"/>
      <c r="GWZ202" s="260"/>
      <c r="GXA202" s="260"/>
      <c r="GXB202" s="260"/>
      <c r="GXC202" s="260"/>
      <c r="GXD202" s="260"/>
      <c r="GXE202" s="260"/>
      <c r="GXF202" s="260"/>
      <c r="GXG202" s="260"/>
      <c r="GXH202" s="260"/>
      <c r="GXI202" s="260"/>
      <c r="GXJ202" s="260"/>
      <c r="GXK202" s="260"/>
      <c r="GXL202" s="260"/>
      <c r="GXM202" s="260"/>
      <c r="GXN202" s="260"/>
      <c r="GXO202" s="260"/>
      <c r="GXP202" s="260"/>
      <c r="GXQ202" s="260"/>
      <c r="GXR202" s="260"/>
      <c r="GXS202" s="260"/>
      <c r="GXT202" s="260"/>
      <c r="GXU202" s="260"/>
      <c r="GXV202" s="260"/>
      <c r="GXW202" s="260"/>
      <c r="GXX202" s="260"/>
      <c r="GXY202" s="260"/>
      <c r="GXZ202" s="260"/>
      <c r="GYA202" s="260"/>
      <c r="GYB202" s="260"/>
      <c r="GYC202" s="260"/>
      <c r="GYD202" s="260"/>
      <c r="GYE202" s="260"/>
      <c r="GYF202" s="260"/>
      <c r="GYG202" s="260"/>
      <c r="GYH202" s="260"/>
      <c r="GYI202" s="260"/>
      <c r="GYJ202" s="260"/>
      <c r="GYK202" s="260"/>
      <c r="GYL202" s="260"/>
      <c r="GYM202" s="260"/>
      <c r="GYN202" s="260"/>
      <c r="GYO202" s="260"/>
      <c r="GYP202" s="260"/>
      <c r="GYQ202" s="260"/>
      <c r="GYR202" s="260"/>
      <c r="GYS202" s="260"/>
      <c r="GYT202" s="260"/>
      <c r="GYU202" s="260"/>
      <c r="GYV202" s="260"/>
      <c r="GYW202" s="260"/>
      <c r="GYX202" s="260"/>
      <c r="GYY202" s="260"/>
      <c r="GYZ202" s="260"/>
      <c r="GZA202" s="260"/>
      <c r="GZB202" s="260"/>
      <c r="GZC202" s="260"/>
      <c r="GZD202" s="260"/>
      <c r="GZE202" s="260"/>
      <c r="GZF202" s="260"/>
      <c r="GZG202" s="260"/>
      <c r="GZH202" s="260"/>
      <c r="GZI202" s="260"/>
      <c r="GZJ202" s="260"/>
      <c r="GZK202" s="260"/>
      <c r="GZL202" s="260"/>
      <c r="GZM202" s="260"/>
      <c r="GZN202" s="260"/>
      <c r="GZO202" s="260"/>
      <c r="GZP202" s="260"/>
      <c r="GZQ202" s="260"/>
      <c r="GZR202" s="260"/>
      <c r="GZS202" s="260"/>
      <c r="GZT202" s="260"/>
      <c r="GZU202" s="260"/>
      <c r="GZV202" s="260"/>
      <c r="GZW202" s="260"/>
      <c r="GZX202" s="260"/>
      <c r="GZY202" s="260"/>
      <c r="GZZ202" s="260"/>
      <c r="HAA202" s="260"/>
      <c r="HAB202" s="260"/>
      <c r="HAC202" s="260"/>
      <c r="HAD202" s="260"/>
      <c r="HAE202" s="260"/>
      <c r="HAF202" s="260"/>
      <c r="HAG202" s="260"/>
      <c r="HAH202" s="260"/>
      <c r="HAI202" s="260"/>
      <c r="HAJ202" s="260"/>
      <c r="HAK202" s="260"/>
      <c r="HAL202" s="260"/>
      <c r="HAM202" s="260"/>
      <c r="HAN202" s="260"/>
      <c r="HAO202" s="260"/>
      <c r="HAP202" s="260"/>
      <c r="HAQ202" s="260"/>
      <c r="HAR202" s="260"/>
      <c r="HAS202" s="260"/>
      <c r="HAT202" s="260"/>
      <c r="HAU202" s="260"/>
      <c r="HAV202" s="260"/>
      <c r="HAW202" s="260"/>
      <c r="HAX202" s="260"/>
      <c r="HAY202" s="260"/>
      <c r="HAZ202" s="260"/>
      <c r="HBA202" s="260"/>
      <c r="HBB202" s="260"/>
      <c r="HBC202" s="260"/>
      <c r="HBD202" s="260"/>
      <c r="HBE202" s="260"/>
      <c r="HBF202" s="260"/>
      <c r="HBG202" s="260"/>
      <c r="HBH202" s="260"/>
      <c r="HBI202" s="260"/>
      <c r="HBJ202" s="260"/>
      <c r="HBK202" s="260"/>
      <c r="HBL202" s="260"/>
      <c r="HBM202" s="260"/>
      <c r="HBN202" s="260"/>
      <c r="HBO202" s="260"/>
      <c r="HBP202" s="260"/>
      <c r="HBQ202" s="260"/>
      <c r="HBR202" s="260"/>
      <c r="HBS202" s="260"/>
      <c r="HBT202" s="260"/>
      <c r="HBU202" s="260"/>
      <c r="HBV202" s="260"/>
      <c r="HBW202" s="260"/>
      <c r="HBX202" s="260"/>
      <c r="HBY202" s="260"/>
      <c r="HBZ202" s="260"/>
      <c r="HCA202" s="260"/>
      <c r="HCB202" s="260"/>
      <c r="HCC202" s="260"/>
      <c r="HCD202" s="260"/>
      <c r="HCE202" s="260"/>
      <c r="HCF202" s="260"/>
      <c r="HCG202" s="260"/>
      <c r="HCH202" s="260"/>
      <c r="HCI202" s="260"/>
      <c r="HCJ202" s="260"/>
      <c r="HCK202" s="260"/>
      <c r="HCL202" s="260"/>
      <c r="HCM202" s="260"/>
      <c r="HCN202" s="260"/>
      <c r="HCO202" s="260"/>
      <c r="HCP202" s="260"/>
      <c r="HCQ202" s="260"/>
      <c r="HCR202" s="260"/>
      <c r="HCS202" s="260"/>
      <c r="HCT202" s="260"/>
      <c r="HCU202" s="260"/>
      <c r="HCV202" s="260"/>
      <c r="HCW202" s="260"/>
      <c r="HCX202" s="260"/>
      <c r="HCY202" s="260"/>
      <c r="HCZ202" s="260"/>
      <c r="HDA202" s="260"/>
      <c r="HDB202" s="260"/>
      <c r="HDC202" s="260"/>
      <c r="HDD202" s="260"/>
      <c r="HDE202" s="260"/>
      <c r="HDF202" s="260"/>
      <c r="HDG202" s="260"/>
      <c r="HDH202" s="260"/>
      <c r="HDI202" s="260"/>
      <c r="HDJ202" s="260"/>
      <c r="HDK202" s="260"/>
      <c r="HDL202" s="260"/>
      <c r="HDM202" s="260"/>
      <c r="HDN202" s="260"/>
      <c r="HDO202" s="260"/>
      <c r="HDP202" s="260"/>
      <c r="HDQ202" s="260"/>
      <c r="HDR202" s="260"/>
      <c r="HDS202" s="260"/>
      <c r="HDT202" s="260"/>
      <c r="HDU202" s="260"/>
      <c r="HDV202" s="260"/>
      <c r="HDW202" s="260"/>
      <c r="HDX202" s="260"/>
      <c r="HDY202" s="260"/>
      <c r="HDZ202" s="260"/>
      <c r="HEA202" s="260"/>
      <c r="HEB202" s="260"/>
      <c r="HEC202" s="260"/>
      <c r="HED202" s="260"/>
      <c r="HEE202" s="260"/>
      <c r="HEF202" s="260"/>
      <c r="HEG202" s="260"/>
      <c r="HEH202" s="260"/>
      <c r="HEI202" s="260"/>
      <c r="HEJ202" s="260"/>
      <c r="HEK202" s="260"/>
      <c r="HEL202" s="260"/>
      <c r="HEM202" s="260"/>
      <c r="HEN202" s="260"/>
      <c r="HEO202" s="260"/>
      <c r="HEP202" s="260"/>
      <c r="HEQ202" s="260"/>
      <c r="HER202" s="260"/>
      <c r="HES202" s="260"/>
      <c r="HET202" s="260"/>
      <c r="HEU202" s="260"/>
      <c r="HEV202" s="260"/>
      <c r="HEW202" s="260"/>
      <c r="HEX202" s="260"/>
      <c r="HEY202" s="260"/>
      <c r="HEZ202" s="260"/>
      <c r="HFA202" s="260"/>
      <c r="HFB202" s="260"/>
      <c r="HFC202" s="260"/>
      <c r="HFD202" s="260"/>
      <c r="HFE202" s="260"/>
      <c r="HFF202" s="260"/>
      <c r="HFG202" s="260"/>
      <c r="HFH202" s="260"/>
      <c r="HFI202" s="260"/>
      <c r="HFJ202" s="260"/>
      <c r="HFK202" s="260"/>
      <c r="HFL202" s="260"/>
      <c r="HFM202" s="260"/>
      <c r="HFN202" s="260"/>
      <c r="HFO202" s="260"/>
      <c r="HFP202" s="260"/>
      <c r="HFQ202" s="260"/>
      <c r="HFR202" s="260"/>
      <c r="HFS202" s="260"/>
      <c r="HFT202" s="260"/>
      <c r="HFU202" s="260"/>
      <c r="HFV202" s="260"/>
      <c r="HFW202" s="260"/>
      <c r="HFX202" s="260"/>
      <c r="HFY202" s="260"/>
      <c r="HFZ202" s="260"/>
      <c r="HGA202" s="260"/>
      <c r="HGB202" s="260"/>
      <c r="HGC202" s="260"/>
      <c r="HGD202" s="260"/>
      <c r="HGE202" s="260"/>
      <c r="HGF202" s="260"/>
      <c r="HGG202" s="260"/>
      <c r="HGH202" s="260"/>
      <c r="HGI202" s="260"/>
      <c r="HGJ202" s="260"/>
      <c r="HGK202" s="260"/>
      <c r="HGL202" s="260"/>
      <c r="HGM202" s="260"/>
      <c r="HGN202" s="260"/>
      <c r="HGO202" s="260"/>
      <c r="HGP202" s="260"/>
      <c r="HGQ202" s="260"/>
      <c r="HGR202" s="260"/>
      <c r="HGS202" s="260"/>
      <c r="HGT202" s="260"/>
      <c r="HGU202" s="260"/>
      <c r="HGV202" s="260"/>
      <c r="HGW202" s="260"/>
      <c r="HGX202" s="260"/>
      <c r="HGY202" s="260"/>
      <c r="HGZ202" s="260"/>
      <c r="HHA202" s="260"/>
      <c r="HHB202" s="260"/>
      <c r="HHC202" s="260"/>
      <c r="HHD202" s="260"/>
      <c r="HHE202" s="260"/>
      <c r="HHF202" s="260"/>
      <c r="HHG202" s="260"/>
      <c r="HHH202" s="260"/>
      <c r="HHI202" s="260"/>
      <c r="HHJ202" s="260"/>
      <c r="HHK202" s="260"/>
      <c r="HHL202" s="260"/>
      <c r="HHM202" s="260"/>
      <c r="HHN202" s="260"/>
      <c r="HHO202" s="260"/>
      <c r="HHP202" s="260"/>
      <c r="HHQ202" s="260"/>
      <c r="HHR202" s="260"/>
      <c r="HHS202" s="260"/>
      <c r="HHT202" s="260"/>
      <c r="HHU202" s="260"/>
      <c r="HHV202" s="260"/>
      <c r="HHW202" s="260"/>
      <c r="HHX202" s="260"/>
      <c r="HHY202" s="260"/>
      <c r="HHZ202" s="260"/>
      <c r="HIA202" s="260"/>
      <c r="HIB202" s="260"/>
      <c r="HIC202" s="260"/>
      <c r="HID202" s="260"/>
      <c r="HIE202" s="260"/>
      <c r="HIF202" s="260"/>
      <c r="HIG202" s="260"/>
      <c r="HIH202" s="260"/>
      <c r="HII202" s="260"/>
      <c r="HIJ202" s="260"/>
      <c r="HIK202" s="260"/>
      <c r="HIL202" s="260"/>
      <c r="HIM202" s="260"/>
      <c r="HIN202" s="260"/>
      <c r="HIO202" s="260"/>
      <c r="HIP202" s="260"/>
      <c r="HIQ202" s="260"/>
      <c r="HIR202" s="260"/>
      <c r="HIS202" s="260"/>
      <c r="HIT202" s="260"/>
      <c r="HIU202" s="260"/>
      <c r="HIV202" s="260"/>
      <c r="HIW202" s="260"/>
      <c r="HIX202" s="260"/>
      <c r="HIY202" s="260"/>
      <c r="HIZ202" s="260"/>
      <c r="HJA202" s="260"/>
      <c r="HJB202" s="260"/>
      <c r="HJC202" s="260"/>
      <c r="HJD202" s="260"/>
      <c r="HJE202" s="260"/>
      <c r="HJF202" s="260"/>
      <c r="HJG202" s="260"/>
      <c r="HJH202" s="260"/>
      <c r="HJI202" s="260"/>
      <c r="HJJ202" s="260"/>
      <c r="HJK202" s="260"/>
      <c r="HJL202" s="260"/>
      <c r="HJM202" s="260"/>
      <c r="HJN202" s="260"/>
      <c r="HJO202" s="260"/>
      <c r="HJP202" s="260"/>
      <c r="HJQ202" s="260"/>
      <c r="HJR202" s="260"/>
      <c r="HJS202" s="260"/>
      <c r="HJT202" s="260"/>
      <c r="HJU202" s="260"/>
      <c r="HJV202" s="260"/>
      <c r="HJW202" s="260"/>
      <c r="HJX202" s="260"/>
      <c r="HJY202" s="260"/>
      <c r="HJZ202" s="260"/>
      <c r="HKA202" s="260"/>
      <c r="HKB202" s="260"/>
      <c r="HKC202" s="260"/>
      <c r="HKD202" s="260"/>
      <c r="HKE202" s="260"/>
      <c r="HKF202" s="260"/>
      <c r="HKG202" s="260"/>
      <c r="HKH202" s="260"/>
      <c r="HKI202" s="260"/>
      <c r="HKJ202" s="260"/>
      <c r="HKK202" s="260"/>
      <c r="HKL202" s="260"/>
      <c r="HKM202" s="260"/>
      <c r="HKN202" s="260"/>
      <c r="HKO202" s="260"/>
      <c r="HKP202" s="260"/>
      <c r="HKQ202" s="260"/>
      <c r="HKR202" s="260"/>
      <c r="HKS202" s="260"/>
      <c r="HKT202" s="260"/>
      <c r="HKU202" s="260"/>
      <c r="HKV202" s="260"/>
      <c r="HKW202" s="260"/>
      <c r="HKX202" s="260"/>
      <c r="HKY202" s="260"/>
      <c r="HKZ202" s="260"/>
      <c r="HLA202" s="260"/>
      <c r="HLB202" s="260"/>
      <c r="HLC202" s="260"/>
      <c r="HLD202" s="260"/>
      <c r="HLE202" s="260"/>
      <c r="HLF202" s="260"/>
      <c r="HLG202" s="260"/>
      <c r="HLH202" s="260"/>
      <c r="HLI202" s="260"/>
      <c r="HLJ202" s="260"/>
      <c r="HLK202" s="260"/>
      <c r="HLL202" s="260"/>
      <c r="HLM202" s="260"/>
      <c r="HLN202" s="260"/>
      <c r="HLO202" s="260"/>
      <c r="HLP202" s="260"/>
      <c r="HLQ202" s="260"/>
      <c r="HLR202" s="260"/>
      <c r="HLS202" s="260"/>
      <c r="HLT202" s="260"/>
      <c r="HLU202" s="260"/>
      <c r="HLV202" s="260"/>
      <c r="HLW202" s="260"/>
      <c r="HLX202" s="260"/>
      <c r="HLY202" s="260"/>
      <c r="HLZ202" s="260"/>
      <c r="HMA202" s="260"/>
      <c r="HMB202" s="260"/>
      <c r="HMC202" s="260"/>
      <c r="HMD202" s="260"/>
      <c r="HME202" s="260"/>
      <c r="HMF202" s="260"/>
      <c r="HMG202" s="260"/>
      <c r="HMH202" s="260"/>
      <c r="HMI202" s="260"/>
      <c r="HMJ202" s="260"/>
      <c r="HMK202" s="260"/>
      <c r="HML202" s="260"/>
      <c r="HMM202" s="260"/>
      <c r="HMN202" s="260"/>
      <c r="HMO202" s="260"/>
      <c r="HMP202" s="260"/>
      <c r="HMQ202" s="260"/>
      <c r="HMR202" s="260"/>
      <c r="HMS202" s="260"/>
      <c r="HMT202" s="260"/>
      <c r="HMU202" s="260"/>
      <c r="HMV202" s="260"/>
      <c r="HMW202" s="260"/>
      <c r="HMX202" s="260"/>
      <c r="HMY202" s="260"/>
      <c r="HMZ202" s="260"/>
      <c r="HNA202" s="260"/>
      <c r="HNB202" s="260"/>
      <c r="HNC202" s="260"/>
      <c r="HND202" s="260"/>
      <c r="HNE202" s="260"/>
      <c r="HNF202" s="260"/>
      <c r="HNG202" s="260"/>
      <c r="HNH202" s="260"/>
      <c r="HNI202" s="260"/>
      <c r="HNJ202" s="260"/>
      <c r="HNK202" s="260"/>
      <c r="HNL202" s="260"/>
      <c r="HNM202" s="260"/>
      <c r="HNN202" s="260"/>
      <c r="HNO202" s="260"/>
      <c r="HNP202" s="260"/>
      <c r="HNQ202" s="260"/>
      <c r="HNR202" s="260"/>
      <c r="HNS202" s="260"/>
      <c r="HNT202" s="260"/>
      <c r="HNU202" s="260"/>
      <c r="HNV202" s="260"/>
      <c r="HNW202" s="260"/>
      <c r="HNX202" s="260"/>
      <c r="HNY202" s="260"/>
      <c r="HNZ202" s="260"/>
      <c r="HOA202" s="260"/>
      <c r="HOB202" s="260"/>
      <c r="HOC202" s="260"/>
      <c r="HOD202" s="260"/>
      <c r="HOE202" s="260"/>
      <c r="HOF202" s="260"/>
      <c r="HOG202" s="260"/>
      <c r="HOH202" s="260"/>
      <c r="HOI202" s="260"/>
      <c r="HOJ202" s="260"/>
      <c r="HOK202" s="260"/>
      <c r="HOL202" s="260"/>
      <c r="HOM202" s="260"/>
      <c r="HON202" s="260"/>
      <c r="HOO202" s="260"/>
      <c r="HOP202" s="260"/>
      <c r="HOQ202" s="260"/>
      <c r="HOR202" s="260"/>
      <c r="HOS202" s="260"/>
      <c r="HOT202" s="260"/>
      <c r="HOU202" s="260"/>
      <c r="HOV202" s="260"/>
      <c r="HOW202" s="260"/>
      <c r="HOX202" s="260"/>
      <c r="HOY202" s="260"/>
      <c r="HOZ202" s="260"/>
      <c r="HPA202" s="260"/>
      <c r="HPB202" s="260"/>
      <c r="HPC202" s="260"/>
      <c r="HPD202" s="260"/>
      <c r="HPE202" s="260"/>
      <c r="HPF202" s="260"/>
      <c r="HPG202" s="260"/>
      <c r="HPH202" s="260"/>
      <c r="HPI202" s="260"/>
      <c r="HPJ202" s="260"/>
      <c r="HPK202" s="260"/>
      <c r="HPL202" s="260"/>
      <c r="HPM202" s="260"/>
      <c r="HPN202" s="260"/>
      <c r="HPO202" s="260"/>
      <c r="HPP202" s="260"/>
      <c r="HPQ202" s="260"/>
      <c r="HPR202" s="260"/>
      <c r="HPS202" s="260"/>
      <c r="HPT202" s="260"/>
      <c r="HPU202" s="260"/>
      <c r="HPV202" s="260"/>
      <c r="HPW202" s="260"/>
      <c r="HPX202" s="260"/>
      <c r="HPY202" s="260"/>
      <c r="HPZ202" s="260"/>
      <c r="HQA202" s="260"/>
      <c r="HQB202" s="260"/>
      <c r="HQC202" s="260"/>
      <c r="HQD202" s="260"/>
      <c r="HQE202" s="260"/>
      <c r="HQF202" s="260"/>
      <c r="HQG202" s="260"/>
      <c r="HQH202" s="260"/>
      <c r="HQI202" s="260"/>
      <c r="HQJ202" s="260"/>
      <c r="HQK202" s="260"/>
      <c r="HQL202" s="260"/>
      <c r="HQM202" s="260"/>
      <c r="HQN202" s="260"/>
      <c r="HQO202" s="260"/>
      <c r="HQP202" s="260"/>
      <c r="HQQ202" s="260"/>
      <c r="HQR202" s="260"/>
      <c r="HQS202" s="260"/>
      <c r="HQT202" s="260"/>
      <c r="HQU202" s="260"/>
      <c r="HQV202" s="260"/>
      <c r="HQW202" s="260"/>
      <c r="HQX202" s="260"/>
      <c r="HQY202" s="260"/>
      <c r="HQZ202" s="260"/>
      <c r="HRA202" s="260"/>
      <c r="HRB202" s="260"/>
      <c r="HRC202" s="260"/>
      <c r="HRD202" s="260"/>
      <c r="HRE202" s="260"/>
      <c r="HRF202" s="260"/>
      <c r="HRG202" s="260"/>
      <c r="HRH202" s="260"/>
      <c r="HRI202" s="260"/>
      <c r="HRJ202" s="260"/>
      <c r="HRK202" s="260"/>
      <c r="HRL202" s="260"/>
      <c r="HRM202" s="260"/>
      <c r="HRN202" s="260"/>
      <c r="HRO202" s="260"/>
      <c r="HRP202" s="260"/>
      <c r="HRQ202" s="260"/>
      <c r="HRR202" s="260"/>
      <c r="HRS202" s="260"/>
      <c r="HRT202" s="260"/>
      <c r="HRU202" s="260"/>
      <c r="HRV202" s="260"/>
      <c r="HRW202" s="260"/>
      <c r="HRX202" s="260"/>
      <c r="HRY202" s="260"/>
      <c r="HRZ202" s="260"/>
      <c r="HSA202" s="260"/>
      <c r="HSB202" s="260"/>
      <c r="HSC202" s="260"/>
      <c r="HSD202" s="260"/>
      <c r="HSE202" s="260"/>
      <c r="HSF202" s="260"/>
      <c r="HSG202" s="260"/>
      <c r="HSH202" s="260"/>
      <c r="HSI202" s="260"/>
      <c r="HSJ202" s="260"/>
      <c r="HSK202" s="260"/>
      <c r="HSL202" s="260"/>
      <c r="HSM202" s="260"/>
      <c r="HSN202" s="260"/>
      <c r="HSO202" s="260"/>
      <c r="HSP202" s="260"/>
      <c r="HSQ202" s="260"/>
      <c r="HSR202" s="260"/>
      <c r="HSS202" s="260"/>
      <c r="HST202" s="260"/>
      <c r="HSU202" s="260"/>
      <c r="HSV202" s="260"/>
      <c r="HSW202" s="260"/>
      <c r="HSX202" s="260"/>
      <c r="HSY202" s="260"/>
      <c r="HSZ202" s="260"/>
      <c r="HTA202" s="260"/>
      <c r="HTB202" s="260"/>
      <c r="HTC202" s="260"/>
      <c r="HTD202" s="260"/>
      <c r="HTE202" s="260"/>
      <c r="HTF202" s="260"/>
      <c r="HTG202" s="260"/>
      <c r="HTH202" s="260"/>
      <c r="HTI202" s="260"/>
      <c r="HTJ202" s="260"/>
      <c r="HTK202" s="260"/>
      <c r="HTL202" s="260"/>
      <c r="HTM202" s="260"/>
      <c r="HTN202" s="260"/>
      <c r="HTO202" s="260"/>
      <c r="HTP202" s="260"/>
      <c r="HTQ202" s="260"/>
      <c r="HTR202" s="260"/>
      <c r="HTS202" s="260"/>
      <c r="HTT202" s="260"/>
      <c r="HTU202" s="260"/>
      <c r="HTV202" s="260"/>
      <c r="HTW202" s="260"/>
      <c r="HTX202" s="260"/>
      <c r="HTY202" s="260"/>
      <c r="HTZ202" s="260"/>
      <c r="HUA202" s="260"/>
      <c r="HUB202" s="260"/>
      <c r="HUC202" s="260"/>
      <c r="HUD202" s="260"/>
      <c r="HUE202" s="260"/>
      <c r="HUF202" s="260"/>
      <c r="HUG202" s="260"/>
      <c r="HUH202" s="260"/>
      <c r="HUI202" s="260"/>
      <c r="HUJ202" s="260"/>
      <c r="HUK202" s="260"/>
      <c r="HUL202" s="260"/>
      <c r="HUM202" s="260"/>
      <c r="HUN202" s="260"/>
      <c r="HUO202" s="260"/>
      <c r="HUP202" s="260"/>
      <c r="HUQ202" s="260"/>
      <c r="HUR202" s="260"/>
      <c r="HUS202" s="260"/>
      <c r="HUT202" s="260"/>
      <c r="HUU202" s="260"/>
      <c r="HUV202" s="260"/>
      <c r="HUW202" s="260"/>
      <c r="HUX202" s="260"/>
      <c r="HUY202" s="260"/>
      <c r="HUZ202" s="260"/>
      <c r="HVA202" s="260"/>
      <c r="HVB202" s="260"/>
      <c r="HVC202" s="260"/>
      <c r="HVD202" s="260"/>
      <c r="HVE202" s="260"/>
      <c r="HVF202" s="260"/>
      <c r="HVG202" s="260"/>
      <c r="HVH202" s="260"/>
      <c r="HVI202" s="260"/>
      <c r="HVJ202" s="260"/>
      <c r="HVK202" s="260"/>
      <c r="HVL202" s="260"/>
      <c r="HVM202" s="260"/>
      <c r="HVN202" s="260"/>
      <c r="HVO202" s="260"/>
      <c r="HVP202" s="260"/>
      <c r="HVQ202" s="260"/>
      <c r="HVR202" s="260"/>
      <c r="HVS202" s="260"/>
      <c r="HVT202" s="260"/>
      <c r="HVU202" s="260"/>
      <c r="HVV202" s="260"/>
      <c r="HVW202" s="260"/>
      <c r="HVX202" s="260"/>
      <c r="HVY202" s="260"/>
      <c r="HVZ202" s="260"/>
      <c r="HWA202" s="260"/>
      <c r="HWB202" s="260"/>
      <c r="HWC202" s="260"/>
      <c r="HWD202" s="260"/>
      <c r="HWE202" s="260"/>
      <c r="HWF202" s="260"/>
      <c r="HWG202" s="260"/>
      <c r="HWH202" s="260"/>
      <c r="HWI202" s="260"/>
      <c r="HWJ202" s="260"/>
      <c r="HWK202" s="260"/>
      <c r="HWL202" s="260"/>
      <c r="HWM202" s="260"/>
      <c r="HWN202" s="260"/>
      <c r="HWO202" s="260"/>
      <c r="HWP202" s="260"/>
      <c r="HWQ202" s="260"/>
      <c r="HWR202" s="260"/>
      <c r="HWS202" s="260"/>
      <c r="HWT202" s="260"/>
      <c r="HWU202" s="260"/>
      <c r="HWV202" s="260"/>
      <c r="HWW202" s="260"/>
      <c r="HWX202" s="260"/>
      <c r="HWY202" s="260"/>
      <c r="HWZ202" s="260"/>
      <c r="HXA202" s="260"/>
      <c r="HXB202" s="260"/>
      <c r="HXC202" s="260"/>
      <c r="HXD202" s="260"/>
      <c r="HXE202" s="260"/>
      <c r="HXF202" s="260"/>
      <c r="HXG202" s="260"/>
      <c r="HXH202" s="260"/>
      <c r="HXI202" s="260"/>
      <c r="HXJ202" s="260"/>
      <c r="HXK202" s="260"/>
      <c r="HXL202" s="260"/>
      <c r="HXM202" s="260"/>
      <c r="HXN202" s="260"/>
      <c r="HXO202" s="260"/>
      <c r="HXP202" s="260"/>
      <c r="HXQ202" s="260"/>
      <c r="HXR202" s="260"/>
      <c r="HXS202" s="260"/>
      <c r="HXT202" s="260"/>
      <c r="HXU202" s="260"/>
      <c r="HXV202" s="260"/>
      <c r="HXW202" s="260"/>
      <c r="HXX202" s="260"/>
      <c r="HXY202" s="260"/>
      <c r="HXZ202" s="260"/>
      <c r="HYA202" s="260"/>
      <c r="HYB202" s="260"/>
      <c r="HYC202" s="260"/>
      <c r="HYD202" s="260"/>
      <c r="HYE202" s="260"/>
      <c r="HYF202" s="260"/>
      <c r="HYG202" s="260"/>
      <c r="HYH202" s="260"/>
      <c r="HYI202" s="260"/>
      <c r="HYJ202" s="260"/>
      <c r="HYK202" s="260"/>
      <c r="HYL202" s="260"/>
      <c r="HYM202" s="260"/>
      <c r="HYN202" s="260"/>
      <c r="HYO202" s="260"/>
      <c r="HYP202" s="260"/>
      <c r="HYQ202" s="260"/>
      <c r="HYR202" s="260"/>
      <c r="HYS202" s="260"/>
      <c r="HYT202" s="260"/>
      <c r="HYU202" s="260"/>
      <c r="HYV202" s="260"/>
      <c r="HYW202" s="260"/>
      <c r="HYX202" s="260"/>
      <c r="HYY202" s="260"/>
      <c r="HYZ202" s="260"/>
      <c r="HZA202" s="260"/>
      <c r="HZB202" s="260"/>
      <c r="HZC202" s="260"/>
      <c r="HZD202" s="260"/>
      <c r="HZE202" s="260"/>
      <c r="HZF202" s="260"/>
      <c r="HZG202" s="260"/>
      <c r="HZH202" s="260"/>
      <c r="HZI202" s="260"/>
      <c r="HZJ202" s="260"/>
      <c r="HZK202" s="260"/>
      <c r="HZL202" s="260"/>
      <c r="HZM202" s="260"/>
      <c r="HZN202" s="260"/>
      <c r="HZO202" s="260"/>
      <c r="HZP202" s="260"/>
      <c r="HZQ202" s="260"/>
      <c r="HZR202" s="260"/>
      <c r="HZS202" s="260"/>
      <c r="HZT202" s="260"/>
      <c r="HZU202" s="260"/>
      <c r="HZV202" s="260"/>
      <c r="HZW202" s="260"/>
      <c r="HZX202" s="260"/>
      <c r="HZY202" s="260"/>
      <c r="HZZ202" s="260"/>
      <c r="IAA202" s="260"/>
      <c r="IAB202" s="260"/>
      <c r="IAC202" s="260"/>
      <c r="IAD202" s="260"/>
      <c r="IAE202" s="260"/>
      <c r="IAF202" s="260"/>
      <c r="IAG202" s="260"/>
      <c r="IAH202" s="260"/>
      <c r="IAI202" s="260"/>
      <c r="IAJ202" s="260"/>
      <c r="IAK202" s="260"/>
      <c r="IAL202" s="260"/>
      <c r="IAM202" s="260"/>
      <c r="IAN202" s="260"/>
      <c r="IAO202" s="260"/>
      <c r="IAP202" s="260"/>
      <c r="IAQ202" s="260"/>
      <c r="IAR202" s="260"/>
      <c r="IAS202" s="260"/>
      <c r="IAT202" s="260"/>
      <c r="IAU202" s="260"/>
      <c r="IAV202" s="260"/>
      <c r="IAW202" s="260"/>
      <c r="IAX202" s="260"/>
      <c r="IAY202" s="260"/>
      <c r="IAZ202" s="260"/>
      <c r="IBA202" s="260"/>
      <c r="IBB202" s="260"/>
      <c r="IBC202" s="260"/>
      <c r="IBD202" s="260"/>
      <c r="IBE202" s="260"/>
      <c r="IBF202" s="260"/>
      <c r="IBG202" s="260"/>
      <c r="IBH202" s="260"/>
      <c r="IBI202" s="260"/>
      <c r="IBJ202" s="260"/>
      <c r="IBK202" s="260"/>
      <c r="IBL202" s="260"/>
      <c r="IBM202" s="260"/>
      <c r="IBN202" s="260"/>
      <c r="IBO202" s="260"/>
      <c r="IBP202" s="260"/>
      <c r="IBQ202" s="260"/>
      <c r="IBR202" s="260"/>
      <c r="IBS202" s="260"/>
      <c r="IBT202" s="260"/>
      <c r="IBU202" s="260"/>
      <c r="IBV202" s="260"/>
      <c r="IBW202" s="260"/>
      <c r="IBX202" s="260"/>
      <c r="IBY202" s="260"/>
      <c r="IBZ202" s="260"/>
      <c r="ICA202" s="260"/>
      <c r="ICB202" s="260"/>
      <c r="ICC202" s="260"/>
      <c r="ICD202" s="260"/>
      <c r="ICE202" s="260"/>
      <c r="ICF202" s="260"/>
      <c r="ICG202" s="260"/>
      <c r="ICH202" s="260"/>
      <c r="ICI202" s="260"/>
      <c r="ICJ202" s="260"/>
      <c r="ICK202" s="260"/>
      <c r="ICL202" s="260"/>
      <c r="ICM202" s="260"/>
      <c r="ICN202" s="260"/>
      <c r="ICO202" s="260"/>
      <c r="ICP202" s="260"/>
      <c r="ICQ202" s="260"/>
      <c r="ICR202" s="260"/>
      <c r="ICS202" s="260"/>
      <c r="ICT202" s="260"/>
      <c r="ICU202" s="260"/>
      <c r="ICV202" s="260"/>
      <c r="ICW202" s="260"/>
      <c r="ICX202" s="260"/>
      <c r="ICY202" s="260"/>
      <c r="ICZ202" s="260"/>
      <c r="IDA202" s="260"/>
      <c r="IDB202" s="260"/>
      <c r="IDC202" s="260"/>
      <c r="IDD202" s="260"/>
      <c r="IDE202" s="260"/>
      <c r="IDF202" s="260"/>
      <c r="IDG202" s="260"/>
      <c r="IDH202" s="260"/>
      <c r="IDI202" s="260"/>
      <c r="IDJ202" s="260"/>
      <c r="IDK202" s="260"/>
      <c r="IDL202" s="260"/>
      <c r="IDM202" s="260"/>
      <c r="IDN202" s="260"/>
      <c r="IDO202" s="260"/>
      <c r="IDP202" s="260"/>
      <c r="IDQ202" s="260"/>
      <c r="IDR202" s="260"/>
      <c r="IDS202" s="260"/>
      <c r="IDT202" s="260"/>
      <c r="IDU202" s="260"/>
      <c r="IDV202" s="260"/>
      <c r="IDW202" s="260"/>
      <c r="IDX202" s="260"/>
      <c r="IDY202" s="260"/>
      <c r="IDZ202" s="260"/>
      <c r="IEA202" s="260"/>
      <c r="IEB202" s="260"/>
      <c r="IEC202" s="260"/>
      <c r="IED202" s="260"/>
      <c r="IEE202" s="260"/>
      <c r="IEF202" s="260"/>
      <c r="IEG202" s="260"/>
      <c r="IEH202" s="260"/>
      <c r="IEI202" s="260"/>
      <c r="IEJ202" s="260"/>
      <c r="IEK202" s="260"/>
      <c r="IEL202" s="260"/>
      <c r="IEM202" s="260"/>
      <c r="IEN202" s="260"/>
      <c r="IEO202" s="260"/>
      <c r="IEP202" s="260"/>
      <c r="IEQ202" s="260"/>
      <c r="IER202" s="260"/>
      <c r="IES202" s="260"/>
      <c r="IET202" s="260"/>
      <c r="IEU202" s="260"/>
      <c r="IEV202" s="260"/>
      <c r="IEW202" s="260"/>
      <c r="IEX202" s="260"/>
      <c r="IEY202" s="260"/>
      <c r="IEZ202" s="260"/>
      <c r="IFA202" s="260"/>
      <c r="IFB202" s="260"/>
      <c r="IFC202" s="260"/>
      <c r="IFD202" s="260"/>
      <c r="IFE202" s="260"/>
      <c r="IFF202" s="260"/>
      <c r="IFG202" s="260"/>
      <c r="IFH202" s="260"/>
      <c r="IFI202" s="260"/>
      <c r="IFJ202" s="260"/>
      <c r="IFK202" s="260"/>
      <c r="IFL202" s="260"/>
      <c r="IFM202" s="260"/>
      <c r="IFN202" s="260"/>
      <c r="IFO202" s="260"/>
      <c r="IFP202" s="260"/>
      <c r="IFQ202" s="260"/>
      <c r="IFR202" s="260"/>
      <c r="IFS202" s="260"/>
      <c r="IFT202" s="260"/>
      <c r="IFU202" s="260"/>
      <c r="IFV202" s="260"/>
      <c r="IFW202" s="260"/>
      <c r="IFX202" s="260"/>
      <c r="IFY202" s="260"/>
      <c r="IFZ202" s="260"/>
      <c r="IGA202" s="260"/>
      <c r="IGB202" s="260"/>
      <c r="IGC202" s="260"/>
      <c r="IGD202" s="260"/>
      <c r="IGE202" s="260"/>
      <c r="IGF202" s="260"/>
      <c r="IGG202" s="260"/>
      <c r="IGH202" s="260"/>
      <c r="IGI202" s="260"/>
      <c r="IGJ202" s="260"/>
      <c r="IGK202" s="260"/>
      <c r="IGL202" s="260"/>
      <c r="IGM202" s="260"/>
      <c r="IGN202" s="260"/>
      <c r="IGO202" s="260"/>
      <c r="IGP202" s="260"/>
      <c r="IGQ202" s="260"/>
      <c r="IGR202" s="260"/>
      <c r="IGS202" s="260"/>
      <c r="IGT202" s="260"/>
      <c r="IGU202" s="260"/>
      <c r="IGV202" s="260"/>
      <c r="IGW202" s="260"/>
      <c r="IGX202" s="260"/>
      <c r="IGY202" s="260"/>
      <c r="IGZ202" s="260"/>
      <c r="IHA202" s="260"/>
      <c r="IHB202" s="260"/>
      <c r="IHC202" s="260"/>
      <c r="IHD202" s="260"/>
      <c r="IHE202" s="260"/>
      <c r="IHF202" s="260"/>
      <c r="IHG202" s="260"/>
      <c r="IHH202" s="260"/>
      <c r="IHI202" s="260"/>
      <c r="IHJ202" s="260"/>
      <c r="IHK202" s="260"/>
      <c r="IHL202" s="260"/>
      <c r="IHM202" s="260"/>
      <c r="IHN202" s="260"/>
      <c r="IHO202" s="260"/>
      <c r="IHP202" s="260"/>
      <c r="IHQ202" s="260"/>
      <c r="IHR202" s="260"/>
      <c r="IHS202" s="260"/>
      <c r="IHT202" s="260"/>
      <c r="IHU202" s="260"/>
      <c r="IHV202" s="260"/>
      <c r="IHW202" s="260"/>
      <c r="IHX202" s="260"/>
      <c r="IHY202" s="260"/>
      <c r="IHZ202" s="260"/>
      <c r="IIA202" s="260"/>
      <c r="IIB202" s="260"/>
      <c r="IIC202" s="260"/>
      <c r="IID202" s="260"/>
      <c r="IIE202" s="260"/>
      <c r="IIF202" s="260"/>
      <c r="IIG202" s="260"/>
      <c r="IIH202" s="260"/>
      <c r="III202" s="260"/>
      <c r="IIJ202" s="260"/>
      <c r="IIK202" s="260"/>
      <c r="IIL202" s="260"/>
      <c r="IIM202" s="260"/>
      <c r="IIN202" s="260"/>
      <c r="IIO202" s="260"/>
      <c r="IIP202" s="260"/>
      <c r="IIQ202" s="260"/>
      <c r="IIR202" s="260"/>
      <c r="IIS202" s="260"/>
      <c r="IIT202" s="260"/>
      <c r="IIU202" s="260"/>
      <c r="IIV202" s="260"/>
      <c r="IIW202" s="260"/>
      <c r="IIX202" s="260"/>
      <c r="IIY202" s="260"/>
      <c r="IIZ202" s="260"/>
      <c r="IJA202" s="260"/>
      <c r="IJB202" s="260"/>
      <c r="IJC202" s="260"/>
      <c r="IJD202" s="260"/>
      <c r="IJE202" s="260"/>
      <c r="IJF202" s="260"/>
      <c r="IJG202" s="260"/>
      <c r="IJH202" s="260"/>
      <c r="IJI202" s="260"/>
      <c r="IJJ202" s="260"/>
      <c r="IJK202" s="260"/>
      <c r="IJL202" s="260"/>
      <c r="IJM202" s="260"/>
      <c r="IJN202" s="260"/>
      <c r="IJO202" s="260"/>
      <c r="IJP202" s="260"/>
      <c r="IJQ202" s="260"/>
      <c r="IJR202" s="260"/>
      <c r="IJS202" s="260"/>
      <c r="IJT202" s="260"/>
      <c r="IJU202" s="260"/>
      <c r="IJV202" s="260"/>
      <c r="IJW202" s="260"/>
      <c r="IJX202" s="260"/>
      <c r="IJY202" s="260"/>
      <c r="IJZ202" s="260"/>
      <c r="IKA202" s="260"/>
      <c r="IKB202" s="260"/>
      <c r="IKC202" s="260"/>
      <c r="IKD202" s="260"/>
      <c r="IKE202" s="260"/>
      <c r="IKF202" s="260"/>
      <c r="IKG202" s="260"/>
      <c r="IKH202" s="260"/>
      <c r="IKI202" s="260"/>
      <c r="IKJ202" s="260"/>
      <c r="IKK202" s="260"/>
      <c r="IKL202" s="260"/>
      <c r="IKM202" s="260"/>
      <c r="IKN202" s="260"/>
      <c r="IKO202" s="260"/>
      <c r="IKP202" s="260"/>
      <c r="IKQ202" s="260"/>
      <c r="IKR202" s="260"/>
      <c r="IKS202" s="260"/>
      <c r="IKT202" s="260"/>
      <c r="IKU202" s="260"/>
      <c r="IKV202" s="260"/>
      <c r="IKW202" s="260"/>
      <c r="IKX202" s="260"/>
      <c r="IKY202" s="260"/>
      <c r="IKZ202" s="260"/>
      <c r="ILA202" s="260"/>
      <c r="ILB202" s="260"/>
      <c r="ILC202" s="260"/>
      <c r="ILD202" s="260"/>
      <c r="ILE202" s="260"/>
      <c r="ILF202" s="260"/>
      <c r="ILG202" s="260"/>
      <c r="ILH202" s="260"/>
      <c r="ILI202" s="260"/>
      <c r="ILJ202" s="260"/>
      <c r="ILK202" s="260"/>
      <c r="ILL202" s="260"/>
      <c r="ILM202" s="260"/>
      <c r="ILN202" s="260"/>
      <c r="ILO202" s="260"/>
      <c r="ILP202" s="260"/>
      <c r="ILQ202" s="260"/>
      <c r="ILR202" s="260"/>
      <c r="ILS202" s="260"/>
      <c r="ILT202" s="260"/>
      <c r="ILU202" s="260"/>
      <c r="ILV202" s="260"/>
      <c r="ILW202" s="260"/>
      <c r="ILX202" s="260"/>
      <c r="ILY202" s="260"/>
      <c r="ILZ202" s="260"/>
      <c r="IMA202" s="260"/>
      <c r="IMB202" s="260"/>
      <c r="IMC202" s="260"/>
      <c r="IMD202" s="260"/>
      <c r="IME202" s="260"/>
      <c r="IMF202" s="260"/>
      <c r="IMG202" s="260"/>
      <c r="IMH202" s="260"/>
      <c r="IMI202" s="260"/>
      <c r="IMJ202" s="260"/>
      <c r="IMK202" s="260"/>
      <c r="IML202" s="260"/>
      <c r="IMM202" s="260"/>
      <c r="IMN202" s="260"/>
      <c r="IMO202" s="260"/>
      <c r="IMP202" s="260"/>
      <c r="IMQ202" s="260"/>
      <c r="IMR202" s="260"/>
      <c r="IMS202" s="260"/>
      <c r="IMT202" s="260"/>
      <c r="IMU202" s="260"/>
      <c r="IMV202" s="260"/>
      <c r="IMW202" s="260"/>
      <c r="IMX202" s="260"/>
      <c r="IMY202" s="260"/>
      <c r="IMZ202" s="260"/>
      <c r="INA202" s="260"/>
      <c r="INB202" s="260"/>
      <c r="INC202" s="260"/>
      <c r="IND202" s="260"/>
      <c r="INE202" s="260"/>
      <c r="INF202" s="260"/>
      <c r="ING202" s="260"/>
      <c r="INH202" s="260"/>
      <c r="INI202" s="260"/>
      <c r="INJ202" s="260"/>
      <c r="INK202" s="260"/>
      <c r="INL202" s="260"/>
      <c r="INM202" s="260"/>
      <c r="INN202" s="260"/>
      <c r="INO202" s="260"/>
      <c r="INP202" s="260"/>
      <c r="INQ202" s="260"/>
      <c r="INR202" s="260"/>
      <c r="INS202" s="260"/>
      <c r="INT202" s="260"/>
      <c r="INU202" s="260"/>
      <c r="INV202" s="260"/>
      <c r="INW202" s="260"/>
      <c r="INX202" s="260"/>
      <c r="INY202" s="260"/>
      <c r="INZ202" s="260"/>
      <c r="IOA202" s="260"/>
      <c r="IOB202" s="260"/>
      <c r="IOC202" s="260"/>
      <c r="IOD202" s="260"/>
      <c r="IOE202" s="260"/>
      <c r="IOF202" s="260"/>
      <c r="IOG202" s="260"/>
      <c r="IOH202" s="260"/>
      <c r="IOI202" s="260"/>
      <c r="IOJ202" s="260"/>
      <c r="IOK202" s="260"/>
      <c r="IOL202" s="260"/>
      <c r="IOM202" s="260"/>
      <c r="ION202" s="260"/>
      <c r="IOO202" s="260"/>
      <c r="IOP202" s="260"/>
      <c r="IOQ202" s="260"/>
      <c r="IOR202" s="260"/>
      <c r="IOS202" s="260"/>
      <c r="IOT202" s="260"/>
      <c r="IOU202" s="260"/>
      <c r="IOV202" s="260"/>
      <c r="IOW202" s="260"/>
      <c r="IOX202" s="260"/>
      <c r="IOY202" s="260"/>
      <c r="IOZ202" s="260"/>
      <c r="IPA202" s="260"/>
      <c r="IPB202" s="260"/>
      <c r="IPC202" s="260"/>
      <c r="IPD202" s="260"/>
      <c r="IPE202" s="260"/>
      <c r="IPF202" s="260"/>
      <c r="IPG202" s="260"/>
      <c r="IPH202" s="260"/>
      <c r="IPI202" s="260"/>
      <c r="IPJ202" s="260"/>
      <c r="IPK202" s="260"/>
      <c r="IPL202" s="260"/>
      <c r="IPM202" s="260"/>
      <c r="IPN202" s="260"/>
      <c r="IPO202" s="260"/>
      <c r="IPP202" s="260"/>
      <c r="IPQ202" s="260"/>
      <c r="IPR202" s="260"/>
      <c r="IPS202" s="260"/>
      <c r="IPT202" s="260"/>
      <c r="IPU202" s="260"/>
      <c r="IPV202" s="260"/>
      <c r="IPW202" s="260"/>
      <c r="IPX202" s="260"/>
      <c r="IPY202" s="260"/>
      <c r="IPZ202" s="260"/>
      <c r="IQA202" s="260"/>
      <c r="IQB202" s="260"/>
      <c r="IQC202" s="260"/>
      <c r="IQD202" s="260"/>
      <c r="IQE202" s="260"/>
      <c r="IQF202" s="260"/>
      <c r="IQG202" s="260"/>
      <c r="IQH202" s="260"/>
      <c r="IQI202" s="260"/>
      <c r="IQJ202" s="260"/>
      <c r="IQK202" s="260"/>
      <c r="IQL202" s="260"/>
      <c r="IQM202" s="260"/>
      <c r="IQN202" s="260"/>
      <c r="IQO202" s="260"/>
      <c r="IQP202" s="260"/>
      <c r="IQQ202" s="260"/>
      <c r="IQR202" s="260"/>
      <c r="IQS202" s="260"/>
      <c r="IQT202" s="260"/>
      <c r="IQU202" s="260"/>
      <c r="IQV202" s="260"/>
      <c r="IQW202" s="260"/>
      <c r="IQX202" s="260"/>
      <c r="IQY202" s="260"/>
      <c r="IQZ202" s="260"/>
      <c r="IRA202" s="260"/>
      <c r="IRB202" s="260"/>
      <c r="IRC202" s="260"/>
      <c r="IRD202" s="260"/>
      <c r="IRE202" s="260"/>
      <c r="IRF202" s="260"/>
      <c r="IRG202" s="260"/>
      <c r="IRH202" s="260"/>
      <c r="IRI202" s="260"/>
      <c r="IRJ202" s="260"/>
      <c r="IRK202" s="260"/>
      <c r="IRL202" s="260"/>
      <c r="IRM202" s="260"/>
      <c r="IRN202" s="260"/>
      <c r="IRO202" s="260"/>
      <c r="IRP202" s="260"/>
      <c r="IRQ202" s="260"/>
      <c r="IRR202" s="260"/>
      <c r="IRS202" s="260"/>
      <c r="IRT202" s="260"/>
      <c r="IRU202" s="260"/>
      <c r="IRV202" s="260"/>
      <c r="IRW202" s="260"/>
      <c r="IRX202" s="260"/>
      <c r="IRY202" s="260"/>
      <c r="IRZ202" s="260"/>
      <c r="ISA202" s="260"/>
      <c r="ISB202" s="260"/>
      <c r="ISC202" s="260"/>
      <c r="ISD202" s="260"/>
      <c r="ISE202" s="260"/>
      <c r="ISF202" s="260"/>
      <c r="ISG202" s="260"/>
      <c r="ISH202" s="260"/>
      <c r="ISI202" s="260"/>
      <c r="ISJ202" s="260"/>
      <c r="ISK202" s="260"/>
      <c r="ISL202" s="260"/>
      <c r="ISM202" s="260"/>
      <c r="ISN202" s="260"/>
      <c r="ISO202" s="260"/>
      <c r="ISP202" s="260"/>
      <c r="ISQ202" s="260"/>
      <c r="ISR202" s="260"/>
      <c r="ISS202" s="260"/>
      <c r="IST202" s="260"/>
      <c r="ISU202" s="260"/>
      <c r="ISV202" s="260"/>
      <c r="ISW202" s="260"/>
      <c r="ISX202" s="260"/>
      <c r="ISY202" s="260"/>
      <c r="ISZ202" s="260"/>
      <c r="ITA202" s="260"/>
      <c r="ITB202" s="260"/>
      <c r="ITC202" s="260"/>
      <c r="ITD202" s="260"/>
      <c r="ITE202" s="260"/>
      <c r="ITF202" s="260"/>
      <c r="ITG202" s="260"/>
      <c r="ITH202" s="260"/>
      <c r="ITI202" s="260"/>
      <c r="ITJ202" s="260"/>
      <c r="ITK202" s="260"/>
      <c r="ITL202" s="260"/>
      <c r="ITM202" s="260"/>
      <c r="ITN202" s="260"/>
      <c r="ITO202" s="260"/>
      <c r="ITP202" s="260"/>
      <c r="ITQ202" s="260"/>
      <c r="ITR202" s="260"/>
      <c r="ITS202" s="260"/>
      <c r="ITT202" s="260"/>
      <c r="ITU202" s="260"/>
      <c r="ITV202" s="260"/>
      <c r="ITW202" s="260"/>
      <c r="ITX202" s="260"/>
      <c r="ITY202" s="260"/>
      <c r="ITZ202" s="260"/>
      <c r="IUA202" s="260"/>
      <c r="IUB202" s="260"/>
      <c r="IUC202" s="260"/>
      <c r="IUD202" s="260"/>
      <c r="IUE202" s="260"/>
      <c r="IUF202" s="260"/>
      <c r="IUG202" s="260"/>
      <c r="IUH202" s="260"/>
      <c r="IUI202" s="260"/>
      <c r="IUJ202" s="260"/>
      <c r="IUK202" s="260"/>
      <c r="IUL202" s="260"/>
      <c r="IUM202" s="260"/>
      <c r="IUN202" s="260"/>
      <c r="IUO202" s="260"/>
      <c r="IUP202" s="260"/>
      <c r="IUQ202" s="260"/>
      <c r="IUR202" s="260"/>
      <c r="IUS202" s="260"/>
      <c r="IUT202" s="260"/>
      <c r="IUU202" s="260"/>
      <c r="IUV202" s="260"/>
      <c r="IUW202" s="260"/>
      <c r="IUX202" s="260"/>
      <c r="IUY202" s="260"/>
      <c r="IUZ202" s="260"/>
      <c r="IVA202" s="260"/>
      <c r="IVB202" s="260"/>
      <c r="IVC202" s="260"/>
      <c r="IVD202" s="260"/>
      <c r="IVE202" s="260"/>
      <c r="IVF202" s="260"/>
      <c r="IVG202" s="260"/>
      <c r="IVH202" s="260"/>
      <c r="IVI202" s="260"/>
      <c r="IVJ202" s="260"/>
      <c r="IVK202" s="260"/>
      <c r="IVL202" s="260"/>
      <c r="IVM202" s="260"/>
      <c r="IVN202" s="260"/>
      <c r="IVO202" s="260"/>
      <c r="IVP202" s="260"/>
      <c r="IVQ202" s="260"/>
      <c r="IVR202" s="260"/>
      <c r="IVS202" s="260"/>
      <c r="IVT202" s="260"/>
      <c r="IVU202" s="260"/>
      <c r="IVV202" s="260"/>
      <c r="IVW202" s="260"/>
      <c r="IVX202" s="260"/>
      <c r="IVY202" s="260"/>
      <c r="IVZ202" s="260"/>
      <c r="IWA202" s="260"/>
      <c r="IWB202" s="260"/>
      <c r="IWC202" s="260"/>
      <c r="IWD202" s="260"/>
      <c r="IWE202" s="260"/>
      <c r="IWF202" s="260"/>
      <c r="IWG202" s="260"/>
      <c r="IWH202" s="260"/>
      <c r="IWI202" s="260"/>
      <c r="IWJ202" s="260"/>
      <c r="IWK202" s="260"/>
      <c r="IWL202" s="260"/>
      <c r="IWM202" s="260"/>
      <c r="IWN202" s="260"/>
      <c r="IWO202" s="260"/>
      <c r="IWP202" s="260"/>
      <c r="IWQ202" s="260"/>
      <c r="IWR202" s="260"/>
      <c r="IWS202" s="260"/>
      <c r="IWT202" s="260"/>
      <c r="IWU202" s="260"/>
      <c r="IWV202" s="260"/>
      <c r="IWW202" s="260"/>
      <c r="IWX202" s="260"/>
      <c r="IWY202" s="260"/>
      <c r="IWZ202" s="260"/>
      <c r="IXA202" s="260"/>
      <c r="IXB202" s="260"/>
      <c r="IXC202" s="260"/>
      <c r="IXD202" s="260"/>
      <c r="IXE202" s="260"/>
      <c r="IXF202" s="260"/>
      <c r="IXG202" s="260"/>
      <c r="IXH202" s="260"/>
      <c r="IXI202" s="260"/>
      <c r="IXJ202" s="260"/>
      <c r="IXK202" s="260"/>
      <c r="IXL202" s="260"/>
      <c r="IXM202" s="260"/>
      <c r="IXN202" s="260"/>
      <c r="IXO202" s="260"/>
      <c r="IXP202" s="260"/>
      <c r="IXQ202" s="260"/>
      <c r="IXR202" s="260"/>
      <c r="IXS202" s="260"/>
      <c r="IXT202" s="260"/>
      <c r="IXU202" s="260"/>
      <c r="IXV202" s="260"/>
      <c r="IXW202" s="260"/>
      <c r="IXX202" s="260"/>
      <c r="IXY202" s="260"/>
      <c r="IXZ202" s="260"/>
      <c r="IYA202" s="260"/>
      <c r="IYB202" s="260"/>
      <c r="IYC202" s="260"/>
      <c r="IYD202" s="260"/>
      <c r="IYE202" s="260"/>
      <c r="IYF202" s="260"/>
      <c r="IYG202" s="260"/>
      <c r="IYH202" s="260"/>
      <c r="IYI202" s="260"/>
      <c r="IYJ202" s="260"/>
      <c r="IYK202" s="260"/>
      <c r="IYL202" s="260"/>
      <c r="IYM202" s="260"/>
      <c r="IYN202" s="260"/>
      <c r="IYO202" s="260"/>
      <c r="IYP202" s="260"/>
      <c r="IYQ202" s="260"/>
      <c r="IYR202" s="260"/>
      <c r="IYS202" s="260"/>
      <c r="IYT202" s="260"/>
      <c r="IYU202" s="260"/>
      <c r="IYV202" s="260"/>
      <c r="IYW202" s="260"/>
      <c r="IYX202" s="260"/>
      <c r="IYY202" s="260"/>
      <c r="IYZ202" s="260"/>
      <c r="IZA202" s="260"/>
      <c r="IZB202" s="260"/>
      <c r="IZC202" s="260"/>
      <c r="IZD202" s="260"/>
      <c r="IZE202" s="260"/>
      <c r="IZF202" s="260"/>
      <c r="IZG202" s="260"/>
      <c r="IZH202" s="260"/>
      <c r="IZI202" s="260"/>
      <c r="IZJ202" s="260"/>
      <c r="IZK202" s="260"/>
      <c r="IZL202" s="260"/>
      <c r="IZM202" s="260"/>
      <c r="IZN202" s="260"/>
      <c r="IZO202" s="260"/>
      <c r="IZP202" s="260"/>
      <c r="IZQ202" s="260"/>
      <c r="IZR202" s="260"/>
      <c r="IZS202" s="260"/>
      <c r="IZT202" s="260"/>
      <c r="IZU202" s="260"/>
      <c r="IZV202" s="260"/>
      <c r="IZW202" s="260"/>
      <c r="IZX202" s="260"/>
      <c r="IZY202" s="260"/>
      <c r="IZZ202" s="260"/>
      <c r="JAA202" s="260"/>
      <c r="JAB202" s="260"/>
      <c r="JAC202" s="260"/>
      <c r="JAD202" s="260"/>
      <c r="JAE202" s="260"/>
      <c r="JAF202" s="260"/>
      <c r="JAG202" s="260"/>
      <c r="JAH202" s="260"/>
      <c r="JAI202" s="260"/>
      <c r="JAJ202" s="260"/>
      <c r="JAK202" s="260"/>
      <c r="JAL202" s="260"/>
      <c r="JAM202" s="260"/>
      <c r="JAN202" s="260"/>
      <c r="JAO202" s="260"/>
      <c r="JAP202" s="260"/>
      <c r="JAQ202" s="260"/>
      <c r="JAR202" s="260"/>
      <c r="JAS202" s="260"/>
      <c r="JAT202" s="260"/>
      <c r="JAU202" s="260"/>
      <c r="JAV202" s="260"/>
      <c r="JAW202" s="260"/>
      <c r="JAX202" s="260"/>
      <c r="JAY202" s="260"/>
      <c r="JAZ202" s="260"/>
      <c r="JBA202" s="260"/>
      <c r="JBB202" s="260"/>
      <c r="JBC202" s="260"/>
      <c r="JBD202" s="260"/>
      <c r="JBE202" s="260"/>
      <c r="JBF202" s="260"/>
      <c r="JBG202" s="260"/>
      <c r="JBH202" s="260"/>
      <c r="JBI202" s="260"/>
      <c r="JBJ202" s="260"/>
      <c r="JBK202" s="260"/>
      <c r="JBL202" s="260"/>
      <c r="JBM202" s="260"/>
      <c r="JBN202" s="260"/>
      <c r="JBO202" s="260"/>
      <c r="JBP202" s="260"/>
      <c r="JBQ202" s="260"/>
      <c r="JBR202" s="260"/>
      <c r="JBS202" s="260"/>
      <c r="JBT202" s="260"/>
      <c r="JBU202" s="260"/>
      <c r="JBV202" s="260"/>
      <c r="JBW202" s="260"/>
      <c r="JBX202" s="260"/>
      <c r="JBY202" s="260"/>
      <c r="JBZ202" s="260"/>
      <c r="JCA202" s="260"/>
      <c r="JCB202" s="260"/>
      <c r="JCC202" s="260"/>
      <c r="JCD202" s="260"/>
      <c r="JCE202" s="260"/>
      <c r="JCF202" s="260"/>
      <c r="JCG202" s="260"/>
      <c r="JCH202" s="260"/>
      <c r="JCI202" s="260"/>
      <c r="JCJ202" s="260"/>
      <c r="JCK202" s="260"/>
      <c r="JCL202" s="260"/>
      <c r="JCM202" s="260"/>
      <c r="JCN202" s="260"/>
      <c r="JCO202" s="260"/>
      <c r="JCP202" s="260"/>
      <c r="JCQ202" s="260"/>
      <c r="JCR202" s="260"/>
      <c r="JCS202" s="260"/>
      <c r="JCT202" s="260"/>
      <c r="JCU202" s="260"/>
      <c r="JCV202" s="260"/>
      <c r="JCW202" s="260"/>
      <c r="JCX202" s="260"/>
      <c r="JCY202" s="260"/>
      <c r="JCZ202" s="260"/>
      <c r="JDA202" s="260"/>
      <c r="JDB202" s="260"/>
      <c r="JDC202" s="260"/>
      <c r="JDD202" s="260"/>
      <c r="JDE202" s="260"/>
      <c r="JDF202" s="260"/>
      <c r="JDG202" s="260"/>
      <c r="JDH202" s="260"/>
      <c r="JDI202" s="260"/>
      <c r="JDJ202" s="260"/>
      <c r="JDK202" s="260"/>
      <c r="JDL202" s="260"/>
      <c r="JDM202" s="260"/>
      <c r="JDN202" s="260"/>
      <c r="JDO202" s="260"/>
      <c r="JDP202" s="260"/>
      <c r="JDQ202" s="260"/>
      <c r="JDR202" s="260"/>
      <c r="JDS202" s="260"/>
      <c r="JDT202" s="260"/>
      <c r="JDU202" s="260"/>
      <c r="JDV202" s="260"/>
      <c r="JDW202" s="260"/>
      <c r="JDX202" s="260"/>
      <c r="JDY202" s="260"/>
      <c r="JDZ202" s="260"/>
      <c r="JEA202" s="260"/>
      <c r="JEB202" s="260"/>
      <c r="JEC202" s="260"/>
      <c r="JED202" s="260"/>
      <c r="JEE202" s="260"/>
      <c r="JEF202" s="260"/>
      <c r="JEG202" s="260"/>
      <c r="JEH202" s="260"/>
      <c r="JEI202" s="260"/>
      <c r="JEJ202" s="260"/>
      <c r="JEK202" s="260"/>
      <c r="JEL202" s="260"/>
      <c r="JEM202" s="260"/>
      <c r="JEN202" s="260"/>
      <c r="JEO202" s="260"/>
      <c r="JEP202" s="260"/>
      <c r="JEQ202" s="260"/>
      <c r="JER202" s="260"/>
      <c r="JES202" s="260"/>
      <c r="JET202" s="260"/>
      <c r="JEU202" s="260"/>
      <c r="JEV202" s="260"/>
      <c r="JEW202" s="260"/>
      <c r="JEX202" s="260"/>
      <c r="JEY202" s="260"/>
      <c r="JEZ202" s="260"/>
      <c r="JFA202" s="260"/>
      <c r="JFB202" s="260"/>
      <c r="JFC202" s="260"/>
      <c r="JFD202" s="260"/>
      <c r="JFE202" s="260"/>
      <c r="JFF202" s="260"/>
      <c r="JFG202" s="260"/>
      <c r="JFH202" s="260"/>
      <c r="JFI202" s="260"/>
      <c r="JFJ202" s="260"/>
      <c r="JFK202" s="260"/>
      <c r="JFL202" s="260"/>
      <c r="JFM202" s="260"/>
      <c r="JFN202" s="260"/>
      <c r="JFO202" s="260"/>
      <c r="JFP202" s="260"/>
      <c r="JFQ202" s="260"/>
      <c r="JFR202" s="260"/>
      <c r="JFS202" s="260"/>
      <c r="JFT202" s="260"/>
      <c r="JFU202" s="260"/>
      <c r="JFV202" s="260"/>
      <c r="JFW202" s="260"/>
      <c r="JFX202" s="260"/>
      <c r="JFY202" s="260"/>
      <c r="JFZ202" s="260"/>
      <c r="JGA202" s="260"/>
      <c r="JGB202" s="260"/>
      <c r="JGC202" s="260"/>
      <c r="JGD202" s="260"/>
      <c r="JGE202" s="260"/>
      <c r="JGF202" s="260"/>
      <c r="JGG202" s="260"/>
      <c r="JGH202" s="260"/>
      <c r="JGI202" s="260"/>
      <c r="JGJ202" s="260"/>
      <c r="JGK202" s="260"/>
      <c r="JGL202" s="260"/>
      <c r="JGM202" s="260"/>
      <c r="JGN202" s="260"/>
      <c r="JGO202" s="260"/>
      <c r="JGP202" s="260"/>
      <c r="JGQ202" s="260"/>
      <c r="JGR202" s="260"/>
      <c r="JGS202" s="260"/>
      <c r="JGT202" s="260"/>
      <c r="JGU202" s="260"/>
      <c r="JGV202" s="260"/>
      <c r="JGW202" s="260"/>
      <c r="JGX202" s="260"/>
      <c r="JGY202" s="260"/>
      <c r="JGZ202" s="260"/>
      <c r="JHA202" s="260"/>
      <c r="JHB202" s="260"/>
      <c r="JHC202" s="260"/>
      <c r="JHD202" s="260"/>
      <c r="JHE202" s="260"/>
      <c r="JHF202" s="260"/>
      <c r="JHG202" s="260"/>
      <c r="JHH202" s="260"/>
      <c r="JHI202" s="260"/>
      <c r="JHJ202" s="260"/>
      <c r="JHK202" s="260"/>
      <c r="JHL202" s="260"/>
      <c r="JHM202" s="260"/>
      <c r="JHN202" s="260"/>
      <c r="JHO202" s="260"/>
      <c r="JHP202" s="260"/>
      <c r="JHQ202" s="260"/>
      <c r="JHR202" s="260"/>
      <c r="JHS202" s="260"/>
      <c r="JHT202" s="260"/>
      <c r="JHU202" s="260"/>
      <c r="JHV202" s="260"/>
      <c r="JHW202" s="260"/>
      <c r="JHX202" s="260"/>
      <c r="JHY202" s="260"/>
      <c r="JHZ202" s="260"/>
      <c r="JIA202" s="260"/>
      <c r="JIB202" s="260"/>
      <c r="JIC202" s="260"/>
      <c r="JID202" s="260"/>
      <c r="JIE202" s="260"/>
      <c r="JIF202" s="260"/>
      <c r="JIG202" s="260"/>
      <c r="JIH202" s="260"/>
      <c r="JII202" s="260"/>
      <c r="JIJ202" s="260"/>
      <c r="JIK202" s="260"/>
      <c r="JIL202" s="260"/>
      <c r="JIM202" s="260"/>
      <c r="JIN202" s="260"/>
      <c r="JIO202" s="260"/>
      <c r="JIP202" s="260"/>
      <c r="JIQ202" s="260"/>
      <c r="JIR202" s="260"/>
      <c r="JIS202" s="260"/>
      <c r="JIT202" s="260"/>
      <c r="JIU202" s="260"/>
      <c r="JIV202" s="260"/>
      <c r="JIW202" s="260"/>
      <c r="JIX202" s="260"/>
      <c r="JIY202" s="260"/>
      <c r="JIZ202" s="260"/>
      <c r="JJA202" s="260"/>
      <c r="JJB202" s="260"/>
      <c r="JJC202" s="260"/>
      <c r="JJD202" s="260"/>
      <c r="JJE202" s="260"/>
      <c r="JJF202" s="260"/>
      <c r="JJG202" s="260"/>
      <c r="JJH202" s="260"/>
      <c r="JJI202" s="260"/>
      <c r="JJJ202" s="260"/>
      <c r="JJK202" s="260"/>
      <c r="JJL202" s="260"/>
      <c r="JJM202" s="260"/>
      <c r="JJN202" s="260"/>
      <c r="JJO202" s="260"/>
      <c r="JJP202" s="260"/>
      <c r="JJQ202" s="260"/>
      <c r="JJR202" s="260"/>
      <c r="JJS202" s="260"/>
      <c r="JJT202" s="260"/>
      <c r="JJU202" s="260"/>
      <c r="JJV202" s="260"/>
      <c r="JJW202" s="260"/>
      <c r="JJX202" s="260"/>
      <c r="JJY202" s="260"/>
      <c r="JJZ202" s="260"/>
      <c r="JKA202" s="260"/>
      <c r="JKB202" s="260"/>
      <c r="JKC202" s="260"/>
      <c r="JKD202" s="260"/>
      <c r="JKE202" s="260"/>
      <c r="JKF202" s="260"/>
      <c r="JKG202" s="260"/>
      <c r="JKH202" s="260"/>
      <c r="JKI202" s="260"/>
      <c r="JKJ202" s="260"/>
      <c r="JKK202" s="260"/>
      <c r="JKL202" s="260"/>
      <c r="JKM202" s="260"/>
      <c r="JKN202" s="260"/>
      <c r="JKO202" s="260"/>
      <c r="JKP202" s="260"/>
      <c r="JKQ202" s="260"/>
      <c r="JKR202" s="260"/>
      <c r="JKS202" s="260"/>
      <c r="JKT202" s="260"/>
      <c r="JKU202" s="260"/>
      <c r="JKV202" s="260"/>
      <c r="JKW202" s="260"/>
      <c r="JKX202" s="260"/>
      <c r="JKY202" s="260"/>
      <c r="JKZ202" s="260"/>
      <c r="JLA202" s="260"/>
      <c r="JLB202" s="260"/>
      <c r="JLC202" s="260"/>
      <c r="JLD202" s="260"/>
      <c r="JLE202" s="260"/>
      <c r="JLF202" s="260"/>
      <c r="JLG202" s="260"/>
      <c r="JLH202" s="260"/>
      <c r="JLI202" s="260"/>
      <c r="JLJ202" s="260"/>
      <c r="JLK202" s="260"/>
      <c r="JLL202" s="260"/>
      <c r="JLM202" s="260"/>
      <c r="JLN202" s="260"/>
      <c r="JLO202" s="260"/>
      <c r="JLP202" s="260"/>
      <c r="JLQ202" s="260"/>
      <c r="JLR202" s="260"/>
      <c r="JLS202" s="260"/>
      <c r="JLT202" s="260"/>
      <c r="JLU202" s="260"/>
      <c r="JLV202" s="260"/>
      <c r="JLW202" s="260"/>
      <c r="JLX202" s="260"/>
      <c r="JLY202" s="260"/>
      <c r="JLZ202" s="260"/>
      <c r="JMA202" s="260"/>
      <c r="JMB202" s="260"/>
      <c r="JMC202" s="260"/>
      <c r="JMD202" s="260"/>
      <c r="JME202" s="260"/>
      <c r="JMF202" s="260"/>
      <c r="JMG202" s="260"/>
      <c r="JMH202" s="260"/>
      <c r="JMI202" s="260"/>
      <c r="JMJ202" s="260"/>
      <c r="JMK202" s="260"/>
      <c r="JML202" s="260"/>
      <c r="JMM202" s="260"/>
      <c r="JMN202" s="260"/>
      <c r="JMO202" s="260"/>
      <c r="JMP202" s="260"/>
      <c r="JMQ202" s="260"/>
      <c r="JMR202" s="260"/>
      <c r="JMS202" s="260"/>
      <c r="JMT202" s="260"/>
      <c r="JMU202" s="260"/>
      <c r="JMV202" s="260"/>
      <c r="JMW202" s="260"/>
      <c r="JMX202" s="260"/>
      <c r="JMY202" s="260"/>
      <c r="JMZ202" s="260"/>
      <c r="JNA202" s="260"/>
      <c r="JNB202" s="260"/>
      <c r="JNC202" s="260"/>
      <c r="JND202" s="260"/>
      <c r="JNE202" s="260"/>
      <c r="JNF202" s="260"/>
      <c r="JNG202" s="260"/>
      <c r="JNH202" s="260"/>
      <c r="JNI202" s="260"/>
      <c r="JNJ202" s="260"/>
      <c r="JNK202" s="260"/>
      <c r="JNL202" s="260"/>
      <c r="JNM202" s="260"/>
      <c r="JNN202" s="260"/>
      <c r="JNO202" s="260"/>
      <c r="JNP202" s="260"/>
      <c r="JNQ202" s="260"/>
      <c r="JNR202" s="260"/>
      <c r="JNS202" s="260"/>
      <c r="JNT202" s="260"/>
      <c r="JNU202" s="260"/>
      <c r="JNV202" s="260"/>
      <c r="JNW202" s="260"/>
      <c r="JNX202" s="260"/>
      <c r="JNY202" s="260"/>
      <c r="JNZ202" s="260"/>
      <c r="JOA202" s="260"/>
      <c r="JOB202" s="260"/>
      <c r="JOC202" s="260"/>
      <c r="JOD202" s="260"/>
      <c r="JOE202" s="260"/>
      <c r="JOF202" s="260"/>
      <c r="JOG202" s="260"/>
      <c r="JOH202" s="260"/>
      <c r="JOI202" s="260"/>
      <c r="JOJ202" s="260"/>
      <c r="JOK202" s="260"/>
      <c r="JOL202" s="260"/>
      <c r="JOM202" s="260"/>
      <c r="JON202" s="260"/>
      <c r="JOO202" s="260"/>
      <c r="JOP202" s="260"/>
      <c r="JOQ202" s="260"/>
      <c r="JOR202" s="260"/>
      <c r="JOS202" s="260"/>
      <c r="JOT202" s="260"/>
      <c r="JOU202" s="260"/>
      <c r="JOV202" s="260"/>
      <c r="JOW202" s="260"/>
      <c r="JOX202" s="260"/>
      <c r="JOY202" s="260"/>
      <c r="JOZ202" s="260"/>
      <c r="JPA202" s="260"/>
      <c r="JPB202" s="260"/>
      <c r="JPC202" s="260"/>
      <c r="JPD202" s="260"/>
      <c r="JPE202" s="260"/>
      <c r="JPF202" s="260"/>
      <c r="JPG202" s="260"/>
      <c r="JPH202" s="260"/>
      <c r="JPI202" s="260"/>
      <c r="JPJ202" s="260"/>
      <c r="JPK202" s="260"/>
      <c r="JPL202" s="260"/>
      <c r="JPM202" s="260"/>
      <c r="JPN202" s="260"/>
      <c r="JPO202" s="260"/>
      <c r="JPP202" s="260"/>
      <c r="JPQ202" s="260"/>
      <c r="JPR202" s="260"/>
      <c r="JPS202" s="260"/>
      <c r="JPT202" s="260"/>
      <c r="JPU202" s="260"/>
      <c r="JPV202" s="260"/>
      <c r="JPW202" s="260"/>
      <c r="JPX202" s="260"/>
      <c r="JPY202" s="260"/>
      <c r="JPZ202" s="260"/>
      <c r="JQA202" s="260"/>
      <c r="JQB202" s="260"/>
      <c r="JQC202" s="260"/>
      <c r="JQD202" s="260"/>
      <c r="JQE202" s="260"/>
      <c r="JQF202" s="260"/>
      <c r="JQG202" s="260"/>
      <c r="JQH202" s="260"/>
      <c r="JQI202" s="260"/>
      <c r="JQJ202" s="260"/>
      <c r="JQK202" s="260"/>
      <c r="JQL202" s="260"/>
      <c r="JQM202" s="260"/>
      <c r="JQN202" s="260"/>
      <c r="JQO202" s="260"/>
      <c r="JQP202" s="260"/>
      <c r="JQQ202" s="260"/>
      <c r="JQR202" s="260"/>
      <c r="JQS202" s="260"/>
      <c r="JQT202" s="260"/>
      <c r="JQU202" s="260"/>
      <c r="JQV202" s="260"/>
      <c r="JQW202" s="260"/>
      <c r="JQX202" s="260"/>
      <c r="JQY202" s="260"/>
      <c r="JQZ202" s="260"/>
      <c r="JRA202" s="260"/>
      <c r="JRB202" s="260"/>
      <c r="JRC202" s="260"/>
      <c r="JRD202" s="260"/>
      <c r="JRE202" s="260"/>
      <c r="JRF202" s="260"/>
      <c r="JRG202" s="260"/>
      <c r="JRH202" s="260"/>
      <c r="JRI202" s="260"/>
      <c r="JRJ202" s="260"/>
      <c r="JRK202" s="260"/>
      <c r="JRL202" s="260"/>
      <c r="JRM202" s="260"/>
      <c r="JRN202" s="260"/>
      <c r="JRO202" s="260"/>
      <c r="JRP202" s="260"/>
      <c r="JRQ202" s="260"/>
      <c r="JRR202" s="260"/>
      <c r="JRS202" s="260"/>
      <c r="JRT202" s="260"/>
      <c r="JRU202" s="260"/>
      <c r="JRV202" s="260"/>
      <c r="JRW202" s="260"/>
      <c r="JRX202" s="260"/>
      <c r="JRY202" s="260"/>
      <c r="JRZ202" s="260"/>
      <c r="JSA202" s="260"/>
      <c r="JSB202" s="260"/>
      <c r="JSC202" s="260"/>
      <c r="JSD202" s="260"/>
      <c r="JSE202" s="260"/>
      <c r="JSF202" s="260"/>
      <c r="JSG202" s="260"/>
      <c r="JSH202" s="260"/>
      <c r="JSI202" s="260"/>
      <c r="JSJ202" s="260"/>
      <c r="JSK202" s="260"/>
      <c r="JSL202" s="260"/>
      <c r="JSM202" s="260"/>
      <c r="JSN202" s="260"/>
      <c r="JSO202" s="260"/>
      <c r="JSP202" s="260"/>
      <c r="JSQ202" s="260"/>
      <c r="JSR202" s="260"/>
      <c r="JSS202" s="260"/>
      <c r="JST202" s="260"/>
      <c r="JSU202" s="260"/>
      <c r="JSV202" s="260"/>
      <c r="JSW202" s="260"/>
      <c r="JSX202" s="260"/>
      <c r="JSY202" s="260"/>
      <c r="JSZ202" s="260"/>
      <c r="JTA202" s="260"/>
      <c r="JTB202" s="260"/>
      <c r="JTC202" s="260"/>
      <c r="JTD202" s="260"/>
      <c r="JTE202" s="260"/>
      <c r="JTF202" s="260"/>
      <c r="JTG202" s="260"/>
      <c r="JTH202" s="260"/>
      <c r="JTI202" s="260"/>
      <c r="JTJ202" s="260"/>
      <c r="JTK202" s="260"/>
      <c r="JTL202" s="260"/>
      <c r="JTM202" s="260"/>
      <c r="JTN202" s="260"/>
      <c r="JTO202" s="260"/>
      <c r="JTP202" s="260"/>
      <c r="JTQ202" s="260"/>
      <c r="JTR202" s="260"/>
      <c r="JTS202" s="260"/>
      <c r="JTT202" s="260"/>
      <c r="JTU202" s="260"/>
      <c r="JTV202" s="260"/>
      <c r="JTW202" s="260"/>
      <c r="JTX202" s="260"/>
      <c r="JTY202" s="260"/>
      <c r="JTZ202" s="260"/>
      <c r="JUA202" s="260"/>
      <c r="JUB202" s="260"/>
      <c r="JUC202" s="260"/>
      <c r="JUD202" s="260"/>
      <c r="JUE202" s="260"/>
      <c r="JUF202" s="260"/>
      <c r="JUG202" s="260"/>
      <c r="JUH202" s="260"/>
      <c r="JUI202" s="260"/>
      <c r="JUJ202" s="260"/>
      <c r="JUK202" s="260"/>
      <c r="JUL202" s="260"/>
      <c r="JUM202" s="260"/>
      <c r="JUN202" s="260"/>
      <c r="JUO202" s="260"/>
      <c r="JUP202" s="260"/>
      <c r="JUQ202" s="260"/>
      <c r="JUR202" s="260"/>
      <c r="JUS202" s="260"/>
      <c r="JUT202" s="260"/>
      <c r="JUU202" s="260"/>
      <c r="JUV202" s="260"/>
      <c r="JUW202" s="260"/>
      <c r="JUX202" s="260"/>
      <c r="JUY202" s="260"/>
      <c r="JUZ202" s="260"/>
      <c r="JVA202" s="260"/>
      <c r="JVB202" s="260"/>
      <c r="JVC202" s="260"/>
      <c r="JVD202" s="260"/>
      <c r="JVE202" s="260"/>
      <c r="JVF202" s="260"/>
      <c r="JVG202" s="260"/>
      <c r="JVH202" s="260"/>
      <c r="JVI202" s="260"/>
      <c r="JVJ202" s="260"/>
      <c r="JVK202" s="260"/>
      <c r="JVL202" s="260"/>
      <c r="JVM202" s="260"/>
      <c r="JVN202" s="260"/>
      <c r="JVO202" s="260"/>
      <c r="JVP202" s="260"/>
      <c r="JVQ202" s="260"/>
      <c r="JVR202" s="260"/>
      <c r="JVS202" s="260"/>
      <c r="JVT202" s="260"/>
      <c r="JVU202" s="260"/>
      <c r="JVV202" s="260"/>
      <c r="JVW202" s="260"/>
      <c r="JVX202" s="260"/>
      <c r="JVY202" s="260"/>
      <c r="JVZ202" s="260"/>
      <c r="JWA202" s="260"/>
      <c r="JWB202" s="260"/>
      <c r="JWC202" s="260"/>
      <c r="JWD202" s="260"/>
      <c r="JWE202" s="260"/>
      <c r="JWF202" s="260"/>
      <c r="JWG202" s="260"/>
      <c r="JWH202" s="260"/>
      <c r="JWI202" s="260"/>
      <c r="JWJ202" s="260"/>
      <c r="JWK202" s="260"/>
      <c r="JWL202" s="260"/>
      <c r="JWM202" s="260"/>
      <c r="JWN202" s="260"/>
      <c r="JWO202" s="260"/>
      <c r="JWP202" s="260"/>
      <c r="JWQ202" s="260"/>
      <c r="JWR202" s="260"/>
      <c r="JWS202" s="260"/>
      <c r="JWT202" s="260"/>
      <c r="JWU202" s="260"/>
      <c r="JWV202" s="260"/>
      <c r="JWW202" s="260"/>
      <c r="JWX202" s="260"/>
      <c r="JWY202" s="260"/>
      <c r="JWZ202" s="260"/>
      <c r="JXA202" s="260"/>
      <c r="JXB202" s="260"/>
      <c r="JXC202" s="260"/>
      <c r="JXD202" s="260"/>
      <c r="JXE202" s="260"/>
      <c r="JXF202" s="260"/>
      <c r="JXG202" s="260"/>
      <c r="JXH202" s="260"/>
      <c r="JXI202" s="260"/>
      <c r="JXJ202" s="260"/>
      <c r="JXK202" s="260"/>
      <c r="JXL202" s="260"/>
      <c r="JXM202" s="260"/>
      <c r="JXN202" s="260"/>
      <c r="JXO202" s="260"/>
      <c r="JXP202" s="260"/>
      <c r="JXQ202" s="260"/>
      <c r="JXR202" s="260"/>
      <c r="JXS202" s="260"/>
      <c r="JXT202" s="260"/>
      <c r="JXU202" s="260"/>
      <c r="JXV202" s="260"/>
      <c r="JXW202" s="260"/>
      <c r="JXX202" s="260"/>
      <c r="JXY202" s="260"/>
      <c r="JXZ202" s="260"/>
      <c r="JYA202" s="260"/>
      <c r="JYB202" s="260"/>
      <c r="JYC202" s="260"/>
      <c r="JYD202" s="260"/>
      <c r="JYE202" s="260"/>
      <c r="JYF202" s="260"/>
      <c r="JYG202" s="260"/>
      <c r="JYH202" s="260"/>
      <c r="JYI202" s="260"/>
      <c r="JYJ202" s="260"/>
      <c r="JYK202" s="260"/>
      <c r="JYL202" s="260"/>
      <c r="JYM202" s="260"/>
      <c r="JYN202" s="260"/>
      <c r="JYO202" s="260"/>
      <c r="JYP202" s="260"/>
      <c r="JYQ202" s="260"/>
      <c r="JYR202" s="260"/>
      <c r="JYS202" s="260"/>
      <c r="JYT202" s="260"/>
      <c r="JYU202" s="260"/>
      <c r="JYV202" s="260"/>
      <c r="JYW202" s="260"/>
      <c r="JYX202" s="260"/>
      <c r="JYY202" s="260"/>
      <c r="JYZ202" s="260"/>
      <c r="JZA202" s="260"/>
      <c r="JZB202" s="260"/>
      <c r="JZC202" s="260"/>
      <c r="JZD202" s="260"/>
      <c r="JZE202" s="260"/>
      <c r="JZF202" s="260"/>
      <c r="JZG202" s="260"/>
      <c r="JZH202" s="260"/>
      <c r="JZI202" s="260"/>
      <c r="JZJ202" s="260"/>
      <c r="JZK202" s="260"/>
      <c r="JZL202" s="260"/>
      <c r="JZM202" s="260"/>
      <c r="JZN202" s="260"/>
      <c r="JZO202" s="260"/>
      <c r="JZP202" s="260"/>
      <c r="JZQ202" s="260"/>
      <c r="JZR202" s="260"/>
      <c r="JZS202" s="260"/>
      <c r="JZT202" s="260"/>
      <c r="JZU202" s="260"/>
      <c r="JZV202" s="260"/>
      <c r="JZW202" s="260"/>
      <c r="JZX202" s="260"/>
      <c r="JZY202" s="260"/>
      <c r="JZZ202" s="260"/>
      <c r="KAA202" s="260"/>
      <c r="KAB202" s="260"/>
      <c r="KAC202" s="260"/>
      <c r="KAD202" s="260"/>
      <c r="KAE202" s="260"/>
      <c r="KAF202" s="260"/>
      <c r="KAG202" s="260"/>
      <c r="KAH202" s="260"/>
      <c r="KAI202" s="260"/>
      <c r="KAJ202" s="260"/>
      <c r="KAK202" s="260"/>
      <c r="KAL202" s="260"/>
      <c r="KAM202" s="260"/>
      <c r="KAN202" s="260"/>
      <c r="KAO202" s="260"/>
      <c r="KAP202" s="260"/>
      <c r="KAQ202" s="260"/>
      <c r="KAR202" s="260"/>
      <c r="KAS202" s="260"/>
      <c r="KAT202" s="260"/>
      <c r="KAU202" s="260"/>
      <c r="KAV202" s="260"/>
      <c r="KAW202" s="260"/>
      <c r="KAX202" s="260"/>
      <c r="KAY202" s="260"/>
      <c r="KAZ202" s="260"/>
      <c r="KBA202" s="260"/>
      <c r="KBB202" s="260"/>
      <c r="KBC202" s="260"/>
      <c r="KBD202" s="260"/>
      <c r="KBE202" s="260"/>
      <c r="KBF202" s="260"/>
      <c r="KBG202" s="260"/>
      <c r="KBH202" s="260"/>
      <c r="KBI202" s="260"/>
      <c r="KBJ202" s="260"/>
      <c r="KBK202" s="260"/>
      <c r="KBL202" s="260"/>
      <c r="KBM202" s="260"/>
      <c r="KBN202" s="260"/>
      <c r="KBO202" s="260"/>
      <c r="KBP202" s="260"/>
      <c r="KBQ202" s="260"/>
      <c r="KBR202" s="260"/>
      <c r="KBS202" s="260"/>
      <c r="KBT202" s="260"/>
      <c r="KBU202" s="260"/>
      <c r="KBV202" s="260"/>
      <c r="KBW202" s="260"/>
      <c r="KBX202" s="260"/>
      <c r="KBY202" s="260"/>
      <c r="KBZ202" s="260"/>
      <c r="KCA202" s="260"/>
      <c r="KCB202" s="260"/>
      <c r="KCC202" s="260"/>
      <c r="KCD202" s="260"/>
      <c r="KCE202" s="260"/>
      <c r="KCF202" s="260"/>
      <c r="KCG202" s="260"/>
      <c r="KCH202" s="260"/>
      <c r="KCI202" s="260"/>
      <c r="KCJ202" s="260"/>
      <c r="KCK202" s="260"/>
      <c r="KCL202" s="260"/>
      <c r="KCM202" s="260"/>
      <c r="KCN202" s="260"/>
      <c r="KCO202" s="260"/>
      <c r="KCP202" s="260"/>
      <c r="KCQ202" s="260"/>
      <c r="KCR202" s="260"/>
      <c r="KCS202" s="260"/>
      <c r="KCT202" s="260"/>
      <c r="KCU202" s="260"/>
      <c r="KCV202" s="260"/>
      <c r="KCW202" s="260"/>
      <c r="KCX202" s="260"/>
      <c r="KCY202" s="260"/>
      <c r="KCZ202" s="260"/>
      <c r="KDA202" s="260"/>
      <c r="KDB202" s="260"/>
      <c r="KDC202" s="260"/>
      <c r="KDD202" s="260"/>
      <c r="KDE202" s="260"/>
      <c r="KDF202" s="260"/>
      <c r="KDG202" s="260"/>
      <c r="KDH202" s="260"/>
      <c r="KDI202" s="260"/>
      <c r="KDJ202" s="260"/>
      <c r="KDK202" s="260"/>
      <c r="KDL202" s="260"/>
      <c r="KDM202" s="260"/>
      <c r="KDN202" s="260"/>
      <c r="KDO202" s="260"/>
      <c r="KDP202" s="260"/>
      <c r="KDQ202" s="260"/>
      <c r="KDR202" s="260"/>
      <c r="KDS202" s="260"/>
      <c r="KDT202" s="260"/>
      <c r="KDU202" s="260"/>
      <c r="KDV202" s="260"/>
      <c r="KDW202" s="260"/>
      <c r="KDX202" s="260"/>
      <c r="KDY202" s="260"/>
      <c r="KDZ202" s="260"/>
      <c r="KEA202" s="260"/>
      <c r="KEB202" s="260"/>
      <c r="KEC202" s="260"/>
      <c r="KED202" s="260"/>
      <c r="KEE202" s="260"/>
      <c r="KEF202" s="260"/>
      <c r="KEG202" s="260"/>
      <c r="KEH202" s="260"/>
      <c r="KEI202" s="260"/>
      <c r="KEJ202" s="260"/>
      <c r="KEK202" s="260"/>
      <c r="KEL202" s="260"/>
      <c r="KEM202" s="260"/>
      <c r="KEN202" s="260"/>
      <c r="KEO202" s="260"/>
      <c r="KEP202" s="260"/>
      <c r="KEQ202" s="260"/>
      <c r="KER202" s="260"/>
      <c r="KES202" s="260"/>
      <c r="KET202" s="260"/>
      <c r="KEU202" s="260"/>
      <c r="KEV202" s="260"/>
      <c r="KEW202" s="260"/>
      <c r="KEX202" s="260"/>
      <c r="KEY202" s="260"/>
      <c r="KEZ202" s="260"/>
      <c r="KFA202" s="260"/>
      <c r="KFB202" s="260"/>
      <c r="KFC202" s="260"/>
      <c r="KFD202" s="260"/>
      <c r="KFE202" s="260"/>
      <c r="KFF202" s="260"/>
      <c r="KFG202" s="260"/>
      <c r="KFH202" s="260"/>
      <c r="KFI202" s="260"/>
      <c r="KFJ202" s="260"/>
      <c r="KFK202" s="260"/>
      <c r="KFL202" s="260"/>
      <c r="KFM202" s="260"/>
      <c r="KFN202" s="260"/>
      <c r="KFO202" s="260"/>
      <c r="KFP202" s="260"/>
      <c r="KFQ202" s="260"/>
      <c r="KFR202" s="260"/>
      <c r="KFS202" s="260"/>
      <c r="KFT202" s="260"/>
      <c r="KFU202" s="260"/>
      <c r="KFV202" s="260"/>
      <c r="KFW202" s="260"/>
      <c r="KFX202" s="260"/>
      <c r="KFY202" s="260"/>
      <c r="KFZ202" s="260"/>
      <c r="KGA202" s="260"/>
      <c r="KGB202" s="260"/>
      <c r="KGC202" s="260"/>
      <c r="KGD202" s="260"/>
      <c r="KGE202" s="260"/>
      <c r="KGF202" s="260"/>
      <c r="KGG202" s="260"/>
      <c r="KGH202" s="260"/>
      <c r="KGI202" s="260"/>
      <c r="KGJ202" s="260"/>
      <c r="KGK202" s="260"/>
      <c r="KGL202" s="260"/>
      <c r="KGM202" s="260"/>
      <c r="KGN202" s="260"/>
      <c r="KGO202" s="260"/>
      <c r="KGP202" s="260"/>
      <c r="KGQ202" s="260"/>
      <c r="KGR202" s="260"/>
      <c r="KGS202" s="260"/>
      <c r="KGT202" s="260"/>
      <c r="KGU202" s="260"/>
      <c r="KGV202" s="260"/>
      <c r="KGW202" s="260"/>
      <c r="KGX202" s="260"/>
      <c r="KGY202" s="260"/>
      <c r="KGZ202" s="260"/>
      <c r="KHA202" s="260"/>
      <c r="KHB202" s="260"/>
      <c r="KHC202" s="260"/>
      <c r="KHD202" s="260"/>
      <c r="KHE202" s="260"/>
      <c r="KHF202" s="260"/>
      <c r="KHG202" s="260"/>
      <c r="KHH202" s="260"/>
      <c r="KHI202" s="260"/>
      <c r="KHJ202" s="260"/>
      <c r="KHK202" s="260"/>
      <c r="KHL202" s="260"/>
      <c r="KHM202" s="260"/>
      <c r="KHN202" s="260"/>
      <c r="KHO202" s="260"/>
      <c r="KHP202" s="260"/>
      <c r="KHQ202" s="260"/>
      <c r="KHR202" s="260"/>
      <c r="KHS202" s="260"/>
      <c r="KHT202" s="260"/>
      <c r="KHU202" s="260"/>
      <c r="KHV202" s="260"/>
      <c r="KHW202" s="260"/>
      <c r="KHX202" s="260"/>
      <c r="KHY202" s="260"/>
      <c r="KHZ202" s="260"/>
      <c r="KIA202" s="260"/>
      <c r="KIB202" s="260"/>
      <c r="KIC202" s="260"/>
      <c r="KID202" s="260"/>
      <c r="KIE202" s="260"/>
      <c r="KIF202" s="260"/>
      <c r="KIG202" s="260"/>
      <c r="KIH202" s="260"/>
      <c r="KII202" s="260"/>
      <c r="KIJ202" s="260"/>
      <c r="KIK202" s="260"/>
      <c r="KIL202" s="260"/>
      <c r="KIM202" s="260"/>
      <c r="KIN202" s="260"/>
      <c r="KIO202" s="260"/>
      <c r="KIP202" s="260"/>
      <c r="KIQ202" s="260"/>
      <c r="KIR202" s="260"/>
      <c r="KIS202" s="260"/>
      <c r="KIT202" s="260"/>
      <c r="KIU202" s="260"/>
      <c r="KIV202" s="260"/>
      <c r="KIW202" s="260"/>
      <c r="KIX202" s="260"/>
      <c r="KIY202" s="260"/>
      <c r="KIZ202" s="260"/>
      <c r="KJA202" s="260"/>
      <c r="KJB202" s="260"/>
      <c r="KJC202" s="260"/>
      <c r="KJD202" s="260"/>
      <c r="KJE202" s="260"/>
      <c r="KJF202" s="260"/>
      <c r="KJG202" s="260"/>
      <c r="KJH202" s="260"/>
      <c r="KJI202" s="260"/>
      <c r="KJJ202" s="260"/>
      <c r="KJK202" s="260"/>
      <c r="KJL202" s="260"/>
      <c r="KJM202" s="260"/>
      <c r="KJN202" s="260"/>
      <c r="KJO202" s="260"/>
      <c r="KJP202" s="260"/>
      <c r="KJQ202" s="260"/>
      <c r="KJR202" s="260"/>
      <c r="KJS202" s="260"/>
      <c r="KJT202" s="260"/>
      <c r="KJU202" s="260"/>
      <c r="KJV202" s="260"/>
      <c r="KJW202" s="260"/>
      <c r="KJX202" s="260"/>
      <c r="KJY202" s="260"/>
      <c r="KJZ202" s="260"/>
      <c r="KKA202" s="260"/>
      <c r="KKB202" s="260"/>
      <c r="KKC202" s="260"/>
      <c r="KKD202" s="260"/>
      <c r="KKE202" s="260"/>
      <c r="KKF202" s="260"/>
      <c r="KKG202" s="260"/>
      <c r="KKH202" s="260"/>
      <c r="KKI202" s="260"/>
      <c r="KKJ202" s="260"/>
      <c r="KKK202" s="260"/>
      <c r="KKL202" s="260"/>
      <c r="KKM202" s="260"/>
      <c r="KKN202" s="260"/>
      <c r="KKO202" s="260"/>
      <c r="KKP202" s="260"/>
      <c r="KKQ202" s="260"/>
      <c r="KKR202" s="260"/>
      <c r="KKS202" s="260"/>
      <c r="KKT202" s="260"/>
      <c r="KKU202" s="260"/>
      <c r="KKV202" s="260"/>
      <c r="KKW202" s="260"/>
      <c r="KKX202" s="260"/>
      <c r="KKY202" s="260"/>
      <c r="KKZ202" s="260"/>
      <c r="KLA202" s="260"/>
      <c r="KLB202" s="260"/>
      <c r="KLC202" s="260"/>
      <c r="KLD202" s="260"/>
      <c r="KLE202" s="260"/>
      <c r="KLF202" s="260"/>
      <c r="KLG202" s="260"/>
      <c r="KLH202" s="260"/>
      <c r="KLI202" s="260"/>
      <c r="KLJ202" s="260"/>
      <c r="KLK202" s="260"/>
      <c r="KLL202" s="260"/>
      <c r="KLM202" s="260"/>
      <c r="KLN202" s="260"/>
      <c r="KLO202" s="260"/>
      <c r="KLP202" s="260"/>
      <c r="KLQ202" s="260"/>
      <c r="KLR202" s="260"/>
      <c r="KLS202" s="260"/>
      <c r="KLT202" s="260"/>
      <c r="KLU202" s="260"/>
      <c r="KLV202" s="260"/>
      <c r="KLW202" s="260"/>
      <c r="KLX202" s="260"/>
      <c r="KLY202" s="260"/>
      <c r="KLZ202" s="260"/>
      <c r="KMA202" s="260"/>
      <c r="KMB202" s="260"/>
      <c r="KMC202" s="260"/>
      <c r="KMD202" s="260"/>
      <c r="KME202" s="260"/>
      <c r="KMF202" s="260"/>
      <c r="KMG202" s="260"/>
      <c r="KMH202" s="260"/>
      <c r="KMI202" s="260"/>
      <c r="KMJ202" s="260"/>
      <c r="KMK202" s="260"/>
      <c r="KML202" s="260"/>
      <c r="KMM202" s="260"/>
      <c r="KMN202" s="260"/>
      <c r="KMO202" s="260"/>
      <c r="KMP202" s="260"/>
      <c r="KMQ202" s="260"/>
      <c r="KMR202" s="260"/>
      <c r="KMS202" s="260"/>
      <c r="KMT202" s="260"/>
      <c r="KMU202" s="260"/>
      <c r="KMV202" s="260"/>
      <c r="KMW202" s="260"/>
      <c r="KMX202" s="260"/>
      <c r="KMY202" s="260"/>
      <c r="KMZ202" s="260"/>
      <c r="KNA202" s="260"/>
      <c r="KNB202" s="260"/>
      <c r="KNC202" s="260"/>
      <c r="KND202" s="260"/>
      <c r="KNE202" s="260"/>
      <c r="KNF202" s="260"/>
      <c r="KNG202" s="260"/>
      <c r="KNH202" s="260"/>
      <c r="KNI202" s="260"/>
      <c r="KNJ202" s="260"/>
      <c r="KNK202" s="260"/>
      <c r="KNL202" s="260"/>
      <c r="KNM202" s="260"/>
      <c r="KNN202" s="260"/>
      <c r="KNO202" s="260"/>
      <c r="KNP202" s="260"/>
      <c r="KNQ202" s="260"/>
      <c r="KNR202" s="260"/>
      <c r="KNS202" s="260"/>
      <c r="KNT202" s="260"/>
      <c r="KNU202" s="260"/>
      <c r="KNV202" s="260"/>
      <c r="KNW202" s="260"/>
      <c r="KNX202" s="260"/>
      <c r="KNY202" s="260"/>
      <c r="KNZ202" s="260"/>
      <c r="KOA202" s="260"/>
      <c r="KOB202" s="260"/>
      <c r="KOC202" s="260"/>
      <c r="KOD202" s="260"/>
      <c r="KOE202" s="260"/>
      <c r="KOF202" s="260"/>
      <c r="KOG202" s="260"/>
      <c r="KOH202" s="260"/>
      <c r="KOI202" s="260"/>
      <c r="KOJ202" s="260"/>
      <c r="KOK202" s="260"/>
      <c r="KOL202" s="260"/>
      <c r="KOM202" s="260"/>
      <c r="KON202" s="260"/>
      <c r="KOO202" s="260"/>
      <c r="KOP202" s="260"/>
      <c r="KOQ202" s="260"/>
      <c r="KOR202" s="260"/>
      <c r="KOS202" s="260"/>
      <c r="KOT202" s="260"/>
      <c r="KOU202" s="260"/>
      <c r="KOV202" s="260"/>
      <c r="KOW202" s="260"/>
      <c r="KOX202" s="260"/>
      <c r="KOY202" s="260"/>
      <c r="KOZ202" s="260"/>
      <c r="KPA202" s="260"/>
      <c r="KPB202" s="260"/>
      <c r="KPC202" s="260"/>
      <c r="KPD202" s="260"/>
      <c r="KPE202" s="260"/>
      <c r="KPF202" s="260"/>
      <c r="KPG202" s="260"/>
      <c r="KPH202" s="260"/>
      <c r="KPI202" s="260"/>
      <c r="KPJ202" s="260"/>
      <c r="KPK202" s="260"/>
      <c r="KPL202" s="260"/>
      <c r="KPM202" s="260"/>
      <c r="KPN202" s="260"/>
      <c r="KPO202" s="260"/>
      <c r="KPP202" s="260"/>
      <c r="KPQ202" s="260"/>
      <c r="KPR202" s="260"/>
      <c r="KPS202" s="260"/>
      <c r="KPT202" s="260"/>
      <c r="KPU202" s="260"/>
      <c r="KPV202" s="260"/>
      <c r="KPW202" s="260"/>
      <c r="KPX202" s="260"/>
      <c r="KPY202" s="260"/>
      <c r="KPZ202" s="260"/>
      <c r="KQA202" s="260"/>
      <c r="KQB202" s="260"/>
      <c r="KQC202" s="260"/>
      <c r="KQD202" s="260"/>
      <c r="KQE202" s="260"/>
      <c r="KQF202" s="260"/>
      <c r="KQG202" s="260"/>
      <c r="KQH202" s="260"/>
      <c r="KQI202" s="260"/>
      <c r="KQJ202" s="260"/>
      <c r="KQK202" s="260"/>
      <c r="KQL202" s="260"/>
      <c r="KQM202" s="260"/>
      <c r="KQN202" s="260"/>
      <c r="KQO202" s="260"/>
      <c r="KQP202" s="260"/>
      <c r="KQQ202" s="260"/>
      <c r="KQR202" s="260"/>
      <c r="KQS202" s="260"/>
      <c r="KQT202" s="260"/>
      <c r="KQU202" s="260"/>
      <c r="KQV202" s="260"/>
      <c r="KQW202" s="260"/>
      <c r="KQX202" s="260"/>
      <c r="KQY202" s="260"/>
      <c r="KQZ202" s="260"/>
      <c r="KRA202" s="260"/>
      <c r="KRB202" s="260"/>
      <c r="KRC202" s="260"/>
      <c r="KRD202" s="260"/>
      <c r="KRE202" s="260"/>
      <c r="KRF202" s="260"/>
      <c r="KRG202" s="260"/>
      <c r="KRH202" s="260"/>
      <c r="KRI202" s="260"/>
      <c r="KRJ202" s="260"/>
      <c r="KRK202" s="260"/>
      <c r="KRL202" s="260"/>
      <c r="KRM202" s="260"/>
      <c r="KRN202" s="260"/>
      <c r="KRO202" s="260"/>
      <c r="KRP202" s="260"/>
      <c r="KRQ202" s="260"/>
      <c r="KRR202" s="260"/>
      <c r="KRS202" s="260"/>
      <c r="KRT202" s="260"/>
      <c r="KRU202" s="260"/>
      <c r="KRV202" s="260"/>
      <c r="KRW202" s="260"/>
      <c r="KRX202" s="260"/>
      <c r="KRY202" s="260"/>
      <c r="KRZ202" s="260"/>
      <c r="KSA202" s="260"/>
      <c r="KSB202" s="260"/>
      <c r="KSC202" s="260"/>
      <c r="KSD202" s="260"/>
      <c r="KSE202" s="260"/>
      <c r="KSF202" s="260"/>
      <c r="KSG202" s="260"/>
      <c r="KSH202" s="260"/>
      <c r="KSI202" s="260"/>
      <c r="KSJ202" s="260"/>
      <c r="KSK202" s="260"/>
      <c r="KSL202" s="260"/>
      <c r="KSM202" s="260"/>
      <c r="KSN202" s="260"/>
      <c r="KSO202" s="260"/>
      <c r="KSP202" s="260"/>
      <c r="KSQ202" s="260"/>
      <c r="KSR202" s="260"/>
      <c r="KSS202" s="260"/>
      <c r="KST202" s="260"/>
      <c r="KSU202" s="260"/>
      <c r="KSV202" s="260"/>
      <c r="KSW202" s="260"/>
      <c r="KSX202" s="260"/>
      <c r="KSY202" s="260"/>
      <c r="KSZ202" s="260"/>
      <c r="KTA202" s="260"/>
      <c r="KTB202" s="260"/>
      <c r="KTC202" s="260"/>
      <c r="KTD202" s="260"/>
      <c r="KTE202" s="260"/>
      <c r="KTF202" s="260"/>
      <c r="KTG202" s="260"/>
      <c r="KTH202" s="260"/>
      <c r="KTI202" s="260"/>
      <c r="KTJ202" s="260"/>
      <c r="KTK202" s="260"/>
      <c r="KTL202" s="260"/>
      <c r="KTM202" s="260"/>
      <c r="KTN202" s="260"/>
      <c r="KTO202" s="260"/>
      <c r="KTP202" s="260"/>
      <c r="KTQ202" s="260"/>
      <c r="KTR202" s="260"/>
      <c r="KTS202" s="260"/>
      <c r="KTT202" s="260"/>
      <c r="KTU202" s="260"/>
      <c r="KTV202" s="260"/>
      <c r="KTW202" s="260"/>
      <c r="KTX202" s="260"/>
      <c r="KTY202" s="260"/>
      <c r="KTZ202" s="260"/>
      <c r="KUA202" s="260"/>
      <c r="KUB202" s="260"/>
      <c r="KUC202" s="260"/>
      <c r="KUD202" s="260"/>
      <c r="KUE202" s="260"/>
      <c r="KUF202" s="260"/>
      <c r="KUG202" s="260"/>
      <c r="KUH202" s="260"/>
      <c r="KUI202" s="260"/>
      <c r="KUJ202" s="260"/>
      <c r="KUK202" s="260"/>
      <c r="KUL202" s="260"/>
      <c r="KUM202" s="260"/>
      <c r="KUN202" s="260"/>
      <c r="KUO202" s="260"/>
      <c r="KUP202" s="260"/>
      <c r="KUQ202" s="260"/>
      <c r="KUR202" s="260"/>
      <c r="KUS202" s="260"/>
      <c r="KUT202" s="260"/>
      <c r="KUU202" s="260"/>
      <c r="KUV202" s="260"/>
      <c r="KUW202" s="260"/>
      <c r="KUX202" s="260"/>
      <c r="KUY202" s="260"/>
      <c r="KUZ202" s="260"/>
      <c r="KVA202" s="260"/>
      <c r="KVB202" s="260"/>
      <c r="KVC202" s="260"/>
      <c r="KVD202" s="260"/>
      <c r="KVE202" s="260"/>
      <c r="KVF202" s="260"/>
      <c r="KVG202" s="260"/>
      <c r="KVH202" s="260"/>
      <c r="KVI202" s="260"/>
      <c r="KVJ202" s="260"/>
      <c r="KVK202" s="260"/>
      <c r="KVL202" s="260"/>
      <c r="KVM202" s="260"/>
      <c r="KVN202" s="260"/>
      <c r="KVO202" s="260"/>
      <c r="KVP202" s="260"/>
      <c r="KVQ202" s="260"/>
      <c r="KVR202" s="260"/>
      <c r="KVS202" s="260"/>
      <c r="KVT202" s="260"/>
      <c r="KVU202" s="260"/>
      <c r="KVV202" s="260"/>
      <c r="KVW202" s="260"/>
      <c r="KVX202" s="260"/>
      <c r="KVY202" s="260"/>
      <c r="KVZ202" s="260"/>
      <c r="KWA202" s="260"/>
      <c r="KWB202" s="260"/>
      <c r="KWC202" s="260"/>
      <c r="KWD202" s="260"/>
      <c r="KWE202" s="260"/>
      <c r="KWF202" s="260"/>
      <c r="KWG202" s="260"/>
      <c r="KWH202" s="260"/>
      <c r="KWI202" s="260"/>
      <c r="KWJ202" s="260"/>
      <c r="KWK202" s="260"/>
      <c r="KWL202" s="260"/>
      <c r="KWM202" s="260"/>
      <c r="KWN202" s="260"/>
      <c r="KWO202" s="260"/>
      <c r="KWP202" s="260"/>
      <c r="KWQ202" s="260"/>
      <c r="KWR202" s="260"/>
      <c r="KWS202" s="260"/>
      <c r="KWT202" s="260"/>
      <c r="KWU202" s="260"/>
      <c r="KWV202" s="260"/>
      <c r="KWW202" s="260"/>
      <c r="KWX202" s="260"/>
      <c r="KWY202" s="260"/>
      <c r="KWZ202" s="260"/>
      <c r="KXA202" s="260"/>
      <c r="KXB202" s="260"/>
      <c r="KXC202" s="260"/>
      <c r="KXD202" s="260"/>
      <c r="KXE202" s="260"/>
      <c r="KXF202" s="260"/>
      <c r="KXG202" s="260"/>
      <c r="KXH202" s="260"/>
      <c r="KXI202" s="260"/>
      <c r="KXJ202" s="260"/>
      <c r="KXK202" s="260"/>
      <c r="KXL202" s="260"/>
      <c r="KXM202" s="260"/>
      <c r="KXN202" s="260"/>
      <c r="KXO202" s="260"/>
      <c r="KXP202" s="260"/>
      <c r="KXQ202" s="260"/>
      <c r="KXR202" s="260"/>
      <c r="KXS202" s="260"/>
      <c r="KXT202" s="260"/>
      <c r="KXU202" s="260"/>
      <c r="KXV202" s="260"/>
      <c r="KXW202" s="260"/>
      <c r="KXX202" s="260"/>
      <c r="KXY202" s="260"/>
      <c r="KXZ202" s="260"/>
      <c r="KYA202" s="260"/>
      <c r="KYB202" s="260"/>
      <c r="KYC202" s="260"/>
      <c r="KYD202" s="260"/>
      <c r="KYE202" s="260"/>
      <c r="KYF202" s="260"/>
      <c r="KYG202" s="260"/>
      <c r="KYH202" s="260"/>
      <c r="KYI202" s="260"/>
      <c r="KYJ202" s="260"/>
      <c r="KYK202" s="260"/>
      <c r="KYL202" s="260"/>
      <c r="KYM202" s="260"/>
      <c r="KYN202" s="260"/>
      <c r="KYO202" s="260"/>
      <c r="KYP202" s="260"/>
      <c r="KYQ202" s="260"/>
      <c r="KYR202" s="260"/>
      <c r="KYS202" s="260"/>
      <c r="KYT202" s="260"/>
      <c r="KYU202" s="260"/>
      <c r="KYV202" s="260"/>
      <c r="KYW202" s="260"/>
      <c r="KYX202" s="260"/>
      <c r="KYY202" s="260"/>
      <c r="KYZ202" s="260"/>
      <c r="KZA202" s="260"/>
      <c r="KZB202" s="260"/>
      <c r="KZC202" s="260"/>
      <c r="KZD202" s="260"/>
      <c r="KZE202" s="260"/>
      <c r="KZF202" s="260"/>
      <c r="KZG202" s="260"/>
      <c r="KZH202" s="260"/>
      <c r="KZI202" s="260"/>
      <c r="KZJ202" s="260"/>
      <c r="KZK202" s="260"/>
      <c r="KZL202" s="260"/>
      <c r="KZM202" s="260"/>
      <c r="KZN202" s="260"/>
      <c r="KZO202" s="260"/>
      <c r="KZP202" s="260"/>
      <c r="KZQ202" s="260"/>
      <c r="KZR202" s="260"/>
      <c r="KZS202" s="260"/>
      <c r="KZT202" s="260"/>
      <c r="KZU202" s="260"/>
      <c r="KZV202" s="260"/>
      <c r="KZW202" s="260"/>
      <c r="KZX202" s="260"/>
      <c r="KZY202" s="260"/>
      <c r="KZZ202" s="260"/>
      <c r="LAA202" s="260"/>
      <c r="LAB202" s="260"/>
      <c r="LAC202" s="260"/>
      <c r="LAD202" s="260"/>
      <c r="LAE202" s="260"/>
      <c r="LAF202" s="260"/>
      <c r="LAG202" s="260"/>
      <c r="LAH202" s="260"/>
      <c r="LAI202" s="260"/>
      <c r="LAJ202" s="260"/>
      <c r="LAK202" s="260"/>
      <c r="LAL202" s="260"/>
      <c r="LAM202" s="260"/>
      <c r="LAN202" s="260"/>
      <c r="LAO202" s="260"/>
      <c r="LAP202" s="260"/>
      <c r="LAQ202" s="260"/>
      <c r="LAR202" s="260"/>
      <c r="LAS202" s="260"/>
      <c r="LAT202" s="260"/>
      <c r="LAU202" s="260"/>
      <c r="LAV202" s="260"/>
      <c r="LAW202" s="260"/>
      <c r="LAX202" s="260"/>
      <c r="LAY202" s="260"/>
      <c r="LAZ202" s="260"/>
      <c r="LBA202" s="260"/>
      <c r="LBB202" s="260"/>
      <c r="LBC202" s="260"/>
      <c r="LBD202" s="260"/>
      <c r="LBE202" s="260"/>
      <c r="LBF202" s="260"/>
      <c r="LBG202" s="260"/>
      <c r="LBH202" s="260"/>
      <c r="LBI202" s="260"/>
      <c r="LBJ202" s="260"/>
      <c r="LBK202" s="260"/>
      <c r="LBL202" s="260"/>
      <c r="LBM202" s="260"/>
      <c r="LBN202" s="260"/>
      <c r="LBO202" s="260"/>
      <c r="LBP202" s="260"/>
      <c r="LBQ202" s="260"/>
      <c r="LBR202" s="260"/>
      <c r="LBS202" s="260"/>
      <c r="LBT202" s="260"/>
      <c r="LBU202" s="260"/>
      <c r="LBV202" s="260"/>
      <c r="LBW202" s="260"/>
      <c r="LBX202" s="260"/>
      <c r="LBY202" s="260"/>
      <c r="LBZ202" s="260"/>
      <c r="LCA202" s="260"/>
      <c r="LCB202" s="260"/>
      <c r="LCC202" s="260"/>
      <c r="LCD202" s="260"/>
      <c r="LCE202" s="260"/>
      <c r="LCF202" s="260"/>
      <c r="LCG202" s="260"/>
      <c r="LCH202" s="260"/>
      <c r="LCI202" s="260"/>
      <c r="LCJ202" s="260"/>
      <c r="LCK202" s="260"/>
      <c r="LCL202" s="260"/>
      <c r="LCM202" s="260"/>
      <c r="LCN202" s="260"/>
      <c r="LCO202" s="260"/>
      <c r="LCP202" s="260"/>
      <c r="LCQ202" s="260"/>
      <c r="LCR202" s="260"/>
      <c r="LCS202" s="260"/>
      <c r="LCT202" s="260"/>
      <c r="LCU202" s="260"/>
      <c r="LCV202" s="260"/>
      <c r="LCW202" s="260"/>
      <c r="LCX202" s="260"/>
      <c r="LCY202" s="260"/>
      <c r="LCZ202" s="260"/>
      <c r="LDA202" s="260"/>
      <c r="LDB202" s="260"/>
      <c r="LDC202" s="260"/>
      <c r="LDD202" s="260"/>
      <c r="LDE202" s="260"/>
      <c r="LDF202" s="260"/>
      <c r="LDG202" s="260"/>
      <c r="LDH202" s="260"/>
      <c r="LDI202" s="260"/>
      <c r="LDJ202" s="260"/>
      <c r="LDK202" s="260"/>
      <c r="LDL202" s="260"/>
      <c r="LDM202" s="260"/>
      <c r="LDN202" s="260"/>
      <c r="LDO202" s="260"/>
      <c r="LDP202" s="260"/>
      <c r="LDQ202" s="260"/>
      <c r="LDR202" s="260"/>
      <c r="LDS202" s="260"/>
      <c r="LDT202" s="260"/>
      <c r="LDU202" s="260"/>
      <c r="LDV202" s="260"/>
      <c r="LDW202" s="260"/>
      <c r="LDX202" s="260"/>
      <c r="LDY202" s="260"/>
      <c r="LDZ202" s="260"/>
      <c r="LEA202" s="260"/>
      <c r="LEB202" s="260"/>
      <c r="LEC202" s="260"/>
      <c r="LED202" s="260"/>
      <c r="LEE202" s="260"/>
      <c r="LEF202" s="260"/>
      <c r="LEG202" s="260"/>
      <c r="LEH202" s="260"/>
      <c r="LEI202" s="260"/>
      <c r="LEJ202" s="260"/>
      <c r="LEK202" s="260"/>
      <c r="LEL202" s="260"/>
      <c r="LEM202" s="260"/>
      <c r="LEN202" s="260"/>
      <c r="LEO202" s="260"/>
      <c r="LEP202" s="260"/>
      <c r="LEQ202" s="260"/>
      <c r="LER202" s="260"/>
      <c r="LES202" s="260"/>
      <c r="LET202" s="260"/>
      <c r="LEU202" s="260"/>
      <c r="LEV202" s="260"/>
      <c r="LEW202" s="260"/>
      <c r="LEX202" s="260"/>
      <c r="LEY202" s="260"/>
      <c r="LEZ202" s="260"/>
      <c r="LFA202" s="260"/>
      <c r="LFB202" s="260"/>
      <c r="LFC202" s="260"/>
      <c r="LFD202" s="260"/>
      <c r="LFE202" s="260"/>
      <c r="LFF202" s="260"/>
      <c r="LFG202" s="260"/>
      <c r="LFH202" s="260"/>
      <c r="LFI202" s="260"/>
      <c r="LFJ202" s="260"/>
      <c r="LFK202" s="260"/>
      <c r="LFL202" s="260"/>
      <c r="LFM202" s="260"/>
      <c r="LFN202" s="260"/>
      <c r="LFO202" s="260"/>
      <c r="LFP202" s="260"/>
      <c r="LFQ202" s="260"/>
      <c r="LFR202" s="260"/>
      <c r="LFS202" s="260"/>
      <c r="LFT202" s="260"/>
      <c r="LFU202" s="260"/>
      <c r="LFV202" s="260"/>
      <c r="LFW202" s="260"/>
      <c r="LFX202" s="260"/>
      <c r="LFY202" s="260"/>
      <c r="LFZ202" s="260"/>
      <c r="LGA202" s="260"/>
      <c r="LGB202" s="260"/>
      <c r="LGC202" s="260"/>
      <c r="LGD202" s="260"/>
      <c r="LGE202" s="260"/>
      <c r="LGF202" s="260"/>
      <c r="LGG202" s="260"/>
      <c r="LGH202" s="260"/>
      <c r="LGI202" s="260"/>
      <c r="LGJ202" s="260"/>
      <c r="LGK202" s="260"/>
      <c r="LGL202" s="260"/>
      <c r="LGM202" s="260"/>
      <c r="LGN202" s="260"/>
      <c r="LGO202" s="260"/>
      <c r="LGP202" s="260"/>
      <c r="LGQ202" s="260"/>
      <c r="LGR202" s="260"/>
      <c r="LGS202" s="260"/>
      <c r="LGT202" s="260"/>
      <c r="LGU202" s="260"/>
      <c r="LGV202" s="260"/>
      <c r="LGW202" s="260"/>
      <c r="LGX202" s="260"/>
      <c r="LGY202" s="260"/>
      <c r="LGZ202" s="260"/>
      <c r="LHA202" s="260"/>
      <c r="LHB202" s="260"/>
      <c r="LHC202" s="260"/>
      <c r="LHD202" s="260"/>
      <c r="LHE202" s="260"/>
      <c r="LHF202" s="260"/>
      <c r="LHG202" s="260"/>
      <c r="LHH202" s="260"/>
      <c r="LHI202" s="260"/>
      <c r="LHJ202" s="260"/>
      <c r="LHK202" s="260"/>
      <c r="LHL202" s="260"/>
      <c r="LHM202" s="260"/>
      <c r="LHN202" s="260"/>
      <c r="LHO202" s="260"/>
      <c r="LHP202" s="260"/>
      <c r="LHQ202" s="260"/>
      <c r="LHR202" s="260"/>
      <c r="LHS202" s="260"/>
      <c r="LHT202" s="260"/>
      <c r="LHU202" s="260"/>
      <c r="LHV202" s="260"/>
      <c r="LHW202" s="260"/>
      <c r="LHX202" s="260"/>
      <c r="LHY202" s="260"/>
      <c r="LHZ202" s="260"/>
      <c r="LIA202" s="260"/>
      <c r="LIB202" s="260"/>
      <c r="LIC202" s="260"/>
      <c r="LID202" s="260"/>
      <c r="LIE202" s="260"/>
      <c r="LIF202" s="260"/>
      <c r="LIG202" s="260"/>
      <c r="LIH202" s="260"/>
      <c r="LII202" s="260"/>
      <c r="LIJ202" s="260"/>
      <c r="LIK202" s="260"/>
      <c r="LIL202" s="260"/>
      <c r="LIM202" s="260"/>
      <c r="LIN202" s="260"/>
      <c r="LIO202" s="260"/>
      <c r="LIP202" s="260"/>
      <c r="LIQ202" s="260"/>
      <c r="LIR202" s="260"/>
      <c r="LIS202" s="260"/>
      <c r="LIT202" s="260"/>
      <c r="LIU202" s="260"/>
      <c r="LIV202" s="260"/>
      <c r="LIW202" s="260"/>
      <c r="LIX202" s="260"/>
      <c r="LIY202" s="260"/>
      <c r="LIZ202" s="260"/>
      <c r="LJA202" s="260"/>
      <c r="LJB202" s="260"/>
      <c r="LJC202" s="260"/>
      <c r="LJD202" s="260"/>
      <c r="LJE202" s="260"/>
      <c r="LJF202" s="260"/>
      <c r="LJG202" s="260"/>
      <c r="LJH202" s="260"/>
      <c r="LJI202" s="260"/>
      <c r="LJJ202" s="260"/>
      <c r="LJK202" s="260"/>
      <c r="LJL202" s="260"/>
      <c r="LJM202" s="260"/>
      <c r="LJN202" s="260"/>
      <c r="LJO202" s="260"/>
      <c r="LJP202" s="260"/>
      <c r="LJQ202" s="260"/>
      <c r="LJR202" s="260"/>
      <c r="LJS202" s="260"/>
      <c r="LJT202" s="260"/>
      <c r="LJU202" s="260"/>
      <c r="LJV202" s="260"/>
      <c r="LJW202" s="260"/>
      <c r="LJX202" s="260"/>
      <c r="LJY202" s="260"/>
      <c r="LJZ202" s="260"/>
      <c r="LKA202" s="260"/>
      <c r="LKB202" s="260"/>
      <c r="LKC202" s="260"/>
      <c r="LKD202" s="260"/>
      <c r="LKE202" s="260"/>
      <c r="LKF202" s="260"/>
      <c r="LKG202" s="260"/>
      <c r="LKH202" s="260"/>
      <c r="LKI202" s="260"/>
      <c r="LKJ202" s="260"/>
      <c r="LKK202" s="260"/>
      <c r="LKL202" s="260"/>
      <c r="LKM202" s="260"/>
      <c r="LKN202" s="260"/>
      <c r="LKO202" s="260"/>
      <c r="LKP202" s="260"/>
      <c r="LKQ202" s="260"/>
      <c r="LKR202" s="260"/>
      <c r="LKS202" s="260"/>
      <c r="LKT202" s="260"/>
      <c r="LKU202" s="260"/>
      <c r="LKV202" s="260"/>
      <c r="LKW202" s="260"/>
      <c r="LKX202" s="260"/>
      <c r="LKY202" s="260"/>
      <c r="LKZ202" s="260"/>
      <c r="LLA202" s="260"/>
      <c r="LLB202" s="260"/>
      <c r="LLC202" s="260"/>
      <c r="LLD202" s="260"/>
      <c r="LLE202" s="260"/>
      <c r="LLF202" s="260"/>
      <c r="LLG202" s="260"/>
      <c r="LLH202" s="260"/>
      <c r="LLI202" s="260"/>
      <c r="LLJ202" s="260"/>
      <c r="LLK202" s="260"/>
      <c r="LLL202" s="260"/>
      <c r="LLM202" s="260"/>
      <c r="LLN202" s="260"/>
      <c r="LLO202" s="260"/>
      <c r="LLP202" s="260"/>
      <c r="LLQ202" s="260"/>
      <c r="LLR202" s="260"/>
      <c r="LLS202" s="260"/>
      <c r="LLT202" s="260"/>
      <c r="LLU202" s="260"/>
      <c r="LLV202" s="260"/>
      <c r="LLW202" s="260"/>
      <c r="LLX202" s="260"/>
      <c r="LLY202" s="260"/>
      <c r="LLZ202" s="260"/>
      <c r="LMA202" s="260"/>
      <c r="LMB202" s="260"/>
      <c r="LMC202" s="260"/>
      <c r="LMD202" s="260"/>
      <c r="LME202" s="260"/>
      <c r="LMF202" s="260"/>
      <c r="LMG202" s="260"/>
      <c r="LMH202" s="260"/>
      <c r="LMI202" s="260"/>
      <c r="LMJ202" s="260"/>
      <c r="LMK202" s="260"/>
      <c r="LML202" s="260"/>
      <c r="LMM202" s="260"/>
      <c r="LMN202" s="260"/>
      <c r="LMO202" s="260"/>
      <c r="LMP202" s="260"/>
      <c r="LMQ202" s="260"/>
      <c r="LMR202" s="260"/>
      <c r="LMS202" s="260"/>
      <c r="LMT202" s="260"/>
      <c r="LMU202" s="260"/>
      <c r="LMV202" s="260"/>
      <c r="LMW202" s="260"/>
      <c r="LMX202" s="260"/>
      <c r="LMY202" s="260"/>
      <c r="LMZ202" s="260"/>
      <c r="LNA202" s="260"/>
      <c r="LNB202" s="260"/>
      <c r="LNC202" s="260"/>
      <c r="LND202" s="260"/>
      <c r="LNE202" s="260"/>
      <c r="LNF202" s="260"/>
      <c r="LNG202" s="260"/>
      <c r="LNH202" s="260"/>
      <c r="LNI202" s="260"/>
      <c r="LNJ202" s="260"/>
      <c r="LNK202" s="260"/>
      <c r="LNL202" s="260"/>
      <c r="LNM202" s="260"/>
      <c r="LNN202" s="260"/>
      <c r="LNO202" s="260"/>
      <c r="LNP202" s="260"/>
      <c r="LNQ202" s="260"/>
      <c r="LNR202" s="260"/>
      <c r="LNS202" s="260"/>
      <c r="LNT202" s="260"/>
      <c r="LNU202" s="260"/>
      <c r="LNV202" s="260"/>
      <c r="LNW202" s="260"/>
      <c r="LNX202" s="260"/>
      <c r="LNY202" s="260"/>
      <c r="LNZ202" s="260"/>
      <c r="LOA202" s="260"/>
      <c r="LOB202" s="260"/>
      <c r="LOC202" s="260"/>
      <c r="LOD202" s="260"/>
      <c r="LOE202" s="260"/>
      <c r="LOF202" s="260"/>
      <c r="LOG202" s="260"/>
      <c r="LOH202" s="260"/>
      <c r="LOI202" s="260"/>
      <c r="LOJ202" s="260"/>
      <c r="LOK202" s="260"/>
      <c r="LOL202" s="260"/>
      <c r="LOM202" s="260"/>
      <c r="LON202" s="260"/>
      <c r="LOO202" s="260"/>
      <c r="LOP202" s="260"/>
      <c r="LOQ202" s="260"/>
      <c r="LOR202" s="260"/>
      <c r="LOS202" s="260"/>
      <c r="LOT202" s="260"/>
      <c r="LOU202" s="260"/>
      <c r="LOV202" s="260"/>
      <c r="LOW202" s="260"/>
      <c r="LOX202" s="260"/>
      <c r="LOY202" s="260"/>
      <c r="LOZ202" s="260"/>
      <c r="LPA202" s="260"/>
      <c r="LPB202" s="260"/>
      <c r="LPC202" s="260"/>
      <c r="LPD202" s="260"/>
      <c r="LPE202" s="260"/>
      <c r="LPF202" s="260"/>
      <c r="LPG202" s="260"/>
      <c r="LPH202" s="260"/>
      <c r="LPI202" s="260"/>
      <c r="LPJ202" s="260"/>
      <c r="LPK202" s="260"/>
      <c r="LPL202" s="260"/>
      <c r="LPM202" s="260"/>
      <c r="LPN202" s="260"/>
      <c r="LPO202" s="260"/>
      <c r="LPP202" s="260"/>
      <c r="LPQ202" s="260"/>
      <c r="LPR202" s="260"/>
      <c r="LPS202" s="260"/>
      <c r="LPT202" s="260"/>
      <c r="LPU202" s="260"/>
      <c r="LPV202" s="260"/>
      <c r="LPW202" s="260"/>
      <c r="LPX202" s="260"/>
      <c r="LPY202" s="260"/>
      <c r="LPZ202" s="260"/>
      <c r="LQA202" s="260"/>
      <c r="LQB202" s="260"/>
      <c r="LQC202" s="260"/>
      <c r="LQD202" s="260"/>
      <c r="LQE202" s="260"/>
      <c r="LQF202" s="260"/>
      <c r="LQG202" s="260"/>
      <c r="LQH202" s="260"/>
      <c r="LQI202" s="260"/>
      <c r="LQJ202" s="260"/>
      <c r="LQK202" s="260"/>
      <c r="LQL202" s="260"/>
      <c r="LQM202" s="260"/>
      <c r="LQN202" s="260"/>
      <c r="LQO202" s="260"/>
      <c r="LQP202" s="260"/>
      <c r="LQQ202" s="260"/>
      <c r="LQR202" s="260"/>
      <c r="LQS202" s="260"/>
      <c r="LQT202" s="260"/>
      <c r="LQU202" s="260"/>
      <c r="LQV202" s="260"/>
      <c r="LQW202" s="260"/>
      <c r="LQX202" s="260"/>
      <c r="LQY202" s="260"/>
      <c r="LQZ202" s="260"/>
      <c r="LRA202" s="260"/>
      <c r="LRB202" s="260"/>
      <c r="LRC202" s="260"/>
      <c r="LRD202" s="260"/>
      <c r="LRE202" s="260"/>
      <c r="LRF202" s="260"/>
      <c r="LRG202" s="260"/>
      <c r="LRH202" s="260"/>
      <c r="LRI202" s="260"/>
      <c r="LRJ202" s="260"/>
      <c r="LRK202" s="260"/>
      <c r="LRL202" s="260"/>
      <c r="LRM202" s="260"/>
      <c r="LRN202" s="260"/>
      <c r="LRO202" s="260"/>
      <c r="LRP202" s="260"/>
      <c r="LRQ202" s="260"/>
      <c r="LRR202" s="260"/>
      <c r="LRS202" s="260"/>
      <c r="LRT202" s="260"/>
      <c r="LRU202" s="260"/>
      <c r="LRV202" s="260"/>
      <c r="LRW202" s="260"/>
      <c r="LRX202" s="260"/>
      <c r="LRY202" s="260"/>
      <c r="LRZ202" s="260"/>
      <c r="LSA202" s="260"/>
      <c r="LSB202" s="260"/>
      <c r="LSC202" s="260"/>
      <c r="LSD202" s="260"/>
      <c r="LSE202" s="260"/>
      <c r="LSF202" s="260"/>
      <c r="LSG202" s="260"/>
      <c r="LSH202" s="260"/>
      <c r="LSI202" s="260"/>
      <c r="LSJ202" s="260"/>
      <c r="LSK202" s="260"/>
      <c r="LSL202" s="260"/>
      <c r="LSM202" s="260"/>
      <c r="LSN202" s="260"/>
      <c r="LSO202" s="260"/>
      <c r="LSP202" s="260"/>
      <c r="LSQ202" s="260"/>
      <c r="LSR202" s="260"/>
      <c r="LSS202" s="260"/>
      <c r="LST202" s="260"/>
      <c r="LSU202" s="260"/>
      <c r="LSV202" s="260"/>
      <c r="LSW202" s="260"/>
      <c r="LSX202" s="260"/>
      <c r="LSY202" s="260"/>
      <c r="LSZ202" s="260"/>
      <c r="LTA202" s="260"/>
      <c r="LTB202" s="260"/>
      <c r="LTC202" s="260"/>
      <c r="LTD202" s="260"/>
      <c r="LTE202" s="260"/>
      <c r="LTF202" s="260"/>
      <c r="LTG202" s="260"/>
      <c r="LTH202" s="260"/>
      <c r="LTI202" s="260"/>
      <c r="LTJ202" s="260"/>
      <c r="LTK202" s="260"/>
      <c r="LTL202" s="260"/>
      <c r="LTM202" s="260"/>
      <c r="LTN202" s="260"/>
      <c r="LTO202" s="260"/>
      <c r="LTP202" s="260"/>
      <c r="LTQ202" s="260"/>
      <c r="LTR202" s="260"/>
      <c r="LTS202" s="260"/>
      <c r="LTT202" s="260"/>
      <c r="LTU202" s="260"/>
      <c r="LTV202" s="260"/>
      <c r="LTW202" s="260"/>
      <c r="LTX202" s="260"/>
      <c r="LTY202" s="260"/>
      <c r="LTZ202" s="260"/>
      <c r="LUA202" s="260"/>
      <c r="LUB202" s="260"/>
      <c r="LUC202" s="260"/>
      <c r="LUD202" s="260"/>
      <c r="LUE202" s="260"/>
      <c r="LUF202" s="260"/>
      <c r="LUG202" s="260"/>
      <c r="LUH202" s="260"/>
      <c r="LUI202" s="260"/>
      <c r="LUJ202" s="260"/>
      <c r="LUK202" s="260"/>
      <c r="LUL202" s="260"/>
      <c r="LUM202" s="260"/>
      <c r="LUN202" s="260"/>
      <c r="LUO202" s="260"/>
      <c r="LUP202" s="260"/>
      <c r="LUQ202" s="260"/>
      <c r="LUR202" s="260"/>
      <c r="LUS202" s="260"/>
      <c r="LUT202" s="260"/>
      <c r="LUU202" s="260"/>
      <c r="LUV202" s="260"/>
      <c r="LUW202" s="260"/>
      <c r="LUX202" s="260"/>
      <c r="LUY202" s="260"/>
      <c r="LUZ202" s="260"/>
      <c r="LVA202" s="260"/>
      <c r="LVB202" s="260"/>
      <c r="LVC202" s="260"/>
      <c r="LVD202" s="260"/>
      <c r="LVE202" s="260"/>
      <c r="LVF202" s="260"/>
      <c r="LVG202" s="260"/>
      <c r="LVH202" s="260"/>
      <c r="LVI202" s="260"/>
      <c r="LVJ202" s="260"/>
      <c r="LVK202" s="260"/>
      <c r="LVL202" s="260"/>
      <c r="LVM202" s="260"/>
      <c r="LVN202" s="260"/>
      <c r="LVO202" s="260"/>
      <c r="LVP202" s="260"/>
      <c r="LVQ202" s="260"/>
      <c r="LVR202" s="260"/>
      <c r="LVS202" s="260"/>
      <c r="LVT202" s="260"/>
      <c r="LVU202" s="260"/>
      <c r="LVV202" s="260"/>
      <c r="LVW202" s="260"/>
      <c r="LVX202" s="260"/>
      <c r="LVY202" s="260"/>
      <c r="LVZ202" s="260"/>
      <c r="LWA202" s="260"/>
      <c r="LWB202" s="260"/>
      <c r="LWC202" s="260"/>
      <c r="LWD202" s="260"/>
      <c r="LWE202" s="260"/>
      <c r="LWF202" s="260"/>
      <c r="LWG202" s="260"/>
      <c r="LWH202" s="260"/>
      <c r="LWI202" s="260"/>
      <c r="LWJ202" s="260"/>
      <c r="LWK202" s="260"/>
      <c r="LWL202" s="260"/>
      <c r="LWM202" s="260"/>
      <c r="LWN202" s="260"/>
      <c r="LWO202" s="260"/>
      <c r="LWP202" s="260"/>
      <c r="LWQ202" s="260"/>
      <c r="LWR202" s="260"/>
      <c r="LWS202" s="260"/>
      <c r="LWT202" s="260"/>
      <c r="LWU202" s="260"/>
      <c r="LWV202" s="260"/>
      <c r="LWW202" s="260"/>
      <c r="LWX202" s="260"/>
      <c r="LWY202" s="260"/>
      <c r="LWZ202" s="260"/>
      <c r="LXA202" s="260"/>
      <c r="LXB202" s="260"/>
      <c r="LXC202" s="260"/>
      <c r="LXD202" s="260"/>
      <c r="LXE202" s="260"/>
      <c r="LXF202" s="260"/>
      <c r="LXG202" s="260"/>
      <c r="LXH202" s="260"/>
      <c r="LXI202" s="260"/>
      <c r="LXJ202" s="260"/>
      <c r="LXK202" s="260"/>
      <c r="LXL202" s="260"/>
      <c r="LXM202" s="260"/>
      <c r="LXN202" s="260"/>
      <c r="LXO202" s="260"/>
      <c r="LXP202" s="260"/>
      <c r="LXQ202" s="260"/>
      <c r="LXR202" s="260"/>
      <c r="LXS202" s="260"/>
      <c r="LXT202" s="260"/>
      <c r="LXU202" s="260"/>
      <c r="LXV202" s="260"/>
      <c r="LXW202" s="260"/>
      <c r="LXX202" s="260"/>
      <c r="LXY202" s="260"/>
      <c r="LXZ202" s="260"/>
      <c r="LYA202" s="260"/>
      <c r="LYB202" s="260"/>
      <c r="LYC202" s="260"/>
      <c r="LYD202" s="260"/>
      <c r="LYE202" s="260"/>
      <c r="LYF202" s="260"/>
      <c r="LYG202" s="260"/>
      <c r="LYH202" s="260"/>
      <c r="LYI202" s="260"/>
      <c r="LYJ202" s="260"/>
      <c r="LYK202" s="260"/>
      <c r="LYL202" s="260"/>
      <c r="LYM202" s="260"/>
      <c r="LYN202" s="260"/>
      <c r="LYO202" s="260"/>
      <c r="LYP202" s="260"/>
      <c r="LYQ202" s="260"/>
      <c r="LYR202" s="260"/>
      <c r="LYS202" s="260"/>
      <c r="LYT202" s="260"/>
      <c r="LYU202" s="260"/>
      <c r="LYV202" s="260"/>
      <c r="LYW202" s="260"/>
      <c r="LYX202" s="260"/>
      <c r="LYY202" s="260"/>
      <c r="LYZ202" s="260"/>
      <c r="LZA202" s="260"/>
      <c r="LZB202" s="260"/>
      <c r="LZC202" s="260"/>
      <c r="LZD202" s="260"/>
      <c r="LZE202" s="260"/>
      <c r="LZF202" s="260"/>
      <c r="LZG202" s="260"/>
      <c r="LZH202" s="260"/>
      <c r="LZI202" s="260"/>
      <c r="LZJ202" s="260"/>
      <c r="LZK202" s="260"/>
      <c r="LZL202" s="260"/>
      <c r="LZM202" s="260"/>
      <c r="LZN202" s="260"/>
      <c r="LZO202" s="260"/>
      <c r="LZP202" s="260"/>
      <c r="LZQ202" s="260"/>
      <c r="LZR202" s="260"/>
      <c r="LZS202" s="260"/>
      <c r="LZT202" s="260"/>
      <c r="LZU202" s="260"/>
      <c r="LZV202" s="260"/>
      <c r="LZW202" s="260"/>
      <c r="LZX202" s="260"/>
      <c r="LZY202" s="260"/>
      <c r="LZZ202" s="260"/>
      <c r="MAA202" s="260"/>
      <c r="MAB202" s="260"/>
      <c r="MAC202" s="260"/>
      <c r="MAD202" s="260"/>
      <c r="MAE202" s="260"/>
      <c r="MAF202" s="260"/>
      <c r="MAG202" s="260"/>
      <c r="MAH202" s="260"/>
      <c r="MAI202" s="260"/>
      <c r="MAJ202" s="260"/>
      <c r="MAK202" s="260"/>
      <c r="MAL202" s="260"/>
      <c r="MAM202" s="260"/>
      <c r="MAN202" s="260"/>
      <c r="MAO202" s="260"/>
      <c r="MAP202" s="260"/>
      <c r="MAQ202" s="260"/>
      <c r="MAR202" s="260"/>
      <c r="MAS202" s="260"/>
      <c r="MAT202" s="260"/>
      <c r="MAU202" s="260"/>
      <c r="MAV202" s="260"/>
      <c r="MAW202" s="260"/>
      <c r="MAX202" s="260"/>
      <c r="MAY202" s="260"/>
      <c r="MAZ202" s="260"/>
      <c r="MBA202" s="260"/>
      <c r="MBB202" s="260"/>
      <c r="MBC202" s="260"/>
      <c r="MBD202" s="260"/>
      <c r="MBE202" s="260"/>
      <c r="MBF202" s="260"/>
      <c r="MBG202" s="260"/>
      <c r="MBH202" s="260"/>
      <c r="MBI202" s="260"/>
      <c r="MBJ202" s="260"/>
      <c r="MBK202" s="260"/>
      <c r="MBL202" s="260"/>
      <c r="MBM202" s="260"/>
      <c r="MBN202" s="260"/>
      <c r="MBO202" s="260"/>
      <c r="MBP202" s="260"/>
      <c r="MBQ202" s="260"/>
      <c r="MBR202" s="260"/>
      <c r="MBS202" s="260"/>
      <c r="MBT202" s="260"/>
      <c r="MBU202" s="260"/>
      <c r="MBV202" s="260"/>
      <c r="MBW202" s="260"/>
      <c r="MBX202" s="260"/>
      <c r="MBY202" s="260"/>
      <c r="MBZ202" s="260"/>
      <c r="MCA202" s="260"/>
      <c r="MCB202" s="260"/>
      <c r="MCC202" s="260"/>
      <c r="MCD202" s="260"/>
      <c r="MCE202" s="260"/>
      <c r="MCF202" s="260"/>
      <c r="MCG202" s="260"/>
      <c r="MCH202" s="260"/>
      <c r="MCI202" s="260"/>
      <c r="MCJ202" s="260"/>
      <c r="MCK202" s="260"/>
      <c r="MCL202" s="260"/>
      <c r="MCM202" s="260"/>
      <c r="MCN202" s="260"/>
      <c r="MCO202" s="260"/>
      <c r="MCP202" s="260"/>
      <c r="MCQ202" s="260"/>
      <c r="MCR202" s="260"/>
      <c r="MCS202" s="260"/>
      <c r="MCT202" s="260"/>
      <c r="MCU202" s="260"/>
      <c r="MCV202" s="260"/>
      <c r="MCW202" s="260"/>
      <c r="MCX202" s="260"/>
      <c r="MCY202" s="260"/>
      <c r="MCZ202" s="260"/>
      <c r="MDA202" s="260"/>
      <c r="MDB202" s="260"/>
      <c r="MDC202" s="260"/>
      <c r="MDD202" s="260"/>
      <c r="MDE202" s="260"/>
      <c r="MDF202" s="260"/>
      <c r="MDG202" s="260"/>
      <c r="MDH202" s="260"/>
      <c r="MDI202" s="260"/>
      <c r="MDJ202" s="260"/>
      <c r="MDK202" s="260"/>
      <c r="MDL202" s="260"/>
      <c r="MDM202" s="260"/>
      <c r="MDN202" s="260"/>
      <c r="MDO202" s="260"/>
      <c r="MDP202" s="260"/>
      <c r="MDQ202" s="260"/>
      <c r="MDR202" s="260"/>
      <c r="MDS202" s="260"/>
      <c r="MDT202" s="260"/>
      <c r="MDU202" s="260"/>
      <c r="MDV202" s="260"/>
      <c r="MDW202" s="260"/>
      <c r="MDX202" s="260"/>
      <c r="MDY202" s="260"/>
      <c r="MDZ202" s="260"/>
      <c r="MEA202" s="260"/>
      <c r="MEB202" s="260"/>
      <c r="MEC202" s="260"/>
      <c r="MED202" s="260"/>
      <c r="MEE202" s="260"/>
      <c r="MEF202" s="260"/>
      <c r="MEG202" s="260"/>
      <c r="MEH202" s="260"/>
      <c r="MEI202" s="260"/>
      <c r="MEJ202" s="260"/>
      <c r="MEK202" s="260"/>
      <c r="MEL202" s="260"/>
      <c r="MEM202" s="260"/>
      <c r="MEN202" s="260"/>
      <c r="MEO202" s="260"/>
      <c r="MEP202" s="260"/>
      <c r="MEQ202" s="260"/>
      <c r="MER202" s="260"/>
      <c r="MES202" s="260"/>
      <c r="MET202" s="260"/>
      <c r="MEU202" s="260"/>
      <c r="MEV202" s="260"/>
      <c r="MEW202" s="260"/>
      <c r="MEX202" s="260"/>
      <c r="MEY202" s="260"/>
      <c r="MEZ202" s="260"/>
      <c r="MFA202" s="260"/>
      <c r="MFB202" s="260"/>
      <c r="MFC202" s="260"/>
      <c r="MFD202" s="260"/>
      <c r="MFE202" s="260"/>
      <c r="MFF202" s="260"/>
      <c r="MFG202" s="260"/>
      <c r="MFH202" s="260"/>
      <c r="MFI202" s="260"/>
      <c r="MFJ202" s="260"/>
      <c r="MFK202" s="260"/>
      <c r="MFL202" s="260"/>
      <c r="MFM202" s="260"/>
      <c r="MFN202" s="260"/>
      <c r="MFO202" s="260"/>
      <c r="MFP202" s="260"/>
      <c r="MFQ202" s="260"/>
      <c r="MFR202" s="260"/>
      <c r="MFS202" s="260"/>
      <c r="MFT202" s="260"/>
      <c r="MFU202" s="260"/>
      <c r="MFV202" s="260"/>
      <c r="MFW202" s="260"/>
      <c r="MFX202" s="260"/>
      <c r="MFY202" s="260"/>
      <c r="MFZ202" s="260"/>
      <c r="MGA202" s="260"/>
      <c r="MGB202" s="260"/>
      <c r="MGC202" s="260"/>
      <c r="MGD202" s="260"/>
      <c r="MGE202" s="260"/>
      <c r="MGF202" s="260"/>
      <c r="MGG202" s="260"/>
      <c r="MGH202" s="260"/>
      <c r="MGI202" s="260"/>
      <c r="MGJ202" s="260"/>
      <c r="MGK202" s="260"/>
      <c r="MGL202" s="260"/>
      <c r="MGM202" s="260"/>
      <c r="MGN202" s="260"/>
      <c r="MGO202" s="260"/>
      <c r="MGP202" s="260"/>
      <c r="MGQ202" s="260"/>
      <c r="MGR202" s="260"/>
      <c r="MGS202" s="260"/>
      <c r="MGT202" s="260"/>
      <c r="MGU202" s="260"/>
      <c r="MGV202" s="260"/>
      <c r="MGW202" s="260"/>
      <c r="MGX202" s="260"/>
      <c r="MGY202" s="260"/>
      <c r="MGZ202" s="260"/>
      <c r="MHA202" s="260"/>
      <c r="MHB202" s="260"/>
      <c r="MHC202" s="260"/>
      <c r="MHD202" s="260"/>
      <c r="MHE202" s="260"/>
      <c r="MHF202" s="260"/>
      <c r="MHG202" s="260"/>
      <c r="MHH202" s="260"/>
      <c r="MHI202" s="260"/>
      <c r="MHJ202" s="260"/>
      <c r="MHK202" s="260"/>
      <c r="MHL202" s="260"/>
      <c r="MHM202" s="260"/>
      <c r="MHN202" s="260"/>
      <c r="MHO202" s="260"/>
      <c r="MHP202" s="260"/>
      <c r="MHQ202" s="260"/>
      <c r="MHR202" s="260"/>
      <c r="MHS202" s="260"/>
      <c r="MHT202" s="260"/>
      <c r="MHU202" s="260"/>
      <c r="MHV202" s="260"/>
      <c r="MHW202" s="260"/>
      <c r="MHX202" s="260"/>
      <c r="MHY202" s="260"/>
      <c r="MHZ202" s="260"/>
      <c r="MIA202" s="260"/>
      <c r="MIB202" s="260"/>
      <c r="MIC202" s="260"/>
      <c r="MID202" s="260"/>
      <c r="MIE202" s="260"/>
      <c r="MIF202" s="260"/>
      <c r="MIG202" s="260"/>
      <c r="MIH202" s="260"/>
      <c r="MII202" s="260"/>
      <c r="MIJ202" s="260"/>
      <c r="MIK202" s="260"/>
      <c r="MIL202" s="260"/>
      <c r="MIM202" s="260"/>
      <c r="MIN202" s="260"/>
      <c r="MIO202" s="260"/>
      <c r="MIP202" s="260"/>
      <c r="MIQ202" s="260"/>
      <c r="MIR202" s="260"/>
      <c r="MIS202" s="260"/>
      <c r="MIT202" s="260"/>
      <c r="MIU202" s="260"/>
      <c r="MIV202" s="260"/>
      <c r="MIW202" s="260"/>
      <c r="MIX202" s="260"/>
      <c r="MIY202" s="260"/>
      <c r="MIZ202" s="260"/>
      <c r="MJA202" s="260"/>
      <c r="MJB202" s="260"/>
      <c r="MJC202" s="260"/>
      <c r="MJD202" s="260"/>
      <c r="MJE202" s="260"/>
      <c r="MJF202" s="260"/>
      <c r="MJG202" s="260"/>
      <c r="MJH202" s="260"/>
      <c r="MJI202" s="260"/>
      <c r="MJJ202" s="260"/>
      <c r="MJK202" s="260"/>
      <c r="MJL202" s="260"/>
      <c r="MJM202" s="260"/>
      <c r="MJN202" s="260"/>
      <c r="MJO202" s="260"/>
      <c r="MJP202" s="260"/>
      <c r="MJQ202" s="260"/>
      <c r="MJR202" s="260"/>
      <c r="MJS202" s="260"/>
      <c r="MJT202" s="260"/>
      <c r="MJU202" s="260"/>
      <c r="MJV202" s="260"/>
      <c r="MJW202" s="260"/>
      <c r="MJX202" s="260"/>
      <c r="MJY202" s="260"/>
      <c r="MJZ202" s="260"/>
      <c r="MKA202" s="260"/>
      <c r="MKB202" s="260"/>
      <c r="MKC202" s="260"/>
      <c r="MKD202" s="260"/>
      <c r="MKE202" s="260"/>
      <c r="MKF202" s="260"/>
      <c r="MKG202" s="260"/>
      <c r="MKH202" s="260"/>
      <c r="MKI202" s="260"/>
      <c r="MKJ202" s="260"/>
      <c r="MKK202" s="260"/>
      <c r="MKL202" s="260"/>
      <c r="MKM202" s="260"/>
      <c r="MKN202" s="260"/>
      <c r="MKO202" s="260"/>
      <c r="MKP202" s="260"/>
      <c r="MKQ202" s="260"/>
      <c r="MKR202" s="260"/>
      <c r="MKS202" s="260"/>
      <c r="MKT202" s="260"/>
      <c r="MKU202" s="260"/>
      <c r="MKV202" s="260"/>
      <c r="MKW202" s="260"/>
      <c r="MKX202" s="260"/>
      <c r="MKY202" s="260"/>
      <c r="MKZ202" s="260"/>
      <c r="MLA202" s="260"/>
      <c r="MLB202" s="260"/>
      <c r="MLC202" s="260"/>
      <c r="MLD202" s="260"/>
      <c r="MLE202" s="260"/>
      <c r="MLF202" s="260"/>
      <c r="MLG202" s="260"/>
      <c r="MLH202" s="260"/>
      <c r="MLI202" s="260"/>
      <c r="MLJ202" s="260"/>
      <c r="MLK202" s="260"/>
      <c r="MLL202" s="260"/>
      <c r="MLM202" s="260"/>
      <c r="MLN202" s="260"/>
      <c r="MLO202" s="260"/>
      <c r="MLP202" s="260"/>
      <c r="MLQ202" s="260"/>
      <c r="MLR202" s="260"/>
      <c r="MLS202" s="260"/>
      <c r="MLT202" s="260"/>
      <c r="MLU202" s="260"/>
      <c r="MLV202" s="260"/>
      <c r="MLW202" s="260"/>
      <c r="MLX202" s="260"/>
      <c r="MLY202" s="260"/>
      <c r="MLZ202" s="260"/>
      <c r="MMA202" s="260"/>
      <c r="MMB202" s="260"/>
      <c r="MMC202" s="260"/>
      <c r="MMD202" s="260"/>
      <c r="MME202" s="260"/>
      <c r="MMF202" s="260"/>
      <c r="MMG202" s="260"/>
      <c r="MMH202" s="260"/>
      <c r="MMI202" s="260"/>
      <c r="MMJ202" s="260"/>
      <c r="MMK202" s="260"/>
      <c r="MML202" s="260"/>
      <c r="MMM202" s="260"/>
      <c r="MMN202" s="260"/>
      <c r="MMO202" s="260"/>
      <c r="MMP202" s="260"/>
      <c r="MMQ202" s="260"/>
      <c r="MMR202" s="260"/>
      <c r="MMS202" s="260"/>
      <c r="MMT202" s="260"/>
      <c r="MMU202" s="260"/>
      <c r="MMV202" s="260"/>
      <c r="MMW202" s="260"/>
      <c r="MMX202" s="260"/>
      <c r="MMY202" s="260"/>
      <c r="MMZ202" s="260"/>
      <c r="MNA202" s="260"/>
      <c r="MNB202" s="260"/>
      <c r="MNC202" s="260"/>
      <c r="MND202" s="260"/>
      <c r="MNE202" s="260"/>
      <c r="MNF202" s="260"/>
      <c r="MNG202" s="260"/>
      <c r="MNH202" s="260"/>
      <c r="MNI202" s="260"/>
      <c r="MNJ202" s="260"/>
      <c r="MNK202" s="260"/>
      <c r="MNL202" s="260"/>
      <c r="MNM202" s="260"/>
      <c r="MNN202" s="260"/>
      <c r="MNO202" s="260"/>
      <c r="MNP202" s="260"/>
      <c r="MNQ202" s="260"/>
      <c r="MNR202" s="260"/>
      <c r="MNS202" s="260"/>
      <c r="MNT202" s="260"/>
      <c r="MNU202" s="260"/>
      <c r="MNV202" s="260"/>
      <c r="MNW202" s="260"/>
      <c r="MNX202" s="260"/>
      <c r="MNY202" s="260"/>
      <c r="MNZ202" s="260"/>
      <c r="MOA202" s="260"/>
      <c r="MOB202" s="260"/>
      <c r="MOC202" s="260"/>
      <c r="MOD202" s="260"/>
      <c r="MOE202" s="260"/>
      <c r="MOF202" s="260"/>
      <c r="MOG202" s="260"/>
      <c r="MOH202" s="260"/>
      <c r="MOI202" s="260"/>
      <c r="MOJ202" s="260"/>
      <c r="MOK202" s="260"/>
      <c r="MOL202" s="260"/>
      <c r="MOM202" s="260"/>
      <c r="MON202" s="260"/>
      <c r="MOO202" s="260"/>
      <c r="MOP202" s="260"/>
      <c r="MOQ202" s="260"/>
      <c r="MOR202" s="260"/>
      <c r="MOS202" s="260"/>
      <c r="MOT202" s="260"/>
      <c r="MOU202" s="260"/>
      <c r="MOV202" s="260"/>
      <c r="MOW202" s="260"/>
      <c r="MOX202" s="260"/>
      <c r="MOY202" s="260"/>
      <c r="MOZ202" s="260"/>
      <c r="MPA202" s="260"/>
      <c r="MPB202" s="260"/>
      <c r="MPC202" s="260"/>
      <c r="MPD202" s="260"/>
      <c r="MPE202" s="260"/>
      <c r="MPF202" s="260"/>
      <c r="MPG202" s="260"/>
      <c r="MPH202" s="260"/>
      <c r="MPI202" s="260"/>
      <c r="MPJ202" s="260"/>
      <c r="MPK202" s="260"/>
      <c r="MPL202" s="260"/>
      <c r="MPM202" s="260"/>
      <c r="MPN202" s="260"/>
      <c r="MPO202" s="260"/>
      <c r="MPP202" s="260"/>
      <c r="MPQ202" s="260"/>
      <c r="MPR202" s="260"/>
      <c r="MPS202" s="260"/>
      <c r="MPT202" s="260"/>
      <c r="MPU202" s="260"/>
      <c r="MPV202" s="260"/>
      <c r="MPW202" s="260"/>
      <c r="MPX202" s="260"/>
      <c r="MPY202" s="260"/>
      <c r="MPZ202" s="260"/>
      <c r="MQA202" s="260"/>
      <c r="MQB202" s="260"/>
      <c r="MQC202" s="260"/>
      <c r="MQD202" s="260"/>
      <c r="MQE202" s="260"/>
      <c r="MQF202" s="260"/>
      <c r="MQG202" s="260"/>
      <c r="MQH202" s="260"/>
      <c r="MQI202" s="260"/>
      <c r="MQJ202" s="260"/>
      <c r="MQK202" s="260"/>
      <c r="MQL202" s="260"/>
      <c r="MQM202" s="260"/>
      <c r="MQN202" s="260"/>
      <c r="MQO202" s="260"/>
      <c r="MQP202" s="260"/>
      <c r="MQQ202" s="260"/>
      <c r="MQR202" s="260"/>
      <c r="MQS202" s="260"/>
      <c r="MQT202" s="260"/>
      <c r="MQU202" s="260"/>
      <c r="MQV202" s="260"/>
      <c r="MQW202" s="260"/>
      <c r="MQX202" s="260"/>
      <c r="MQY202" s="260"/>
      <c r="MQZ202" s="260"/>
      <c r="MRA202" s="260"/>
      <c r="MRB202" s="260"/>
      <c r="MRC202" s="260"/>
      <c r="MRD202" s="260"/>
      <c r="MRE202" s="260"/>
      <c r="MRF202" s="260"/>
      <c r="MRG202" s="260"/>
      <c r="MRH202" s="260"/>
      <c r="MRI202" s="260"/>
      <c r="MRJ202" s="260"/>
      <c r="MRK202" s="260"/>
      <c r="MRL202" s="260"/>
      <c r="MRM202" s="260"/>
      <c r="MRN202" s="260"/>
      <c r="MRO202" s="260"/>
      <c r="MRP202" s="260"/>
      <c r="MRQ202" s="260"/>
      <c r="MRR202" s="260"/>
      <c r="MRS202" s="260"/>
      <c r="MRT202" s="260"/>
      <c r="MRU202" s="260"/>
      <c r="MRV202" s="260"/>
      <c r="MRW202" s="260"/>
      <c r="MRX202" s="260"/>
      <c r="MRY202" s="260"/>
      <c r="MRZ202" s="260"/>
      <c r="MSA202" s="260"/>
      <c r="MSB202" s="260"/>
      <c r="MSC202" s="260"/>
      <c r="MSD202" s="260"/>
      <c r="MSE202" s="260"/>
      <c r="MSF202" s="260"/>
      <c r="MSG202" s="260"/>
      <c r="MSH202" s="260"/>
      <c r="MSI202" s="260"/>
      <c r="MSJ202" s="260"/>
      <c r="MSK202" s="260"/>
      <c r="MSL202" s="260"/>
      <c r="MSM202" s="260"/>
      <c r="MSN202" s="260"/>
      <c r="MSO202" s="260"/>
      <c r="MSP202" s="260"/>
      <c r="MSQ202" s="260"/>
      <c r="MSR202" s="260"/>
      <c r="MSS202" s="260"/>
      <c r="MST202" s="260"/>
      <c r="MSU202" s="260"/>
      <c r="MSV202" s="260"/>
      <c r="MSW202" s="260"/>
      <c r="MSX202" s="260"/>
      <c r="MSY202" s="260"/>
      <c r="MSZ202" s="260"/>
      <c r="MTA202" s="260"/>
      <c r="MTB202" s="260"/>
      <c r="MTC202" s="260"/>
      <c r="MTD202" s="260"/>
      <c r="MTE202" s="260"/>
      <c r="MTF202" s="260"/>
      <c r="MTG202" s="260"/>
      <c r="MTH202" s="260"/>
      <c r="MTI202" s="260"/>
      <c r="MTJ202" s="260"/>
      <c r="MTK202" s="260"/>
      <c r="MTL202" s="260"/>
      <c r="MTM202" s="260"/>
      <c r="MTN202" s="260"/>
      <c r="MTO202" s="260"/>
      <c r="MTP202" s="260"/>
      <c r="MTQ202" s="260"/>
      <c r="MTR202" s="260"/>
      <c r="MTS202" s="260"/>
      <c r="MTT202" s="260"/>
      <c r="MTU202" s="260"/>
      <c r="MTV202" s="260"/>
      <c r="MTW202" s="260"/>
      <c r="MTX202" s="260"/>
      <c r="MTY202" s="260"/>
      <c r="MTZ202" s="260"/>
      <c r="MUA202" s="260"/>
      <c r="MUB202" s="260"/>
      <c r="MUC202" s="260"/>
      <c r="MUD202" s="260"/>
      <c r="MUE202" s="260"/>
      <c r="MUF202" s="260"/>
      <c r="MUG202" s="260"/>
      <c r="MUH202" s="260"/>
      <c r="MUI202" s="260"/>
      <c r="MUJ202" s="260"/>
      <c r="MUK202" s="260"/>
      <c r="MUL202" s="260"/>
      <c r="MUM202" s="260"/>
      <c r="MUN202" s="260"/>
      <c r="MUO202" s="260"/>
      <c r="MUP202" s="260"/>
      <c r="MUQ202" s="260"/>
      <c r="MUR202" s="260"/>
      <c r="MUS202" s="260"/>
      <c r="MUT202" s="260"/>
      <c r="MUU202" s="260"/>
      <c r="MUV202" s="260"/>
      <c r="MUW202" s="260"/>
      <c r="MUX202" s="260"/>
      <c r="MUY202" s="260"/>
      <c r="MUZ202" s="260"/>
      <c r="MVA202" s="260"/>
      <c r="MVB202" s="260"/>
      <c r="MVC202" s="260"/>
      <c r="MVD202" s="260"/>
      <c r="MVE202" s="260"/>
      <c r="MVF202" s="260"/>
      <c r="MVG202" s="260"/>
      <c r="MVH202" s="260"/>
      <c r="MVI202" s="260"/>
      <c r="MVJ202" s="260"/>
      <c r="MVK202" s="260"/>
      <c r="MVL202" s="260"/>
      <c r="MVM202" s="260"/>
      <c r="MVN202" s="260"/>
      <c r="MVO202" s="260"/>
      <c r="MVP202" s="260"/>
      <c r="MVQ202" s="260"/>
      <c r="MVR202" s="260"/>
      <c r="MVS202" s="260"/>
      <c r="MVT202" s="260"/>
      <c r="MVU202" s="260"/>
      <c r="MVV202" s="260"/>
      <c r="MVW202" s="260"/>
      <c r="MVX202" s="260"/>
      <c r="MVY202" s="260"/>
      <c r="MVZ202" s="260"/>
      <c r="MWA202" s="260"/>
      <c r="MWB202" s="260"/>
      <c r="MWC202" s="260"/>
      <c r="MWD202" s="260"/>
      <c r="MWE202" s="260"/>
      <c r="MWF202" s="260"/>
      <c r="MWG202" s="260"/>
      <c r="MWH202" s="260"/>
      <c r="MWI202" s="260"/>
      <c r="MWJ202" s="260"/>
      <c r="MWK202" s="260"/>
      <c r="MWL202" s="260"/>
      <c r="MWM202" s="260"/>
      <c r="MWN202" s="260"/>
      <c r="MWO202" s="260"/>
      <c r="MWP202" s="260"/>
      <c r="MWQ202" s="260"/>
      <c r="MWR202" s="260"/>
      <c r="MWS202" s="260"/>
      <c r="MWT202" s="260"/>
      <c r="MWU202" s="260"/>
      <c r="MWV202" s="260"/>
      <c r="MWW202" s="260"/>
      <c r="MWX202" s="260"/>
      <c r="MWY202" s="260"/>
      <c r="MWZ202" s="260"/>
      <c r="MXA202" s="260"/>
      <c r="MXB202" s="260"/>
      <c r="MXC202" s="260"/>
      <c r="MXD202" s="260"/>
      <c r="MXE202" s="260"/>
      <c r="MXF202" s="260"/>
      <c r="MXG202" s="260"/>
      <c r="MXH202" s="260"/>
      <c r="MXI202" s="260"/>
      <c r="MXJ202" s="260"/>
      <c r="MXK202" s="260"/>
      <c r="MXL202" s="260"/>
      <c r="MXM202" s="260"/>
      <c r="MXN202" s="260"/>
      <c r="MXO202" s="260"/>
      <c r="MXP202" s="260"/>
      <c r="MXQ202" s="260"/>
      <c r="MXR202" s="260"/>
      <c r="MXS202" s="260"/>
      <c r="MXT202" s="260"/>
      <c r="MXU202" s="260"/>
      <c r="MXV202" s="260"/>
      <c r="MXW202" s="260"/>
      <c r="MXX202" s="260"/>
      <c r="MXY202" s="260"/>
      <c r="MXZ202" s="260"/>
      <c r="MYA202" s="260"/>
      <c r="MYB202" s="260"/>
      <c r="MYC202" s="260"/>
      <c r="MYD202" s="260"/>
      <c r="MYE202" s="260"/>
      <c r="MYF202" s="260"/>
      <c r="MYG202" s="260"/>
      <c r="MYH202" s="260"/>
      <c r="MYI202" s="260"/>
      <c r="MYJ202" s="260"/>
      <c r="MYK202" s="260"/>
      <c r="MYL202" s="260"/>
      <c r="MYM202" s="260"/>
      <c r="MYN202" s="260"/>
      <c r="MYO202" s="260"/>
      <c r="MYP202" s="260"/>
      <c r="MYQ202" s="260"/>
      <c r="MYR202" s="260"/>
      <c r="MYS202" s="260"/>
      <c r="MYT202" s="260"/>
      <c r="MYU202" s="260"/>
      <c r="MYV202" s="260"/>
      <c r="MYW202" s="260"/>
      <c r="MYX202" s="260"/>
      <c r="MYY202" s="260"/>
      <c r="MYZ202" s="260"/>
      <c r="MZA202" s="260"/>
      <c r="MZB202" s="260"/>
      <c r="MZC202" s="260"/>
      <c r="MZD202" s="260"/>
      <c r="MZE202" s="260"/>
      <c r="MZF202" s="260"/>
      <c r="MZG202" s="260"/>
      <c r="MZH202" s="260"/>
      <c r="MZI202" s="260"/>
      <c r="MZJ202" s="260"/>
      <c r="MZK202" s="260"/>
      <c r="MZL202" s="260"/>
      <c r="MZM202" s="260"/>
      <c r="MZN202" s="260"/>
      <c r="MZO202" s="260"/>
      <c r="MZP202" s="260"/>
      <c r="MZQ202" s="260"/>
      <c r="MZR202" s="260"/>
      <c r="MZS202" s="260"/>
      <c r="MZT202" s="260"/>
      <c r="MZU202" s="260"/>
      <c r="MZV202" s="260"/>
      <c r="MZW202" s="260"/>
      <c r="MZX202" s="260"/>
      <c r="MZY202" s="260"/>
      <c r="MZZ202" s="260"/>
      <c r="NAA202" s="260"/>
      <c r="NAB202" s="260"/>
      <c r="NAC202" s="260"/>
      <c r="NAD202" s="260"/>
      <c r="NAE202" s="260"/>
      <c r="NAF202" s="260"/>
      <c r="NAG202" s="260"/>
      <c r="NAH202" s="260"/>
      <c r="NAI202" s="260"/>
      <c r="NAJ202" s="260"/>
      <c r="NAK202" s="260"/>
      <c r="NAL202" s="260"/>
      <c r="NAM202" s="260"/>
      <c r="NAN202" s="260"/>
      <c r="NAO202" s="260"/>
      <c r="NAP202" s="260"/>
      <c r="NAQ202" s="260"/>
      <c r="NAR202" s="260"/>
      <c r="NAS202" s="260"/>
      <c r="NAT202" s="260"/>
      <c r="NAU202" s="260"/>
      <c r="NAV202" s="260"/>
      <c r="NAW202" s="260"/>
      <c r="NAX202" s="260"/>
      <c r="NAY202" s="260"/>
      <c r="NAZ202" s="260"/>
      <c r="NBA202" s="260"/>
      <c r="NBB202" s="260"/>
      <c r="NBC202" s="260"/>
      <c r="NBD202" s="260"/>
      <c r="NBE202" s="260"/>
      <c r="NBF202" s="260"/>
      <c r="NBG202" s="260"/>
      <c r="NBH202" s="260"/>
      <c r="NBI202" s="260"/>
      <c r="NBJ202" s="260"/>
      <c r="NBK202" s="260"/>
      <c r="NBL202" s="260"/>
      <c r="NBM202" s="260"/>
      <c r="NBN202" s="260"/>
      <c r="NBO202" s="260"/>
      <c r="NBP202" s="260"/>
      <c r="NBQ202" s="260"/>
      <c r="NBR202" s="260"/>
      <c r="NBS202" s="260"/>
      <c r="NBT202" s="260"/>
      <c r="NBU202" s="260"/>
      <c r="NBV202" s="260"/>
      <c r="NBW202" s="260"/>
      <c r="NBX202" s="260"/>
      <c r="NBY202" s="260"/>
      <c r="NBZ202" s="260"/>
      <c r="NCA202" s="260"/>
      <c r="NCB202" s="260"/>
      <c r="NCC202" s="260"/>
      <c r="NCD202" s="260"/>
      <c r="NCE202" s="260"/>
      <c r="NCF202" s="260"/>
      <c r="NCG202" s="260"/>
      <c r="NCH202" s="260"/>
      <c r="NCI202" s="260"/>
      <c r="NCJ202" s="260"/>
      <c r="NCK202" s="260"/>
      <c r="NCL202" s="260"/>
      <c r="NCM202" s="260"/>
      <c r="NCN202" s="260"/>
      <c r="NCO202" s="260"/>
      <c r="NCP202" s="260"/>
      <c r="NCQ202" s="260"/>
      <c r="NCR202" s="260"/>
      <c r="NCS202" s="260"/>
      <c r="NCT202" s="260"/>
      <c r="NCU202" s="260"/>
      <c r="NCV202" s="260"/>
      <c r="NCW202" s="260"/>
      <c r="NCX202" s="260"/>
      <c r="NCY202" s="260"/>
      <c r="NCZ202" s="260"/>
      <c r="NDA202" s="260"/>
      <c r="NDB202" s="260"/>
      <c r="NDC202" s="260"/>
      <c r="NDD202" s="260"/>
      <c r="NDE202" s="260"/>
      <c r="NDF202" s="260"/>
      <c r="NDG202" s="260"/>
      <c r="NDH202" s="260"/>
      <c r="NDI202" s="260"/>
      <c r="NDJ202" s="260"/>
      <c r="NDK202" s="260"/>
      <c r="NDL202" s="260"/>
      <c r="NDM202" s="260"/>
      <c r="NDN202" s="260"/>
      <c r="NDO202" s="260"/>
      <c r="NDP202" s="260"/>
      <c r="NDQ202" s="260"/>
      <c r="NDR202" s="260"/>
      <c r="NDS202" s="260"/>
      <c r="NDT202" s="260"/>
      <c r="NDU202" s="260"/>
      <c r="NDV202" s="260"/>
      <c r="NDW202" s="260"/>
      <c r="NDX202" s="260"/>
      <c r="NDY202" s="260"/>
      <c r="NDZ202" s="260"/>
      <c r="NEA202" s="260"/>
      <c r="NEB202" s="260"/>
      <c r="NEC202" s="260"/>
      <c r="NED202" s="260"/>
      <c r="NEE202" s="260"/>
      <c r="NEF202" s="260"/>
      <c r="NEG202" s="260"/>
      <c r="NEH202" s="260"/>
      <c r="NEI202" s="260"/>
      <c r="NEJ202" s="260"/>
      <c r="NEK202" s="260"/>
      <c r="NEL202" s="260"/>
      <c r="NEM202" s="260"/>
      <c r="NEN202" s="260"/>
      <c r="NEO202" s="260"/>
      <c r="NEP202" s="260"/>
      <c r="NEQ202" s="260"/>
      <c r="NER202" s="260"/>
      <c r="NES202" s="260"/>
      <c r="NET202" s="260"/>
      <c r="NEU202" s="260"/>
      <c r="NEV202" s="260"/>
      <c r="NEW202" s="260"/>
      <c r="NEX202" s="260"/>
      <c r="NEY202" s="260"/>
      <c r="NEZ202" s="260"/>
      <c r="NFA202" s="260"/>
      <c r="NFB202" s="260"/>
      <c r="NFC202" s="260"/>
      <c r="NFD202" s="260"/>
      <c r="NFE202" s="260"/>
      <c r="NFF202" s="260"/>
      <c r="NFG202" s="260"/>
      <c r="NFH202" s="260"/>
      <c r="NFI202" s="260"/>
      <c r="NFJ202" s="260"/>
      <c r="NFK202" s="260"/>
      <c r="NFL202" s="260"/>
      <c r="NFM202" s="260"/>
      <c r="NFN202" s="260"/>
      <c r="NFO202" s="260"/>
      <c r="NFP202" s="260"/>
      <c r="NFQ202" s="260"/>
      <c r="NFR202" s="260"/>
      <c r="NFS202" s="260"/>
      <c r="NFT202" s="260"/>
      <c r="NFU202" s="260"/>
      <c r="NFV202" s="260"/>
      <c r="NFW202" s="260"/>
      <c r="NFX202" s="260"/>
      <c r="NFY202" s="260"/>
      <c r="NFZ202" s="260"/>
      <c r="NGA202" s="260"/>
      <c r="NGB202" s="260"/>
      <c r="NGC202" s="260"/>
      <c r="NGD202" s="260"/>
      <c r="NGE202" s="260"/>
      <c r="NGF202" s="260"/>
      <c r="NGG202" s="260"/>
      <c r="NGH202" s="260"/>
      <c r="NGI202" s="260"/>
      <c r="NGJ202" s="260"/>
      <c r="NGK202" s="260"/>
      <c r="NGL202" s="260"/>
      <c r="NGM202" s="260"/>
      <c r="NGN202" s="260"/>
      <c r="NGO202" s="260"/>
      <c r="NGP202" s="260"/>
      <c r="NGQ202" s="260"/>
      <c r="NGR202" s="260"/>
      <c r="NGS202" s="260"/>
      <c r="NGT202" s="260"/>
      <c r="NGU202" s="260"/>
      <c r="NGV202" s="260"/>
      <c r="NGW202" s="260"/>
      <c r="NGX202" s="260"/>
      <c r="NGY202" s="260"/>
      <c r="NGZ202" s="260"/>
      <c r="NHA202" s="260"/>
      <c r="NHB202" s="260"/>
      <c r="NHC202" s="260"/>
      <c r="NHD202" s="260"/>
      <c r="NHE202" s="260"/>
      <c r="NHF202" s="260"/>
      <c r="NHG202" s="260"/>
      <c r="NHH202" s="260"/>
      <c r="NHI202" s="260"/>
      <c r="NHJ202" s="260"/>
      <c r="NHK202" s="260"/>
      <c r="NHL202" s="260"/>
      <c r="NHM202" s="260"/>
      <c r="NHN202" s="260"/>
      <c r="NHO202" s="260"/>
      <c r="NHP202" s="260"/>
      <c r="NHQ202" s="260"/>
      <c r="NHR202" s="260"/>
      <c r="NHS202" s="260"/>
      <c r="NHT202" s="260"/>
      <c r="NHU202" s="260"/>
      <c r="NHV202" s="260"/>
      <c r="NHW202" s="260"/>
      <c r="NHX202" s="260"/>
      <c r="NHY202" s="260"/>
      <c r="NHZ202" s="260"/>
      <c r="NIA202" s="260"/>
      <c r="NIB202" s="260"/>
      <c r="NIC202" s="260"/>
      <c r="NID202" s="260"/>
      <c r="NIE202" s="260"/>
      <c r="NIF202" s="260"/>
      <c r="NIG202" s="260"/>
      <c r="NIH202" s="260"/>
      <c r="NII202" s="260"/>
      <c r="NIJ202" s="260"/>
      <c r="NIK202" s="260"/>
      <c r="NIL202" s="260"/>
      <c r="NIM202" s="260"/>
      <c r="NIN202" s="260"/>
      <c r="NIO202" s="260"/>
      <c r="NIP202" s="260"/>
      <c r="NIQ202" s="260"/>
      <c r="NIR202" s="260"/>
      <c r="NIS202" s="260"/>
      <c r="NIT202" s="260"/>
      <c r="NIU202" s="260"/>
      <c r="NIV202" s="260"/>
      <c r="NIW202" s="260"/>
      <c r="NIX202" s="260"/>
      <c r="NIY202" s="260"/>
      <c r="NIZ202" s="260"/>
      <c r="NJA202" s="260"/>
      <c r="NJB202" s="260"/>
      <c r="NJC202" s="260"/>
      <c r="NJD202" s="260"/>
      <c r="NJE202" s="260"/>
      <c r="NJF202" s="260"/>
      <c r="NJG202" s="260"/>
      <c r="NJH202" s="260"/>
      <c r="NJI202" s="260"/>
      <c r="NJJ202" s="260"/>
      <c r="NJK202" s="260"/>
      <c r="NJL202" s="260"/>
      <c r="NJM202" s="260"/>
      <c r="NJN202" s="260"/>
      <c r="NJO202" s="260"/>
      <c r="NJP202" s="260"/>
      <c r="NJQ202" s="260"/>
      <c r="NJR202" s="260"/>
      <c r="NJS202" s="260"/>
      <c r="NJT202" s="260"/>
      <c r="NJU202" s="260"/>
      <c r="NJV202" s="260"/>
      <c r="NJW202" s="260"/>
      <c r="NJX202" s="260"/>
      <c r="NJY202" s="260"/>
      <c r="NJZ202" s="260"/>
      <c r="NKA202" s="260"/>
      <c r="NKB202" s="260"/>
      <c r="NKC202" s="260"/>
      <c r="NKD202" s="260"/>
      <c r="NKE202" s="260"/>
      <c r="NKF202" s="260"/>
      <c r="NKG202" s="260"/>
      <c r="NKH202" s="260"/>
      <c r="NKI202" s="260"/>
      <c r="NKJ202" s="260"/>
      <c r="NKK202" s="260"/>
      <c r="NKL202" s="260"/>
      <c r="NKM202" s="260"/>
      <c r="NKN202" s="260"/>
      <c r="NKO202" s="260"/>
      <c r="NKP202" s="260"/>
      <c r="NKQ202" s="260"/>
      <c r="NKR202" s="260"/>
      <c r="NKS202" s="260"/>
      <c r="NKT202" s="260"/>
      <c r="NKU202" s="260"/>
      <c r="NKV202" s="260"/>
      <c r="NKW202" s="260"/>
      <c r="NKX202" s="260"/>
      <c r="NKY202" s="260"/>
      <c r="NKZ202" s="260"/>
      <c r="NLA202" s="260"/>
      <c r="NLB202" s="260"/>
      <c r="NLC202" s="260"/>
      <c r="NLD202" s="260"/>
      <c r="NLE202" s="260"/>
      <c r="NLF202" s="260"/>
      <c r="NLG202" s="260"/>
      <c r="NLH202" s="260"/>
      <c r="NLI202" s="260"/>
      <c r="NLJ202" s="260"/>
      <c r="NLK202" s="260"/>
      <c r="NLL202" s="260"/>
      <c r="NLM202" s="260"/>
      <c r="NLN202" s="260"/>
      <c r="NLO202" s="260"/>
      <c r="NLP202" s="260"/>
      <c r="NLQ202" s="260"/>
      <c r="NLR202" s="260"/>
      <c r="NLS202" s="260"/>
      <c r="NLT202" s="260"/>
      <c r="NLU202" s="260"/>
      <c r="NLV202" s="260"/>
      <c r="NLW202" s="260"/>
      <c r="NLX202" s="260"/>
      <c r="NLY202" s="260"/>
      <c r="NLZ202" s="260"/>
      <c r="NMA202" s="260"/>
      <c r="NMB202" s="260"/>
      <c r="NMC202" s="260"/>
      <c r="NMD202" s="260"/>
      <c r="NME202" s="260"/>
      <c r="NMF202" s="260"/>
      <c r="NMG202" s="260"/>
      <c r="NMH202" s="260"/>
      <c r="NMI202" s="260"/>
      <c r="NMJ202" s="260"/>
      <c r="NMK202" s="260"/>
      <c r="NML202" s="260"/>
      <c r="NMM202" s="260"/>
      <c r="NMN202" s="260"/>
      <c r="NMO202" s="260"/>
      <c r="NMP202" s="260"/>
      <c r="NMQ202" s="260"/>
      <c r="NMR202" s="260"/>
      <c r="NMS202" s="260"/>
      <c r="NMT202" s="260"/>
      <c r="NMU202" s="260"/>
      <c r="NMV202" s="260"/>
      <c r="NMW202" s="260"/>
      <c r="NMX202" s="260"/>
      <c r="NMY202" s="260"/>
      <c r="NMZ202" s="260"/>
      <c r="NNA202" s="260"/>
      <c r="NNB202" s="260"/>
      <c r="NNC202" s="260"/>
      <c r="NND202" s="260"/>
      <c r="NNE202" s="260"/>
      <c r="NNF202" s="260"/>
      <c r="NNG202" s="260"/>
      <c r="NNH202" s="260"/>
      <c r="NNI202" s="260"/>
      <c r="NNJ202" s="260"/>
      <c r="NNK202" s="260"/>
      <c r="NNL202" s="260"/>
      <c r="NNM202" s="260"/>
      <c r="NNN202" s="260"/>
      <c r="NNO202" s="260"/>
      <c r="NNP202" s="260"/>
      <c r="NNQ202" s="260"/>
      <c r="NNR202" s="260"/>
      <c r="NNS202" s="260"/>
      <c r="NNT202" s="260"/>
      <c r="NNU202" s="260"/>
      <c r="NNV202" s="260"/>
      <c r="NNW202" s="260"/>
      <c r="NNX202" s="260"/>
      <c r="NNY202" s="260"/>
      <c r="NNZ202" s="260"/>
      <c r="NOA202" s="260"/>
      <c r="NOB202" s="260"/>
      <c r="NOC202" s="260"/>
      <c r="NOD202" s="260"/>
      <c r="NOE202" s="260"/>
      <c r="NOF202" s="260"/>
      <c r="NOG202" s="260"/>
      <c r="NOH202" s="260"/>
      <c r="NOI202" s="260"/>
      <c r="NOJ202" s="260"/>
      <c r="NOK202" s="260"/>
      <c r="NOL202" s="260"/>
      <c r="NOM202" s="260"/>
      <c r="NON202" s="260"/>
      <c r="NOO202" s="260"/>
      <c r="NOP202" s="260"/>
      <c r="NOQ202" s="260"/>
      <c r="NOR202" s="260"/>
      <c r="NOS202" s="260"/>
      <c r="NOT202" s="260"/>
      <c r="NOU202" s="260"/>
      <c r="NOV202" s="260"/>
      <c r="NOW202" s="260"/>
      <c r="NOX202" s="260"/>
      <c r="NOY202" s="260"/>
      <c r="NOZ202" s="260"/>
      <c r="NPA202" s="260"/>
      <c r="NPB202" s="260"/>
      <c r="NPC202" s="260"/>
      <c r="NPD202" s="260"/>
      <c r="NPE202" s="260"/>
      <c r="NPF202" s="260"/>
      <c r="NPG202" s="260"/>
      <c r="NPH202" s="260"/>
      <c r="NPI202" s="260"/>
      <c r="NPJ202" s="260"/>
      <c r="NPK202" s="260"/>
      <c r="NPL202" s="260"/>
      <c r="NPM202" s="260"/>
      <c r="NPN202" s="260"/>
      <c r="NPO202" s="260"/>
      <c r="NPP202" s="260"/>
      <c r="NPQ202" s="260"/>
      <c r="NPR202" s="260"/>
      <c r="NPS202" s="260"/>
      <c r="NPT202" s="260"/>
      <c r="NPU202" s="260"/>
      <c r="NPV202" s="260"/>
      <c r="NPW202" s="260"/>
      <c r="NPX202" s="260"/>
      <c r="NPY202" s="260"/>
      <c r="NPZ202" s="260"/>
      <c r="NQA202" s="260"/>
      <c r="NQB202" s="260"/>
      <c r="NQC202" s="260"/>
      <c r="NQD202" s="260"/>
      <c r="NQE202" s="260"/>
      <c r="NQF202" s="260"/>
      <c r="NQG202" s="260"/>
      <c r="NQH202" s="260"/>
      <c r="NQI202" s="260"/>
      <c r="NQJ202" s="260"/>
      <c r="NQK202" s="260"/>
      <c r="NQL202" s="260"/>
      <c r="NQM202" s="260"/>
      <c r="NQN202" s="260"/>
      <c r="NQO202" s="260"/>
      <c r="NQP202" s="260"/>
      <c r="NQQ202" s="260"/>
      <c r="NQR202" s="260"/>
      <c r="NQS202" s="260"/>
      <c r="NQT202" s="260"/>
      <c r="NQU202" s="260"/>
      <c r="NQV202" s="260"/>
      <c r="NQW202" s="260"/>
      <c r="NQX202" s="260"/>
      <c r="NQY202" s="260"/>
      <c r="NQZ202" s="260"/>
      <c r="NRA202" s="260"/>
      <c r="NRB202" s="260"/>
      <c r="NRC202" s="260"/>
      <c r="NRD202" s="260"/>
      <c r="NRE202" s="260"/>
      <c r="NRF202" s="260"/>
      <c r="NRG202" s="260"/>
      <c r="NRH202" s="260"/>
      <c r="NRI202" s="260"/>
      <c r="NRJ202" s="260"/>
      <c r="NRK202" s="260"/>
      <c r="NRL202" s="260"/>
      <c r="NRM202" s="260"/>
      <c r="NRN202" s="260"/>
      <c r="NRO202" s="260"/>
      <c r="NRP202" s="260"/>
      <c r="NRQ202" s="260"/>
      <c r="NRR202" s="260"/>
      <c r="NRS202" s="260"/>
      <c r="NRT202" s="260"/>
      <c r="NRU202" s="260"/>
      <c r="NRV202" s="260"/>
      <c r="NRW202" s="260"/>
      <c r="NRX202" s="260"/>
      <c r="NRY202" s="260"/>
      <c r="NRZ202" s="260"/>
      <c r="NSA202" s="260"/>
      <c r="NSB202" s="260"/>
      <c r="NSC202" s="260"/>
      <c r="NSD202" s="260"/>
      <c r="NSE202" s="260"/>
      <c r="NSF202" s="260"/>
      <c r="NSG202" s="260"/>
      <c r="NSH202" s="260"/>
      <c r="NSI202" s="260"/>
      <c r="NSJ202" s="260"/>
      <c r="NSK202" s="260"/>
      <c r="NSL202" s="260"/>
      <c r="NSM202" s="260"/>
      <c r="NSN202" s="260"/>
      <c r="NSO202" s="260"/>
      <c r="NSP202" s="260"/>
      <c r="NSQ202" s="260"/>
      <c r="NSR202" s="260"/>
      <c r="NSS202" s="260"/>
      <c r="NST202" s="260"/>
      <c r="NSU202" s="260"/>
      <c r="NSV202" s="260"/>
      <c r="NSW202" s="260"/>
      <c r="NSX202" s="260"/>
      <c r="NSY202" s="260"/>
      <c r="NSZ202" s="260"/>
      <c r="NTA202" s="260"/>
      <c r="NTB202" s="260"/>
      <c r="NTC202" s="260"/>
      <c r="NTD202" s="260"/>
      <c r="NTE202" s="260"/>
      <c r="NTF202" s="260"/>
      <c r="NTG202" s="260"/>
      <c r="NTH202" s="260"/>
      <c r="NTI202" s="260"/>
      <c r="NTJ202" s="260"/>
      <c r="NTK202" s="260"/>
      <c r="NTL202" s="260"/>
      <c r="NTM202" s="260"/>
      <c r="NTN202" s="260"/>
      <c r="NTO202" s="260"/>
      <c r="NTP202" s="260"/>
      <c r="NTQ202" s="260"/>
      <c r="NTR202" s="260"/>
      <c r="NTS202" s="260"/>
      <c r="NTT202" s="260"/>
      <c r="NTU202" s="260"/>
      <c r="NTV202" s="260"/>
      <c r="NTW202" s="260"/>
      <c r="NTX202" s="260"/>
      <c r="NTY202" s="260"/>
      <c r="NTZ202" s="260"/>
      <c r="NUA202" s="260"/>
      <c r="NUB202" s="260"/>
      <c r="NUC202" s="260"/>
      <c r="NUD202" s="260"/>
      <c r="NUE202" s="260"/>
      <c r="NUF202" s="260"/>
      <c r="NUG202" s="260"/>
      <c r="NUH202" s="260"/>
      <c r="NUI202" s="260"/>
      <c r="NUJ202" s="260"/>
      <c r="NUK202" s="260"/>
      <c r="NUL202" s="260"/>
      <c r="NUM202" s="260"/>
      <c r="NUN202" s="260"/>
      <c r="NUO202" s="260"/>
      <c r="NUP202" s="260"/>
      <c r="NUQ202" s="260"/>
      <c r="NUR202" s="260"/>
      <c r="NUS202" s="260"/>
      <c r="NUT202" s="260"/>
      <c r="NUU202" s="260"/>
      <c r="NUV202" s="260"/>
      <c r="NUW202" s="260"/>
      <c r="NUX202" s="260"/>
      <c r="NUY202" s="260"/>
      <c r="NUZ202" s="260"/>
      <c r="NVA202" s="260"/>
      <c r="NVB202" s="260"/>
      <c r="NVC202" s="260"/>
      <c r="NVD202" s="260"/>
      <c r="NVE202" s="260"/>
      <c r="NVF202" s="260"/>
      <c r="NVG202" s="260"/>
      <c r="NVH202" s="260"/>
      <c r="NVI202" s="260"/>
      <c r="NVJ202" s="260"/>
      <c r="NVK202" s="260"/>
      <c r="NVL202" s="260"/>
      <c r="NVM202" s="260"/>
      <c r="NVN202" s="260"/>
      <c r="NVO202" s="260"/>
      <c r="NVP202" s="260"/>
      <c r="NVQ202" s="260"/>
      <c r="NVR202" s="260"/>
      <c r="NVS202" s="260"/>
      <c r="NVT202" s="260"/>
      <c r="NVU202" s="260"/>
      <c r="NVV202" s="260"/>
      <c r="NVW202" s="260"/>
      <c r="NVX202" s="260"/>
      <c r="NVY202" s="260"/>
      <c r="NVZ202" s="260"/>
      <c r="NWA202" s="260"/>
      <c r="NWB202" s="260"/>
      <c r="NWC202" s="260"/>
      <c r="NWD202" s="260"/>
      <c r="NWE202" s="260"/>
      <c r="NWF202" s="260"/>
      <c r="NWG202" s="260"/>
      <c r="NWH202" s="260"/>
      <c r="NWI202" s="260"/>
      <c r="NWJ202" s="260"/>
      <c r="NWK202" s="260"/>
      <c r="NWL202" s="260"/>
      <c r="NWM202" s="260"/>
      <c r="NWN202" s="260"/>
      <c r="NWO202" s="260"/>
      <c r="NWP202" s="260"/>
      <c r="NWQ202" s="260"/>
      <c r="NWR202" s="260"/>
      <c r="NWS202" s="260"/>
      <c r="NWT202" s="260"/>
      <c r="NWU202" s="260"/>
      <c r="NWV202" s="260"/>
      <c r="NWW202" s="260"/>
      <c r="NWX202" s="260"/>
      <c r="NWY202" s="260"/>
      <c r="NWZ202" s="260"/>
      <c r="NXA202" s="260"/>
      <c r="NXB202" s="260"/>
      <c r="NXC202" s="260"/>
      <c r="NXD202" s="260"/>
      <c r="NXE202" s="260"/>
      <c r="NXF202" s="260"/>
      <c r="NXG202" s="260"/>
      <c r="NXH202" s="260"/>
      <c r="NXI202" s="260"/>
      <c r="NXJ202" s="260"/>
      <c r="NXK202" s="260"/>
      <c r="NXL202" s="260"/>
      <c r="NXM202" s="260"/>
      <c r="NXN202" s="260"/>
      <c r="NXO202" s="260"/>
      <c r="NXP202" s="260"/>
      <c r="NXQ202" s="260"/>
      <c r="NXR202" s="260"/>
      <c r="NXS202" s="260"/>
      <c r="NXT202" s="260"/>
      <c r="NXU202" s="260"/>
      <c r="NXV202" s="260"/>
      <c r="NXW202" s="260"/>
      <c r="NXX202" s="260"/>
      <c r="NXY202" s="260"/>
      <c r="NXZ202" s="260"/>
      <c r="NYA202" s="260"/>
      <c r="NYB202" s="260"/>
      <c r="NYC202" s="260"/>
      <c r="NYD202" s="260"/>
      <c r="NYE202" s="260"/>
      <c r="NYF202" s="260"/>
      <c r="NYG202" s="260"/>
      <c r="NYH202" s="260"/>
      <c r="NYI202" s="260"/>
      <c r="NYJ202" s="260"/>
      <c r="NYK202" s="260"/>
      <c r="NYL202" s="260"/>
      <c r="NYM202" s="260"/>
      <c r="NYN202" s="260"/>
      <c r="NYO202" s="260"/>
      <c r="NYP202" s="260"/>
      <c r="NYQ202" s="260"/>
      <c r="NYR202" s="260"/>
      <c r="NYS202" s="260"/>
      <c r="NYT202" s="260"/>
      <c r="NYU202" s="260"/>
      <c r="NYV202" s="260"/>
      <c r="NYW202" s="260"/>
      <c r="NYX202" s="260"/>
      <c r="NYY202" s="260"/>
      <c r="NYZ202" s="260"/>
      <c r="NZA202" s="260"/>
      <c r="NZB202" s="260"/>
      <c r="NZC202" s="260"/>
      <c r="NZD202" s="260"/>
      <c r="NZE202" s="260"/>
      <c r="NZF202" s="260"/>
      <c r="NZG202" s="260"/>
      <c r="NZH202" s="260"/>
      <c r="NZI202" s="260"/>
      <c r="NZJ202" s="260"/>
      <c r="NZK202" s="260"/>
      <c r="NZL202" s="260"/>
      <c r="NZM202" s="260"/>
      <c r="NZN202" s="260"/>
      <c r="NZO202" s="260"/>
      <c r="NZP202" s="260"/>
      <c r="NZQ202" s="260"/>
      <c r="NZR202" s="260"/>
      <c r="NZS202" s="260"/>
      <c r="NZT202" s="260"/>
      <c r="NZU202" s="260"/>
      <c r="NZV202" s="260"/>
      <c r="NZW202" s="260"/>
      <c r="NZX202" s="260"/>
      <c r="NZY202" s="260"/>
      <c r="NZZ202" s="260"/>
      <c r="OAA202" s="260"/>
      <c r="OAB202" s="260"/>
      <c r="OAC202" s="260"/>
      <c r="OAD202" s="260"/>
      <c r="OAE202" s="260"/>
      <c r="OAF202" s="260"/>
      <c r="OAG202" s="260"/>
      <c r="OAH202" s="260"/>
      <c r="OAI202" s="260"/>
      <c r="OAJ202" s="260"/>
      <c r="OAK202" s="260"/>
      <c r="OAL202" s="260"/>
      <c r="OAM202" s="260"/>
      <c r="OAN202" s="260"/>
      <c r="OAO202" s="260"/>
      <c r="OAP202" s="260"/>
      <c r="OAQ202" s="260"/>
      <c r="OAR202" s="260"/>
      <c r="OAS202" s="260"/>
      <c r="OAT202" s="260"/>
      <c r="OAU202" s="260"/>
      <c r="OAV202" s="260"/>
      <c r="OAW202" s="260"/>
      <c r="OAX202" s="260"/>
      <c r="OAY202" s="260"/>
      <c r="OAZ202" s="260"/>
      <c r="OBA202" s="260"/>
      <c r="OBB202" s="260"/>
      <c r="OBC202" s="260"/>
      <c r="OBD202" s="260"/>
      <c r="OBE202" s="260"/>
      <c r="OBF202" s="260"/>
      <c r="OBG202" s="260"/>
      <c r="OBH202" s="260"/>
      <c r="OBI202" s="260"/>
      <c r="OBJ202" s="260"/>
      <c r="OBK202" s="260"/>
      <c r="OBL202" s="260"/>
      <c r="OBM202" s="260"/>
      <c r="OBN202" s="260"/>
      <c r="OBO202" s="260"/>
      <c r="OBP202" s="260"/>
      <c r="OBQ202" s="260"/>
      <c r="OBR202" s="260"/>
      <c r="OBS202" s="260"/>
      <c r="OBT202" s="260"/>
      <c r="OBU202" s="260"/>
      <c r="OBV202" s="260"/>
      <c r="OBW202" s="260"/>
      <c r="OBX202" s="260"/>
      <c r="OBY202" s="260"/>
      <c r="OBZ202" s="260"/>
      <c r="OCA202" s="260"/>
      <c r="OCB202" s="260"/>
      <c r="OCC202" s="260"/>
      <c r="OCD202" s="260"/>
      <c r="OCE202" s="260"/>
      <c r="OCF202" s="260"/>
      <c r="OCG202" s="260"/>
      <c r="OCH202" s="260"/>
      <c r="OCI202" s="260"/>
      <c r="OCJ202" s="260"/>
      <c r="OCK202" s="260"/>
      <c r="OCL202" s="260"/>
      <c r="OCM202" s="260"/>
      <c r="OCN202" s="260"/>
      <c r="OCO202" s="260"/>
      <c r="OCP202" s="260"/>
      <c r="OCQ202" s="260"/>
      <c r="OCR202" s="260"/>
      <c r="OCS202" s="260"/>
      <c r="OCT202" s="260"/>
      <c r="OCU202" s="260"/>
      <c r="OCV202" s="260"/>
      <c r="OCW202" s="260"/>
      <c r="OCX202" s="260"/>
      <c r="OCY202" s="260"/>
      <c r="OCZ202" s="260"/>
      <c r="ODA202" s="260"/>
      <c r="ODB202" s="260"/>
      <c r="ODC202" s="260"/>
      <c r="ODD202" s="260"/>
      <c r="ODE202" s="260"/>
      <c r="ODF202" s="260"/>
      <c r="ODG202" s="260"/>
      <c r="ODH202" s="260"/>
      <c r="ODI202" s="260"/>
      <c r="ODJ202" s="260"/>
      <c r="ODK202" s="260"/>
      <c r="ODL202" s="260"/>
      <c r="ODM202" s="260"/>
      <c r="ODN202" s="260"/>
      <c r="ODO202" s="260"/>
      <c r="ODP202" s="260"/>
      <c r="ODQ202" s="260"/>
      <c r="ODR202" s="260"/>
      <c r="ODS202" s="260"/>
      <c r="ODT202" s="260"/>
      <c r="ODU202" s="260"/>
      <c r="ODV202" s="260"/>
      <c r="ODW202" s="260"/>
      <c r="ODX202" s="260"/>
      <c r="ODY202" s="260"/>
      <c r="ODZ202" s="260"/>
      <c r="OEA202" s="260"/>
      <c r="OEB202" s="260"/>
      <c r="OEC202" s="260"/>
      <c r="OED202" s="260"/>
      <c r="OEE202" s="260"/>
      <c r="OEF202" s="260"/>
      <c r="OEG202" s="260"/>
      <c r="OEH202" s="260"/>
      <c r="OEI202" s="260"/>
      <c r="OEJ202" s="260"/>
      <c r="OEK202" s="260"/>
      <c r="OEL202" s="260"/>
      <c r="OEM202" s="260"/>
      <c r="OEN202" s="260"/>
      <c r="OEO202" s="260"/>
      <c r="OEP202" s="260"/>
      <c r="OEQ202" s="260"/>
      <c r="OER202" s="260"/>
      <c r="OES202" s="260"/>
      <c r="OET202" s="260"/>
      <c r="OEU202" s="260"/>
      <c r="OEV202" s="260"/>
      <c r="OEW202" s="260"/>
      <c r="OEX202" s="260"/>
      <c r="OEY202" s="260"/>
      <c r="OEZ202" s="260"/>
      <c r="OFA202" s="260"/>
      <c r="OFB202" s="260"/>
      <c r="OFC202" s="260"/>
      <c r="OFD202" s="260"/>
      <c r="OFE202" s="260"/>
      <c r="OFF202" s="260"/>
      <c r="OFG202" s="260"/>
      <c r="OFH202" s="260"/>
      <c r="OFI202" s="260"/>
      <c r="OFJ202" s="260"/>
      <c r="OFK202" s="260"/>
      <c r="OFL202" s="260"/>
      <c r="OFM202" s="260"/>
      <c r="OFN202" s="260"/>
      <c r="OFO202" s="260"/>
      <c r="OFP202" s="260"/>
      <c r="OFQ202" s="260"/>
      <c r="OFR202" s="260"/>
      <c r="OFS202" s="260"/>
      <c r="OFT202" s="260"/>
      <c r="OFU202" s="260"/>
      <c r="OFV202" s="260"/>
      <c r="OFW202" s="260"/>
      <c r="OFX202" s="260"/>
      <c r="OFY202" s="260"/>
      <c r="OFZ202" s="260"/>
      <c r="OGA202" s="260"/>
      <c r="OGB202" s="260"/>
      <c r="OGC202" s="260"/>
      <c r="OGD202" s="260"/>
      <c r="OGE202" s="260"/>
      <c r="OGF202" s="260"/>
      <c r="OGG202" s="260"/>
      <c r="OGH202" s="260"/>
      <c r="OGI202" s="260"/>
      <c r="OGJ202" s="260"/>
      <c r="OGK202" s="260"/>
      <c r="OGL202" s="260"/>
      <c r="OGM202" s="260"/>
      <c r="OGN202" s="260"/>
      <c r="OGO202" s="260"/>
      <c r="OGP202" s="260"/>
      <c r="OGQ202" s="260"/>
      <c r="OGR202" s="260"/>
      <c r="OGS202" s="260"/>
      <c r="OGT202" s="260"/>
      <c r="OGU202" s="260"/>
      <c r="OGV202" s="260"/>
      <c r="OGW202" s="260"/>
      <c r="OGX202" s="260"/>
      <c r="OGY202" s="260"/>
      <c r="OGZ202" s="260"/>
      <c r="OHA202" s="260"/>
      <c r="OHB202" s="260"/>
      <c r="OHC202" s="260"/>
      <c r="OHD202" s="260"/>
      <c r="OHE202" s="260"/>
      <c r="OHF202" s="260"/>
      <c r="OHG202" s="260"/>
      <c r="OHH202" s="260"/>
      <c r="OHI202" s="260"/>
      <c r="OHJ202" s="260"/>
      <c r="OHK202" s="260"/>
      <c r="OHL202" s="260"/>
      <c r="OHM202" s="260"/>
      <c r="OHN202" s="260"/>
      <c r="OHO202" s="260"/>
      <c r="OHP202" s="260"/>
      <c r="OHQ202" s="260"/>
      <c r="OHR202" s="260"/>
      <c r="OHS202" s="260"/>
      <c r="OHT202" s="260"/>
      <c r="OHU202" s="260"/>
      <c r="OHV202" s="260"/>
      <c r="OHW202" s="260"/>
      <c r="OHX202" s="260"/>
      <c r="OHY202" s="260"/>
      <c r="OHZ202" s="260"/>
      <c r="OIA202" s="260"/>
      <c r="OIB202" s="260"/>
      <c r="OIC202" s="260"/>
      <c r="OID202" s="260"/>
      <c r="OIE202" s="260"/>
      <c r="OIF202" s="260"/>
      <c r="OIG202" s="260"/>
      <c r="OIH202" s="260"/>
      <c r="OII202" s="260"/>
      <c r="OIJ202" s="260"/>
      <c r="OIK202" s="260"/>
      <c r="OIL202" s="260"/>
      <c r="OIM202" s="260"/>
      <c r="OIN202" s="260"/>
      <c r="OIO202" s="260"/>
      <c r="OIP202" s="260"/>
      <c r="OIQ202" s="260"/>
      <c r="OIR202" s="260"/>
      <c r="OIS202" s="260"/>
      <c r="OIT202" s="260"/>
      <c r="OIU202" s="260"/>
      <c r="OIV202" s="260"/>
      <c r="OIW202" s="260"/>
      <c r="OIX202" s="260"/>
      <c r="OIY202" s="260"/>
      <c r="OIZ202" s="260"/>
      <c r="OJA202" s="260"/>
      <c r="OJB202" s="260"/>
      <c r="OJC202" s="260"/>
      <c r="OJD202" s="260"/>
      <c r="OJE202" s="260"/>
      <c r="OJF202" s="260"/>
      <c r="OJG202" s="260"/>
      <c r="OJH202" s="260"/>
      <c r="OJI202" s="260"/>
      <c r="OJJ202" s="260"/>
      <c r="OJK202" s="260"/>
      <c r="OJL202" s="260"/>
      <c r="OJM202" s="260"/>
      <c r="OJN202" s="260"/>
      <c r="OJO202" s="260"/>
      <c r="OJP202" s="260"/>
      <c r="OJQ202" s="260"/>
      <c r="OJR202" s="260"/>
      <c r="OJS202" s="260"/>
      <c r="OJT202" s="260"/>
      <c r="OJU202" s="260"/>
      <c r="OJV202" s="260"/>
      <c r="OJW202" s="260"/>
      <c r="OJX202" s="260"/>
      <c r="OJY202" s="260"/>
      <c r="OJZ202" s="260"/>
      <c r="OKA202" s="260"/>
      <c r="OKB202" s="260"/>
      <c r="OKC202" s="260"/>
      <c r="OKD202" s="260"/>
      <c r="OKE202" s="260"/>
      <c r="OKF202" s="260"/>
      <c r="OKG202" s="260"/>
      <c r="OKH202" s="260"/>
      <c r="OKI202" s="260"/>
      <c r="OKJ202" s="260"/>
      <c r="OKK202" s="260"/>
      <c r="OKL202" s="260"/>
      <c r="OKM202" s="260"/>
      <c r="OKN202" s="260"/>
      <c r="OKO202" s="260"/>
      <c r="OKP202" s="260"/>
      <c r="OKQ202" s="260"/>
      <c r="OKR202" s="260"/>
      <c r="OKS202" s="260"/>
      <c r="OKT202" s="260"/>
      <c r="OKU202" s="260"/>
      <c r="OKV202" s="260"/>
      <c r="OKW202" s="260"/>
      <c r="OKX202" s="260"/>
      <c r="OKY202" s="260"/>
      <c r="OKZ202" s="260"/>
      <c r="OLA202" s="260"/>
      <c r="OLB202" s="260"/>
      <c r="OLC202" s="260"/>
      <c r="OLD202" s="260"/>
      <c r="OLE202" s="260"/>
      <c r="OLF202" s="260"/>
      <c r="OLG202" s="260"/>
      <c r="OLH202" s="260"/>
      <c r="OLI202" s="260"/>
      <c r="OLJ202" s="260"/>
      <c r="OLK202" s="260"/>
      <c r="OLL202" s="260"/>
      <c r="OLM202" s="260"/>
      <c r="OLN202" s="260"/>
      <c r="OLO202" s="260"/>
      <c r="OLP202" s="260"/>
      <c r="OLQ202" s="260"/>
      <c r="OLR202" s="260"/>
      <c r="OLS202" s="260"/>
      <c r="OLT202" s="260"/>
      <c r="OLU202" s="260"/>
      <c r="OLV202" s="260"/>
      <c r="OLW202" s="260"/>
      <c r="OLX202" s="260"/>
      <c r="OLY202" s="260"/>
      <c r="OLZ202" s="260"/>
      <c r="OMA202" s="260"/>
      <c r="OMB202" s="260"/>
      <c r="OMC202" s="260"/>
      <c r="OMD202" s="260"/>
      <c r="OME202" s="260"/>
      <c r="OMF202" s="260"/>
      <c r="OMG202" s="260"/>
      <c r="OMH202" s="260"/>
      <c r="OMI202" s="260"/>
      <c r="OMJ202" s="260"/>
      <c r="OMK202" s="260"/>
      <c r="OML202" s="260"/>
      <c r="OMM202" s="260"/>
      <c r="OMN202" s="260"/>
      <c r="OMO202" s="260"/>
      <c r="OMP202" s="260"/>
      <c r="OMQ202" s="260"/>
      <c r="OMR202" s="260"/>
      <c r="OMS202" s="260"/>
      <c r="OMT202" s="260"/>
      <c r="OMU202" s="260"/>
      <c r="OMV202" s="260"/>
      <c r="OMW202" s="260"/>
      <c r="OMX202" s="260"/>
      <c r="OMY202" s="260"/>
      <c r="OMZ202" s="260"/>
      <c r="ONA202" s="260"/>
      <c r="ONB202" s="260"/>
      <c r="ONC202" s="260"/>
      <c r="OND202" s="260"/>
      <c r="ONE202" s="260"/>
      <c r="ONF202" s="260"/>
      <c r="ONG202" s="260"/>
      <c r="ONH202" s="260"/>
      <c r="ONI202" s="260"/>
      <c r="ONJ202" s="260"/>
      <c r="ONK202" s="260"/>
      <c r="ONL202" s="260"/>
      <c r="ONM202" s="260"/>
      <c r="ONN202" s="260"/>
      <c r="ONO202" s="260"/>
      <c r="ONP202" s="260"/>
      <c r="ONQ202" s="260"/>
      <c r="ONR202" s="260"/>
      <c r="ONS202" s="260"/>
      <c r="ONT202" s="260"/>
      <c r="ONU202" s="260"/>
      <c r="ONV202" s="260"/>
      <c r="ONW202" s="260"/>
      <c r="ONX202" s="260"/>
      <c r="ONY202" s="260"/>
      <c r="ONZ202" s="260"/>
      <c r="OOA202" s="260"/>
      <c r="OOB202" s="260"/>
      <c r="OOC202" s="260"/>
      <c r="OOD202" s="260"/>
      <c r="OOE202" s="260"/>
      <c r="OOF202" s="260"/>
      <c r="OOG202" s="260"/>
      <c r="OOH202" s="260"/>
      <c r="OOI202" s="260"/>
      <c r="OOJ202" s="260"/>
      <c r="OOK202" s="260"/>
      <c r="OOL202" s="260"/>
      <c r="OOM202" s="260"/>
      <c r="OON202" s="260"/>
      <c r="OOO202" s="260"/>
      <c r="OOP202" s="260"/>
      <c r="OOQ202" s="260"/>
      <c r="OOR202" s="260"/>
      <c r="OOS202" s="260"/>
      <c r="OOT202" s="260"/>
      <c r="OOU202" s="260"/>
      <c r="OOV202" s="260"/>
      <c r="OOW202" s="260"/>
      <c r="OOX202" s="260"/>
      <c r="OOY202" s="260"/>
      <c r="OOZ202" s="260"/>
      <c r="OPA202" s="260"/>
      <c r="OPB202" s="260"/>
      <c r="OPC202" s="260"/>
      <c r="OPD202" s="260"/>
      <c r="OPE202" s="260"/>
      <c r="OPF202" s="260"/>
      <c r="OPG202" s="260"/>
      <c r="OPH202" s="260"/>
      <c r="OPI202" s="260"/>
      <c r="OPJ202" s="260"/>
      <c r="OPK202" s="260"/>
      <c r="OPL202" s="260"/>
      <c r="OPM202" s="260"/>
      <c r="OPN202" s="260"/>
      <c r="OPO202" s="260"/>
      <c r="OPP202" s="260"/>
      <c r="OPQ202" s="260"/>
      <c r="OPR202" s="260"/>
      <c r="OPS202" s="260"/>
      <c r="OPT202" s="260"/>
      <c r="OPU202" s="260"/>
      <c r="OPV202" s="260"/>
      <c r="OPW202" s="260"/>
      <c r="OPX202" s="260"/>
      <c r="OPY202" s="260"/>
      <c r="OPZ202" s="260"/>
      <c r="OQA202" s="260"/>
      <c r="OQB202" s="260"/>
      <c r="OQC202" s="260"/>
      <c r="OQD202" s="260"/>
      <c r="OQE202" s="260"/>
      <c r="OQF202" s="260"/>
      <c r="OQG202" s="260"/>
      <c r="OQH202" s="260"/>
      <c r="OQI202" s="260"/>
      <c r="OQJ202" s="260"/>
      <c r="OQK202" s="260"/>
      <c r="OQL202" s="260"/>
      <c r="OQM202" s="260"/>
      <c r="OQN202" s="260"/>
      <c r="OQO202" s="260"/>
      <c r="OQP202" s="260"/>
      <c r="OQQ202" s="260"/>
      <c r="OQR202" s="260"/>
      <c r="OQS202" s="260"/>
      <c r="OQT202" s="260"/>
      <c r="OQU202" s="260"/>
      <c r="OQV202" s="260"/>
      <c r="OQW202" s="260"/>
      <c r="OQX202" s="260"/>
      <c r="OQY202" s="260"/>
      <c r="OQZ202" s="260"/>
      <c r="ORA202" s="260"/>
      <c r="ORB202" s="260"/>
      <c r="ORC202" s="260"/>
      <c r="ORD202" s="260"/>
      <c r="ORE202" s="260"/>
      <c r="ORF202" s="260"/>
      <c r="ORG202" s="260"/>
      <c r="ORH202" s="260"/>
      <c r="ORI202" s="260"/>
      <c r="ORJ202" s="260"/>
      <c r="ORK202" s="260"/>
      <c r="ORL202" s="260"/>
      <c r="ORM202" s="260"/>
      <c r="ORN202" s="260"/>
      <c r="ORO202" s="260"/>
      <c r="ORP202" s="260"/>
      <c r="ORQ202" s="260"/>
      <c r="ORR202" s="260"/>
      <c r="ORS202" s="260"/>
      <c r="ORT202" s="260"/>
      <c r="ORU202" s="260"/>
      <c r="ORV202" s="260"/>
      <c r="ORW202" s="260"/>
      <c r="ORX202" s="260"/>
      <c r="ORY202" s="260"/>
      <c r="ORZ202" s="260"/>
      <c r="OSA202" s="260"/>
      <c r="OSB202" s="260"/>
      <c r="OSC202" s="260"/>
      <c r="OSD202" s="260"/>
      <c r="OSE202" s="260"/>
      <c r="OSF202" s="260"/>
      <c r="OSG202" s="260"/>
      <c r="OSH202" s="260"/>
      <c r="OSI202" s="260"/>
      <c r="OSJ202" s="260"/>
      <c r="OSK202" s="260"/>
      <c r="OSL202" s="260"/>
      <c r="OSM202" s="260"/>
      <c r="OSN202" s="260"/>
      <c r="OSO202" s="260"/>
      <c r="OSP202" s="260"/>
      <c r="OSQ202" s="260"/>
      <c r="OSR202" s="260"/>
      <c r="OSS202" s="260"/>
      <c r="OST202" s="260"/>
      <c r="OSU202" s="260"/>
      <c r="OSV202" s="260"/>
      <c r="OSW202" s="260"/>
      <c r="OSX202" s="260"/>
      <c r="OSY202" s="260"/>
      <c r="OSZ202" s="260"/>
      <c r="OTA202" s="260"/>
      <c r="OTB202" s="260"/>
      <c r="OTC202" s="260"/>
      <c r="OTD202" s="260"/>
      <c r="OTE202" s="260"/>
      <c r="OTF202" s="260"/>
      <c r="OTG202" s="260"/>
      <c r="OTH202" s="260"/>
      <c r="OTI202" s="260"/>
      <c r="OTJ202" s="260"/>
      <c r="OTK202" s="260"/>
      <c r="OTL202" s="260"/>
      <c r="OTM202" s="260"/>
      <c r="OTN202" s="260"/>
      <c r="OTO202" s="260"/>
      <c r="OTP202" s="260"/>
      <c r="OTQ202" s="260"/>
      <c r="OTR202" s="260"/>
      <c r="OTS202" s="260"/>
      <c r="OTT202" s="260"/>
      <c r="OTU202" s="260"/>
      <c r="OTV202" s="260"/>
      <c r="OTW202" s="260"/>
      <c r="OTX202" s="260"/>
      <c r="OTY202" s="260"/>
      <c r="OTZ202" s="260"/>
      <c r="OUA202" s="260"/>
      <c r="OUB202" s="260"/>
      <c r="OUC202" s="260"/>
      <c r="OUD202" s="260"/>
      <c r="OUE202" s="260"/>
      <c r="OUF202" s="260"/>
      <c r="OUG202" s="260"/>
      <c r="OUH202" s="260"/>
      <c r="OUI202" s="260"/>
      <c r="OUJ202" s="260"/>
      <c r="OUK202" s="260"/>
      <c r="OUL202" s="260"/>
      <c r="OUM202" s="260"/>
      <c r="OUN202" s="260"/>
      <c r="OUO202" s="260"/>
      <c r="OUP202" s="260"/>
      <c r="OUQ202" s="260"/>
      <c r="OUR202" s="260"/>
      <c r="OUS202" s="260"/>
      <c r="OUT202" s="260"/>
      <c r="OUU202" s="260"/>
      <c r="OUV202" s="260"/>
      <c r="OUW202" s="260"/>
      <c r="OUX202" s="260"/>
      <c r="OUY202" s="260"/>
      <c r="OUZ202" s="260"/>
      <c r="OVA202" s="260"/>
      <c r="OVB202" s="260"/>
      <c r="OVC202" s="260"/>
      <c r="OVD202" s="260"/>
      <c r="OVE202" s="260"/>
      <c r="OVF202" s="260"/>
      <c r="OVG202" s="260"/>
      <c r="OVH202" s="260"/>
      <c r="OVI202" s="260"/>
      <c r="OVJ202" s="260"/>
      <c r="OVK202" s="260"/>
      <c r="OVL202" s="260"/>
      <c r="OVM202" s="260"/>
      <c r="OVN202" s="260"/>
      <c r="OVO202" s="260"/>
      <c r="OVP202" s="260"/>
      <c r="OVQ202" s="260"/>
      <c r="OVR202" s="260"/>
      <c r="OVS202" s="260"/>
      <c r="OVT202" s="260"/>
      <c r="OVU202" s="260"/>
      <c r="OVV202" s="260"/>
      <c r="OVW202" s="260"/>
      <c r="OVX202" s="260"/>
      <c r="OVY202" s="260"/>
      <c r="OVZ202" s="260"/>
      <c r="OWA202" s="260"/>
      <c r="OWB202" s="260"/>
      <c r="OWC202" s="260"/>
      <c r="OWD202" s="260"/>
      <c r="OWE202" s="260"/>
      <c r="OWF202" s="260"/>
      <c r="OWG202" s="260"/>
      <c r="OWH202" s="260"/>
      <c r="OWI202" s="260"/>
      <c r="OWJ202" s="260"/>
      <c r="OWK202" s="260"/>
      <c r="OWL202" s="260"/>
      <c r="OWM202" s="260"/>
      <c r="OWN202" s="260"/>
      <c r="OWO202" s="260"/>
      <c r="OWP202" s="260"/>
      <c r="OWQ202" s="260"/>
      <c r="OWR202" s="260"/>
      <c r="OWS202" s="260"/>
      <c r="OWT202" s="260"/>
      <c r="OWU202" s="260"/>
      <c r="OWV202" s="260"/>
      <c r="OWW202" s="260"/>
      <c r="OWX202" s="260"/>
      <c r="OWY202" s="260"/>
      <c r="OWZ202" s="260"/>
      <c r="OXA202" s="260"/>
      <c r="OXB202" s="260"/>
      <c r="OXC202" s="260"/>
      <c r="OXD202" s="260"/>
      <c r="OXE202" s="260"/>
      <c r="OXF202" s="260"/>
      <c r="OXG202" s="260"/>
      <c r="OXH202" s="260"/>
      <c r="OXI202" s="260"/>
      <c r="OXJ202" s="260"/>
      <c r="OXK202" s="260"/>
      <c r="OXL202" s="260"/>
      <c r="OXM202" s="260"/>
      <c r="OXN202" s="260"/>
      <c r="OXO202" s="260"/>
      <c r="OXP202" s="260"/>
      <c r="OXQ202" s="260"/>
      <c r="OXR202" s="260"/>
      <c r="OXS202" s="260"/>
      <c r="OXT202" s="260"/>
      <c r="OXU202" s="260"/>
      <c r="OXV202" s="260"/>
      <c r="OXW202" s="260"/>
      <c r="OXX202" s="260"/>
      <c r="OXY202" s="260"/>
      <c r="OXZ202" s="260"/>
      <c r="OYA202" s="260"/>
      <c r="OYB202" s="260"/>
      <c r="OYC202" s="260"/>
      <c r="OYD202" s="260"/>
      <c r="OYE202" s="260"/>
      <c r="OYF202" s="260"/>
      <c r="OYG202" s="260"/>
      <c r="OYH202" s="260"/>
      <c r="OYI202" s="260"/>
      <c r="OYJ202" s="260"/>
      <c r="OYK202" s="260"/>
      <c r="OYL202" s="260"/>
      <c r="OYM202" s="260"/>
      <c r="OYN202" s="260"/>
      <c r="OYO202" s="260"/>
      <c r="OYP202" s="260"/>
      <c r="OYQ202" s="260"/>
      <c r="OYR202" s="260"/>
      <c r="OYS202" s="260"/>
      <c r="OYT202" s="260"/>
      <c r="OYU202" s="260"/>
      <c r="OYV202" s="260"/>
      <c r="OYW202" s="260"/>
      <c r="OYX202" s="260"/>
      <c r="OYY202" s="260"/>
      <c r="OYZ202" s="260"/>
      <c r="OZA202" s="260"/>
      <c r="OZB202" s="260"/>
      <c r="OZC202" s="260"/>
      <c r="OZD202" s="260"/>
      <c r="OZE202" s="260"/>
      <c r="OZF202" s="260"/>
      <c r="OZG202" s="260"/>
      <c r="OZH202" s="260"/>
      <c r="OZI202" s="260"/>
      <c r="OZJ202" s="260"/>
      <c r="OZK202" s="260"/>
      <c r="OZL202" s="260"/>
      <c r="OZM202" s="260"/>
      <c r="OZN202" s="260"/>
      <c r="OZO202" s="260"/>
      <c r="OZP202" s="260"/>
      <c r="OZQ202" s="260"/>
      <c r="OZR202" s="260"/>
      <c r="OZS202" s="260"/>
      <c r="OZT202" s="260"/>
      <c r="OZU202" s="260"/>
      <c r="OZV202" s="260"/>
      <c r="OZW202" s="260"/>
      <c r="OZX202" s="260"/>
      <c r="OZY202" s="260"/>
      <c r="OZZ202" s="260"/>
      <c r="PAA202" s="260"/>
      <c r="PAB202" s="260"/>
      <c r="PAC202" s="260"/>
      <c r="PAD202" s="260"/>
      <c r="PAE202" s="260"/>
      <c r="PAF202" s="260"/>
      <c r="PAG202" s="260"/>
      <c r="PAH202" s="260"/>
      <c r="PAI202" s="260"/>
      <c r="PAJ202" s="260"/>
      <c r="PAK202" s="260"/>
      <c r="PAL202" s="260"/>
      <c r="PAM202" s="260"/>
      <c r="PAN202" s="260"/>
      <c r="PAO202" s="260"/>
      <c r="PAP202" s="260"/>
      <c r="PAQ202" s="260"/>
      <c r="PAR202" s="260"/>
      <c r="PAS202" s="260"/>
      <c r="PAT202" s="260"/>
      <c r="PAU202" s="260"/>
      <c r="PAV202" s="260"/>
      <c r="PAW202" s="260"/>
      <c r="PAX202" s="260"/>
      <c r="PAY202" s="260"/>
      <c r="PAZ202" s="260"/>
      <c r="PBA202" s="260"/>
      <c r="PBB202" s="260"/>
      <c r="PBC202" s="260"/>
      <c r="PBD202" s="260"/>
      <c r="PBE202" s="260"/>
      <c r="PBF202" s="260"/>
      <c r="PBG202" s="260"/>
      <c r="PBH202" s="260"/>
      <c r="PBI202" s="260"/>
      <c r="PBJ202" s="260"/>
      <c r="PBK202" s="260"/>
      <c r="PBL202" s="260"/>
      <c r="PBM202" s="260"/>
      <c r="PBN202" s="260"/>
      <c r="PBO202" s="260"/>
      <c r="PBP202" s="260"/>
      <c r="PBQ202" s="260"/>
      <c r="PBR202" s="260"/>
      <c r="PBS202" s="260"/>
      <c r="PBT202" s="260"/>
      <c r="PBU202" s="260"/>
      <c r="PBV202" s="260"/>
      <c r="PBW202" s="260"/>
      <c r="PBX202" s="260"/>
      <c r="PBY202" s="260"/>
      <c r="PBZ202" s="260"/>
      <c r="PCA202" s="260"/>
      <c r="PCB202" s="260"/>
      <c r="PCC202" s="260"/>
      <c r="PCD202" s="260"/>
      <c r="PCE202" s="260"/>
      <c r="PCF202" s="260"/>
      <c r="PCG202" s="260"/>
      <c r="PCH202" s="260"/>
      <c r="PCI202" s="260"/>
      <c r="PCJ202" s="260"/>
      <c r="PCK202" s="260"/>
      <c r="PCL202" s="260"/>
      <c r="PCM202" s="260"/>
      <c r="PCN202" s="260"/>
      <c r="PCO202" s="260"/>
      <c r="PCP202" s="260"/>
      <c r="PCQ202" s="260"/>
      <c r="PCR202" s="260"/>
      <c r="PCS202" s="260"/>
      <c r="PCT202" s="260"/>
      <c r="PCU202" s="260"/>
      <c r="PCV202" s="260"/>
      <c r="PCW202" s="260"/>
      <c r="PCX202" s="260"/>
      <c r="PCY202" s="260"/>
      <c r="PCZ202" s="260"/>
      <c r="PDA202" s="260"/>
      <c r="PDB202" s="260"/>
      <c r="PDC202" s="260"/>
      <c r="PDD202" s="260"/>
      <c r="PDE202" s="260"/>
      <c r="PDF202" s="260"/>
      <c r="PDG202" s="260"/>
      <c r="PDH202" s="260"/>
      <c r="PDI202" s="260"/>
      <c r="PDJ202" s="260"/>
      <c r="PDK202" s="260"/>
      <c r="PDL202" s="260"/>
      <c r="PDM202" s="260"/>
      <c r="PDN202" s="260"/>
      <c r="PDO202" s="260"/>
      <c r="PDP202" s="260"/>
      <c r="PDQ202" s="260"/>
      <c r="PDR202" s="260"/>
      <c r="PDS202" s="260"/>
      <c r="PDT202" s="260"/>
      <c r="PDU202" s="260"/>
      <c r="PDV202" s="260"/>
      <c r="PDW202" s="260"/>
      <c r="PDX202" s="260"/>
      <c r="PDY202" s="260"/>
      <c r="PDZ202" s="260"/>
      <c r="PEA202" s="260"/>
      <c r="PEB202" s="260"/>
      <c r="PEC202" s="260"/>
      <c r="PED202" s="260"/>
      <c r="PEE202" s="260"/>
      <c r="PEF202" s="260"/>
      <c r="PEG202" s="260"/>
      <c r="PEH202" s="260"/>
      <c r="PEI202" s="260"/>
      <c r="PEJ202" s="260"/>
      <c r="PEK202" s="260"/>
      <c r="PEL202" s="260"/>
      <c r="PEM202" s="260"/>
      <c r="PEN202" s="260"/>
      <c r="PEO202" s="260"/>
      <c r="PEP202" s="260"/>
      <c r="PEQ202" s="260"/>
      <c r="PER202" s="260"/>
      <c r="PES202" s="260"/>
      <c r="PET202" s="260"/>
      <c r="PEU202" s="260"/>
      <c r="PEV202" s="260"/>
      <c r="PEW202" s="260"/>
      <c r="PEX202" s="260"/>
      <c r="PEY202" s="260"/>
      <c r="PEZ202" s="260"/>
      <c r="PFA202" s="260"/>
      <c r="PFB202" s="260"/>
      <c r="PFC202" s="260"/>
      <c r="PFD202" s="260"/>
      <c r="PFE202" s="260"/>
      <c r="PFF202" s="260"/>
      <c r="PFG202" s="260"/>
      <c r="PFH202" s="260"/>
      <c r="PFI202" s="260"/>
      <c r="PFJ202" s="260"/>
      <c r="PFK202" s="260"/>
      <c r="PFL202" s="260"/>
      <c r="PFM202" s="260"/>
      <c r="PFN202" s="260"/>
      <c r="PFO202" s="260"/>
      <c r="PFP202" s="260"/>
      <c r="PFQ202" s="260"/>
      <c r="PFR202" s="260"/>
      <c r="PFS202" s="260"/>
      <c r="PFT202" s="260"/>
      <c r="PFU202" s="260"/>
      <c r="PFV202" s="260"/>
      <c r="PFW202" s="260"/>
      <c r="PFX202" s="260"/>
      <c r="PFY202" s="260"/>
      <c r="PFZ202" s="260"/>
      <c r="PGA202" s="260"/>
      <c r="PGB202" s="260"/>
      <c r="PGC202" s="260"/>
      <c r="PGD202" s="260"/>
      <c r="PGE202" s="260"/>
      <c r="PGF202" s="260"/>
      <c r="PGG202" s="260"/>
      <c r="PGH202" s="260"/>
      <c r="PGI202" s="260"/>
      <c r="PGJ202" s="260"/>
      <c r="PGK202" s="260"/>
      <c r="PGL202" s="260"/>
      <c r="PGM202" s="260"/>
      <c r="PGN202" s="260"/>
      <c r="PGO202" s="260"/>
      <c r="PGP202" s="260"/>
      <c r="PGQ202" s="260"/>
      <c r="PGR202" s="260"/>
      <c r="PGS202" s="260"/>
      <c r="PGT202" s="260"/>
      <c r="PGU202" s="260"/>
      <c r="PGV202" s="260"/>
      <c r="PGW202" s="260"/>
      <c r="PGX202" s="260"/>
      <c r="PGY202" s="260"/>
      <c r="PGZ202" s="260"/>
      <c r="PHA202" s="260"/>
      <c r="PHB202" s="260"/>
      <c r="PHC202" s="260"/>
      <c r="PHD202" s="260"/>
      <c r="PHE202" s="260"/>
      <c r="PHF202" s="260"/>
      <c r="PHG202" s="260"/>
      <c r="PHH202" s="260"/>
      <c r="PHI202" s="260"/>
      <c r="PHJ202" s="260"/>
      <c r="PHK202" s="260"/>
      <c r="PHL202" s="260"/>
      <c r="PHM202" s="260"/>
      <c r="PHN202" s="260"/>
      <c r="PHO202" s="260"/>
      <c r="PHP202" s="260"/>
      <c r="PHQ202" s="260"/>
      <c r="PHR202" s="260"/>
      <c r="PHS202" s="260"/>
      <c r="PHT202" s="260"/>
      <c r="PHU202" s="260"/>
      <c r="PHV202" s="260"/>
      <c r="PHW202" s="260"/>
      <c r="PHX202" s="260"/>
      <c r="PHY202" s="260"/>
      <c r="PHZ202" s="260"/>
      <c r="PIA202" s="260"/>
      <c r="PIB202" s="260"/>
      <c r="PIC202" s="260"/>
      <c r="PID202" s="260"/>
      <c r="PIE202" s="260"/>
      <c r="PIF202" s="260"/>
      <c r="PIG202" s="260"/>
      <c r="PIH202" s="260"/>
      <c r="PII202" s="260"/>
      <c r="PIJ202" s="260"/>
      <c r="PIK202" s="260"/>
      <c r="PIL202" s="260"/>
      <c r="PIM202" s="260"/>
      <c r="PIN202" s="260"/>
      <c r="PIO202" s="260"/>
      <c r="PIP202" s="260"/>
      <c r="PIQ202" s="260"/>
      <c r="PIR202" s="260"/>
      <c r="PIS202" s="260"/>
      <c r="PIT202" s="260"/>
      <c r="PIU202" s="260"/>
      <c r="PIV202" s="260"/>
      <c r="PIW202" s="260"/>
      <c r="PIX202" s="260"/>
      <c r="PIY202" s="260"/>
      <c r="PIZ202" s="260"/>
      <c r="PJA202" s="260"/>
      <c r="PJB202" s="260"/>
      <c r="PJC202" s="260"/>
      <c r="PJD202" s="260"/>
      <c r="PJE202" s="260"/>
      <c r="PJF202" s="260"/>
      <c r="PJG202" s="260"/>
      <c r="PJH202" s="260"/>
      <c r="PJI202" s="260"/>
      <c r="PJJ202" s="260"/>
      <c r="PJK202" s="260"/>
      <c r="PJL202" s="260"/>
      <c r="PJM202" s="260"/>
      <c r="PJN202" s="260"/>
      <c r="PJO202" s="260"/>
      <c r="PJP202" s="260"/>
      <c r="PJQ202" s="260"/>
      <c r="PJR202" s="260"/>
      <c r="PJS202" s="260"/>
      <c r="PJT202" s="260"/>
      <c r="PJU202" s="260"/>
      <c r="PJV202" s="260"/>
      <c r="PJW202" s="260"/>
      <c r="PJX202" s="260"/>
      <c r="PJY202" s="260"/>
      <c r="PJZ202" s="260"/>
      <c r="PKA202" s="260"/>
      <c r="PKB202" s="260"/>
      <c r="PKC202" s="260"/>
      <c r="PKD202" s="260"/>
      <c r="PKE202" s="260"/>
      <c r="PKF202" s="260"/>
      <c r="PKG202" s="260"/>
      <c r="PKH202" s="260"/>
      <c r="PKI202" s="260"/>
      <c r="PKJ202" s="260"/>
      <c r="PKK202" s="260"/>
      <c r="PKL202" s="260"/>
      <c r="PKM202" s="260"/>
      <c r="PKN202" s="260"/>
      <c r="PKO202" s="260"/>
      <c r="PKP202" s="260"/>
      <c r="PKQ202" s="260"/>
      <c r="PKR202" s="260"/>
      <c r="PKS202" s="260"/>
      <c r="PKT202" s="260"/>
      <c r="PKU202" s="260"/>
      <c r="PKV202" s="260"/>
      <c r="PKW202" s="260"/>
      <c r="PKX202" s="260"/>
      <c r="PKY202" s="260"/>
      <c r="PKZ202" s="260"/>
      <c r="PLA202" s="260"/>
      <c r="PLB202" s="260"/>
      <c r="PLC202" s="260"/>
      <c r="PLD202" s="260"/>
      <c r="PLE202" s="260"/>
      <c r="PLF202" s="260"/>
      <c r="PLG202" s="260"/>
      <c r="PLH202" s="260"/>
      <c r="PLI202" s="260"/>
      <c r="PLJ202" s="260"/>
      <c r="PLK202" s="260"/>
      <c r="PLL202" s="260"/>
      <c r="PLM202" s="260"/>
      <c r="PLN202" s="260"/>
      <c r="PLO202" s="260"/>
      <c r="PLP202" s="260"/>
      <c r="PLQ202" s="260"/>
      <c r="PLR202" s="260"/>
      <c r="PLS202" s="260"/>
      <c r="PLT202" s="260"/>
      <c r="PLU202" s="260"/>
      <c r="PLV202" s="260"/>
      <c r="PLW202" s="260"/>
      <c r="PLX202" s="260"/>
      <c r="PLY202" s="260"/>
      <c r="PLZ202" s="260"/>
      <c r="PMA202" s="260"/>
      <c r="PMB202" s="260"/>
      <c r="PMC202" s="260"/>
      <c r="PMD202" s="260"/>
      <c r="PME202" s="260"/>
      <c r="PMF202" s="260"/>
      <c r="PMG202" s="260"/>
      <c r="PMH202" s="260"/>
      <c r="PMI202" s="260"/>
      <c r="PMJ202" s="260"/>
      <c r="PMK202" s="260"/>
      <c r="PML202" s="260"/>
      <c r="PMM202" s="260"/>
      <c r="PMN202" s="260"/>
      <c r="PMO202" s="260"/>
      <c r="PMP202" s="260"/>
      <c r="PMQ202" s="260"/>
      <c r="PMR202" s="260"/>
      <c r="PMS202" s="260"/>
      <c r="PMT202" s="260"/>
      <c r="PMU202" s="260"/>
      <c r="PMV202" s="260"/>
      <c r="PMW202" s="260"/>
      <c r="PMX202" s="260"/>
      <c r="PMY202" s="260"/>
      <c r="PMZ202" s="260"/>
      <c r="PNA202" s="260"/>
      <c r="PNB202" s="260"/>
      <c r="PNC202" s="260"/>
      <c r="PND202" s="260"/>
      <c r="PNE202" s="260"/>
      <c r="PNF202" s="260"/>
      <c r="PNG202" s="260"/>
      <c r="PNH202" s="260"/>
      <c r="PNI202" s="260"/>
      <c r="PNJ202" s="260"/>
      <c r="PNK202" s="260"/>
      <c r="PNL202" s="260"/>
      <c r="PNM202" s="260"/>
      <c r="PNN202" s="260"/>
      <c r="PNO202" s="260"/>
      <c r="PNP202" s="260"/>
      <c r="PNQ202" s="260"/>
      <c r="PNR202" s="260"/>
      <c r="PNS202" s="260"/>
      <c r="PNT202" s="260"/>
      <c r="PNU202" s="260"/>
      <c r="PNV202" s="260"/>
      <c r="PNW202" s="260"/>
      <c r="PNX202" s="260"/>
      <c r="PNY202" s="260"/>
      <c r="PNZ202" s="260"/>
      <c r="POA202" s="260"/>
      <c r="POB202" s="260"/>
      <c r="POC202" s="260"/>
      <c r="POD202" s="260"/>
      <c r="POE202" s="260"/>
      <c r="POF202" s="260"/>
      <c r="POG202" s="260"/>
      <c r="POH202" s="260"/>
      <c r="POI202" s="260"/>
      <c r="POJ202" s="260"/>
      <c r="POK202" s="260"/>
      <c r="POL202" s="260"/>
      <c r="POM202" s="260"/>
      <c r="PON202" s="260"/>
      <c r="POO202" s="260"/>
      <c r="POP202" s="260"/>
      <c r="POQ202" s="260"/>
      <c r="POR202" s="260"/>
      <c r="POS202" s="260"/>
      <c r="POT202" s="260"/>
      <c r="POU202" s="260"/>
      <c r="POV202" s="260"/>
      <c r="POW202" s="260"/>
      <c r="POX202" s="260"/>
      <c r="POY202" s="260"/>
      <c r="POZ202" s="260"/>
      <c r="PPA202" s="260"/>
      <c r="PPB202" s="260"/>
      <c r="PPC202" s="260"/>
      <c r="PPD202" s="260"/>
      <c r="PPE202" s="260"/>
      <c r="PPF202" s="260"/>
      <c r="PPG202" s="260"/>
      <c r="PPH202" s="260"/>
      <c r="PPI202" s="260"/>
      <c r="PPJ202" s="260"/>
      <c r="PPK202" s="260"/>
      <c r="PPL202" s="260"/>
      <c r="PPM202" s="260"/>
      <c r="PPN202" s="260"/>
      <c r="PPO202" s="260"/>
      <c r="PPP202" s="260"/>
      <c r="PPQ202" s="260"/>
      <c r="PPR202" s="260"/>
      <c r="PPS202" s="260"/>
      <c r="PPT202" s="260"/>
      <c r="PPU202" s="260"/>
      <c r="PPV202" s="260"/>
      <c r="PPW202" s="260"/>
      <c r="PPX202" s="260"/>
      <c r="PPY202" s="260"/>
      <c r="PPZ202" s="260"/>
      <c r="PQA202" s="260"/>
      <c r="PQB202" s="260"/>
      <c r="PQC202" s="260"/>
      <c r="PQD202" s="260"/>
      <c r="PQE202" s="260"/>
      <c r="PQF202" s="260"/>
      <c r="PQG202" s="260"/>
      <c r="PQH202" s="260"/>
      <c r="PQI202" s="260"/>
      <c r="PQJ202" s="260"/>
      <c r="PQK202" s="260"/>
      <c r="PQL202" s="260"/>
      <c r="PQM202" s="260"/>
      <c r="PQN202" s="260"/>
      <c r="PQO202" s="260"/>
      <c r="PQP202" s="260"/>
      <c r="PQQ202" s="260"/>
      <c r="PQR202" s="260"/>
      <c r="PQS202" s="260"/>
      <c r="PQT202" s="260"/>
      <c r="PQU202" s="260"/>
      <c r="PQV202" s="260"/>
      <c r="PQW202" s="260"/>
      <c r="PQX202" s="260"/>
      <c r="PQY202" s="260"/>
      <c r="PQZ202" s="260"/>
      <c r="PRA202" s="260"/>
      <c r="PRB202" s="260"/>
      <c r="PRC202" s="260"/>
      <c r="PRD202" s="260"/>
      <c r="PRE202" s="260"/>
      <c r="PRF202" s="260"/>
      <c r="PRG202" s="260"/>
      <c r="PRH202" s="260"/>
      <c r="PRI202" s="260"/>
      <c r="PRJ202" s="260"/>
      <c r="PRK202" s="260"/>
      <c r="PRL202" s="260"/>
      <c r="PRM202" s="260"/>
      <c r="PRN202" s="260"/>
      <c r="PRO202" s="260"/>
      <c r="PRP202" s="260"/>
      <c r="PRQ202" s="260"/>
      <c r="PRR202" s="260"/>
      <c r="PRS202" s="260"/>
      <c r="PRT202" s="260"/>
      <c r="PRU202" s="260"/>
      <c r="PRV202" s="260"/>
      <c r="PRW202" s="260"/>
      <c r="PRX202" s="260"/>
      <c r="PRY202" s="260"/>
      <c r="PRZ202" s="260"/>
      <c r="PSA202" s="260"/>
      <c r="PSB202" s="260"/>
      <c r="PSC202" s="260"/>
      <c r="PSD202" s="260"/>
      <c r="PSE202" s="260"/>
      <c r="PSF202" s="260"/>
      <c r="PSG202" s="260"/>
      <c r="PSH202" s="260"/>
      <c r="PSI202" s="260"/>
      <c r="PSJ202" s="260"/>
      <c r="PSK202" s="260"/>
      <c r="PSL202" s="260"/>
      <c r="PSM202" s="260"/>
      <c r="PSN202" s="260"/>
      <c r="PSO202" s="260"/>
      <c r="PSP202" s="260"/>
      <c r="PSQ202" s="260"/>
      <c r="PSR202" s="260"/>
      <c r="PSS202" s="260"/>
      <c r="PST202" s="260"/>
      <c r="PSU202" s="260"/>
      <c r="PSV202" s="260"/>
      <c r="PSW202" s="260"/>
      <c r="PSX202" s="260"/>
      <c r="PSY202" s="260"/>
      <c r="PSZ202" s="260"/>
      <c r="PTA202" s="260"/>
      <c r="PTB202" s="260"/>
      <c r="PTC202" s="260"/>
      <c r="PTD202" s="260"/>
      <c r="PTE202" s="260"/>
      <c r="PTF202" s="260"/>
      <c r="PTG202" s="260"/>
      <c r="PTH202" s="260"/>
      <c r="PTI202" s="260"/>
      <c r="PTJ202" s="260"/>
      <c r="PTK202" s="260"/>
      <c r="PTL202" s="260"/>
      <c r="PTM202" s="260"/>
      <c r="PTN202" s="260"/>
      <c r="PTO202" s="260"/>
      <c r="PTP202" s="260"/>
      <c r="PTQ202" s="260"/>
      <c r="PTR202" s="260"/>
      <c r="PTS202" s="260"/>
      <c r="PTT202" s="260"/>
      <c r="PTU202" s="260"/>
      <c r="PTV202" s="260"/>
      <c r="PTW202" s="260"/>
      <c r="PTX202" s="260"/>
      <c r="PTY202" s="260"/>
      <c r="PTZ202" s="260"/>
      <c r="PUA202" s="260"/>
      <c r="PUB202" s="260"/>
      <c r="PUC202" s="260"/>
      <c r="PUD202" s="260"/>
      <c r="PUE202" s="260"/>
      <c r="PUF202" s="260"/>
      <c r="PUG202" s="260"/>
      <c r="PUH202" s="260"/>
      <c r="PUI202" s="260"/>
      <c r="PUJ202" s="260"/>
      <c r="PUK202" s="260"/>
      <c r="PUL202" s="260"/>
      <c r="PUM202" s="260"/>
      <c r="PUN202" s="260"/>
      <c r="PUO202" s="260"/>
      <c r="PUP202" s="260"/>
      <c r="PUQ202" s="260"/>
      <c r="PUR202" s="260"/>
      <c r="PUS202" s="260"/>
      <c r="PUT202" s="260"/>
      <c r="PUU202" s="260"/>
      <c r="PUV202" s="260"/>
      <c r="PUW202" s="260"/>
      <c r="PUX202" s="260"/>
      <c r="PUY202" s="260"/>
      <c r="PUZ202" s="260"/>
      <c r="PVA202" s="260"/>
      <c r="PVB202" s="260"/>
      <c r="PVC202" s="260"/>
      <c r="PVD202" s="260"/>
      <c r="PVE202" s="260"/>
      <c r="PVF202" s="260"/>
      <c r="PVG202" s="260"/>
      <c r="PVH202" s="260"/>
      <c r="PVI202" s="260"/>
      <c r="PVJ202" s="260"/>
      <c r="PVK202" s="260"/>
      <c r="PVL202" s="260"/>
      <c r="PVM202" s="260"/>
      <c r="PVN202" s="260"/>
      <c r="PVO202" s="260"/>
      <c r="PVP202" s="260"/>
      <c r="PVQ202" s="260"/>
      <c r="PVR202" s="260"/>
      <c r="PVS202" s="260"/>
      <c r="PVT202" s="260"/>
      <c r="PVU202" s="260"/>
      <c r="PVV202" s="260"/>
      <c r="PVW202" s="260"/>
      <c r="PVX202" s="260"/>
      <c r="PVY202" s="260"/>
      <c r="PVZ202" s="260"/>
      <c r="PWA202" s="260"/>
      <c r="PWB202" s="260"/>
      <c r="PWC202" s="260"/>
      <c r="PWD202" s="260"/>
      <c r="PWE202" s="260"/>
      <c r="PWF202" s="260"/>
      <c r="PWG202" s="260"/>
      <c r="PWH202" s="260"/>
      <c r="PWI202" s="260"/>
      <c r="PWJ202" s="260"/>
      <c r="PWK202" s="260"/>
      <c r="PWL202" s="260"/>
      <c r="PWM202" s="260"/>
      <c r="PWN202" s="260"/>
      <c r="PWO202" s="260"/>
      <c r="PWP202" s="260"/>
      <c r="PWQ202" s="260"/>
      <c r="PWR202" s="260"/>
      <c r="PWS202" s="260"/>
      <c r="PWT202" s="260"/>
      <c r="PWU202" s="260"/>
      <c r="PWV202" s="260"/>
      <c r="PWW202" s="260"/>
      <c r="PWX202" s="260"/>
      <c r="PWY202" s="260"/>
      <c r="PWZ202" s="260"/>
      <c r="PXA202" s="260"/>
      <c r="PXB202" s="260"/>
      <c r="PXC202" s="260"/>
      <c r="PXD202" s="260"/>
      <c r="PXE202" s="260"/>
      <c r="PXF202" s="260"/>
      <c r="PXG202" s="260"/>
      <c r="PXH202" s="260"/>
      <c r="PXI202" s="260"/>
      <c r="PXJ202" s="260"/>
      <c r="PXK202" s="260"/>
      <c r="PXL202" s="260"/>
      <c r="PXM202" s="260"/>
      <c r="PXN202" s="260"/>
      <c r="PXO202" s="260"/>
      <c r="PXP202" s="260"/>
      <c r="PXQ202" s="260"/>
      <c r="PXR202" s="260"/>
      <c r="PXS202" s="260"/>
      <c r="PXT202" s="260"/>
      <c r="PXU202" s="260"/>
      <c r="PXV202" s="260"/>
      <c r="PXW202" s="260"/>
      <c r="PXX202" s="260"/>
      <c r="PXY202" s="260"/>
      <c r="PXZ202" s="260"/>
      <c r="PYA202" s="260"/>
      <c r="PYB202" s="260"/>
      <c r="PYC202" s="260"/>
      <c r="PYD202" s="260"/>
      <c r="PYE202" s="260"/>
      <c r="PYF202" s="260"/>
      <c r="PYG202" s="260"/>
      <c r="PYH202" s="260"/>
      <c r="PYI202" s="260"/>
      <c r="PYJ202" s="260"/>
      <c r="PYK202" s="260"/>
      <c r="PYL202" s="260"/>
      <c r="PYM202" s="260"/>
      <c r="PYN202" s="260"/>
      <c r="PYO202" s="260"/>
      <c r="PYP202" s="260"/>
      <c r="PYQ202" s="260"/>
      <c r="PYR202" s="260"/>
      <c r="PYS202" s="260"/>
      <c r="PYT202" s="260"/>
      <c r="PYU202" s="260"/>
      <c r="PYV202" s="260"/>
      <c r="PYW202" s="260"/>
      <c r="PYX202" s="260"/>
      <c r="PYY202" s="260"/>
      <c r="PYZ202" s="260"/>
      <c r="PZA202" s="260"/>
      <c r="PZB202" s="260"/>
      <c r="PZC202" s="260"/>
      <c r="PZD202" s="260"/>
      <c r="PZE202" s="260"/>
      <c r="PZF202" s="260"/>
      <c r="PZG202" s="260"/>
      <c r="PZH202" s="260"/>
      <c r="PZI202" s="260"/>
      <c r="PZJ202" s="260"/>
      <c r="PZK202" s="260"/>
      <c r="PZL202" s="260"/>
      <c r="PZM202" s="260"/>
      <c r="PZN202" s="260"/>
      <c r="PZO202" s="260"/>
      <c r="PZP202" s="260"/>
      <c r="PZQ202" s="260"/>
      <c r="PZR202" s="260"/>
      <c r="PZS202" s="260"/>
      <c r="PZT202" s="260"/>
      <c r="PZU202" s="260"/>
      <c r="PZV202" s="260"/>
      <c r="PZW202" s="260"/>
      <c r="PZX202" s="260"/>
      <c r="PZY202" s="260"/>
      <c r="PZZ202" s="260"/>
      <c r="QAA202" s="260"/>
      <c r="QAB202" s="260"/>
      <c r="QAC202" s="260"/>
      <c r="QAD202" s="260"/>
      <c r="QAE202" s="260"/>
      <c r="QAF202" s="260"/>
      <c r="QAG202" s="260"/>
      <c r="QAH202" s="260"/>
      <c r="QAI202" s="260"/>
      <c r="QAJ202" s="260"/>
      <c r="QAK202" s="260"/>
      <c r="QAL202" s="260"/>
      <c r="QAM202" s="260"/>
      <c r="QAN202" s="260"/>
      <c r="QAO202" s="260"/>
      <c r="QAP202" s="260"/>
      <c r="QAQ202" s="260"/>
      <c r="QAR202" s="260"/>
      <c r="QAS202" s="260"/>
      <c r="QAT202" s="260"/>
      <c r="QAU202" s="260"/>
      <c r="QAV202" s="260"/>
      <c r="QAW202" s="260"/>
      <c r="QAX202" s="260"/>
      <c r="QAY202" s="260"/>
      <c r="QAZ202" s="260"/>
      <c r="QBA202" s="260"/>
      <c r="QBB202" s="260"/>
      <c r="QBC202" s="260"/>
      <c r="QBD202" s="260"/>
      <c r="QBE202" s="260"/>
      <c r="QBF202" s="260"/>
      <c r="QBG202" s="260"/>
      <c r="QBH202" s="260"/>
      <c r="QBI202" s="260"/>
      <c r="QBJ202" s="260"/>
      <c r="QBK202" s="260"/>
      <c r="QBL202" s="260"/>
      <c r="QBM202" s="260"/>
      <c r="QBN202" s="260"/>
      <c r="QBO202" s="260"/>
      <c r="QBP202" s="260"/>
      <c r="QBQ202" s="260"/>
      <c r="QBR202" s="260"/>
      <c r="QBS202" s="260"/>
      <c r="QBT202" s="260"/>
      <c r="QBU202" s="260"/>
      <c r="QBV202" s="260"/>
      <c r="QBW202" s="260"/>
      <c r="QBX202" s="260"/>
      <c r="QBY202" s="260"/>
      <c r="QBZ202" s="260"/>
      <c r="QCA202" s="260"/>
      <c r="QCB202" s="260"/>
      <c r="QCC202" s="260"/>
      <c r="QCD202" s="260"/>
      <c r="QCE202" s="260"/>
      <c r="QCF202" s="260"/>
      <c r="QCG202" s="260"/>
      <c r="QCH202" s="260"/>
      <c r="QCI202" s="260"/>
      <c r="QCJ202" s="260"/>
      <c r="QCK202" s="260"/>
      <c r="QCL202" s="260"/>
      <c r="QCM202" s="260"/>
      <c r="QCN202" s="260"/>
      <c r="QCO202" s="260"/>
      <c r="QCP202" s="260"/>
      <c r="QCQ202" s="260"/>
      <c r="QCR202" s="260"/>
      <c r="QCS202" s="260"/>
      <c r="QCT202" s="260"/>
      <c r="QCU202" s="260"/>
      <c r="QCV202" s="260"/>
      <c r="QCW202" s="260"/>
      <c r="QCX202" s="260"/>
      <c r="QCY202" s="260"/>
      <c r="QCZ202" s="260"/>
      <c r="QDA202" s="260"/>
      <c r="QDB202" s="260"/>
      <c r="QDC202" s="260"/>
      <c r="QDD202" s="260"/>
      <c r="QDE202" s="260"/>
      <c r="QDF202" s="260"/>
      <c r="QDG202" s="260"/>
      <c r="QDH202" s="260"/>
      <c r="QDI202" s="260"/>
      <c r="QDJ202" s="260"/>
      <c r="QDK202" s="260"/>
      <c r="QDL202" s="260"/>
      <c r="QDM202" s="260"/>
      <c r="QDN202" s="260"/>
      <c r="QDO202" s="260"/>
      <c r="QDP202" s="260"/>
      <c r="QDQ202" s="260"/>
      <c r="QDR202" s="260"/>
      <c r="QDS202" s="260"/>
      <c r="QDT202" s="260"/>
      <c r="QDU202" s="260"/>
      <c r="QDV202" s="260"/>
      <c r="QDW202" s="260"/>
      <c r="QDX202" s="260"/>
      <c r="QDY202" s="260"/>
      <c r="QDZ202" s="260"/>
      <c r="QEA202" s="260"/>
      <c r="QEB202" s="260"/>
      <c r="QEC202" s="260"/>
      <c r="QED202" s="260"/>
      <c r="QEE202" s="260"/>
      <c r="QEF202" s="260"/>
      <c r="QEG202" s="260"/>
      <c r="QEH202" s="260"/>
      <c r="QEI202" s="260"/>
      <c r="QEJ202" s="260"/>
      <c r="QEK202" s="260"/>
      <c r="QEL202" s="260"/>
      <c r="QEM202" s="260"/>
      <c r="QEN202" s="260"/>
      <c r="QEO202" s="260"/>
      <c r="QEP202" s="260"/>
      <c r="QEQ202" s="260"/>
      <c r="QER202" s="260"/>
      <c r="QES202" s="260"/>
      <c r="QET202" s="260"/>
      <c r="QEU202" s="260"/>
      <c r="QEV202" s="260"/>
      <c r="QEW202" s="260"/>
      <c r="QEX202" s="260"/>
      <c r="QEY202" s="260"/>
      <c r="QEZ202" s="260"/>
      <c r="QFA202" s="260"/>
      <c r="QFB202" s="260"/>
      <c r="QFC202" s="260"/>
      <c r="QFD202" s="260"/>
      <c r="QFE202" s="260"/>
      <c r="QFF202" s="260"/>
      <c r="QFG202" s="260"/>
      <c r="QFH202" s="260"/>
      <c r="QFI202" s="260"/>
      <c r="QFJ202" s="260"/>
      <c r="QFK202" s="260"/>
      <c r="QFL202" s="260"/>
      <c r="QFM202" s="260"/>
      <c r="QFN202" s="260"/>
      <c r="QFO202" s="260"/>
      <c r="QFP202" s="260"/>
      <c r="QFQ202" s="260"/>
      <c r="QFR202" s="260"/>
      <c r="QFS202" s="260"/>
      <c r="QFT202" s="260"/>
      <c r="QFU202" s="260"/>
      <c r="QFV202" s="260"/>
      <c r="QFW202" s="260"/>
      <c r="QFX202" s="260"/>
      <c r="QFY202" s="260"/>
      <c r="QFZ202" s="260"/>
      <c r="QGA202" s="260"/>
      <c r="QGB202" s="260"/>
      <c r="QGC202" s="260"/>
      <c r="QGD202" s="260"/>
      <c r="QGE202" s="260"/>
      <c r="QGF202" s="260"/>
      <c r="QGG202" s="260"/>
      <c r="QGH202" s="260"/>
      <c r="QGI202" s="260"/>
      <c r="QGJ202" s="260"/>
      <c r="QGK202" s="260"/>
      <c r="QGL202" s="260"/>
      <c r="QGM202" s="260"/>
      <c r="QGN202" s="260"/>
      <c r="QGO202" s="260"/>
      <c r="QGP202" s="260"/>
      <c r="QGQ202" s="260"/>
      <c r="QGR202" s="260"/>
      <c r="QGS202" s="260"/>
      <c r="QGT202" s="260"/>
      <c r="QGU202" s="260"/>
      <c r="QGV202" s="260"/>
      <c r="QGW202" s="260"/>
      <c r="QGX202" s="260"/>
      <c r="QGY202" s="260"/>
      <c r="QGZ202" s="260"/>
      <c r="QHA202" s="260"/>
      <c r="QHB202" s="260"/>
      <c r="QHC202" s="260"/>
      <c r="QHD202" s="260"/>
      <c r="QHE202" s="260"/>
      <c r="QHF202" s="260"/>
      <c r="QHG202" s="260"/>
      <c r="QHH202" s="260"/>
      <c r="QHI202" s="260"/>
      <c r="QHJ202" s="260"/>
      <c r="QHK202" s="260"/>
      <c r="QHL202" s="260"/>
      <c r="QHM202" s="260"/>
      <c r="QHN202" s="260"/>
      <c r="QHO202" s="260"/>
      <c r="QHP202" s="260"/>
      <c r="QHQ202" s="260"/>
      <c r="QHR202" s="260"/>
      <c r="QHS202" s="260"/>
      <c r="QHT202" s="260"/>
      <c r="QHU202" s="260"/>
      <c r="QHV202" s="260"/>
      <c r="QHW202" s="260"/>
      <c r="QHX202" s="260"/>
      <c r="QHY202" s="260"/>
      <c r="QHZ202" s="260"/>
      <c r="QIA202" s="260"/>
      <c r="QIB202" s="260"/>
      <c r="QIC202" s="260"/>
      <c r="QID202" s="260"/>
      <c r="QIE202" s="260"/>
      <c r="QIF202" s="260"/>
      <c r="QIG202" s="260"/>
      <c r="QIH202" s="260"/>
      <c r="QII202" s="260"/>
      <c r="QIJ202" s="260"/>
      <c r="QIK202" s="260"/>
      <c r="QIL202" s="260"/>
      <c r="QIM202" s="260"/>
      <c r="QIN202" s="260"/>
      <c r="QIO202" s="260"/>
      <c r="QIP202" s="260"/>
      <c r="QIQ202" s="260"/>
      <c r="QIR202" s="260"/>
      <c r="QIS202" s="260"/>
      <c r="QIT202" s="260"/>
      <c r="QIU202" s="260"/>
      <c r="QIV202" s="260"/>
      <c r="QIW202" s="260"/>
      <c r="QIX202" s="260"/>
      <c r="QIY202" s="260"/>
      <c r="QIZ202" s="260"/>
      <c r="QJA202" s="260"/>
      <c r="QJB202" s="260"/>
      <c r="QJC202" s="260"/>
      <c r="QJD202" s="260"/>
      <c r="QJE202" s="260"/>
      <c r="QJF202" s="260"/>
      <c r="QJG202" s="260"/>
      <c r="QJH202" s="260"/>
      <c r="QJI202" s="260"/>
      <c r="QJJ202" s="260"/>
      <c r="QJK202" s="260"/>
      <c r="QJL202" s="260"/>
      <c r="QJM202" s="260"/>
      <c r="QJN202" s="260"/>
      <c r="QJO202" s="260"/>
      <c r="QJP202" s="260"/>
      <c r="QJQ202" s="260"/>
      <c r="QJR202" s="260"/>
      <c r="QJS202" s="260"/>
      <c r="QJT202" s="260"/>
      <c r="QJU202" s="260"/>
      <c r="QJV202" s="260"/>
      <c r="QJW202" s="260"/>
      <c r="QJX202" s="260"/>
      <c r="QJY202" s="260"/>
      <c r="QJZ202" s="260"/>
      <c r="QKA202" s="260"/>
      <c r="QKB202" s="260"/>
      <c r="QKC202" s="260"/>
      <c r="QKD202" s="260"/>
      <c r="QKE202" s="260"/>
      <c r="QKF202" s="260"/>
      <c r="QKG202" s="260"/>
      <c r="QKH202" s="260"/>
      <c r="QKI202" s="260"/>
      <c r="QKJ202" s="260"/>
      <c r="QKK202" s="260"/>
      <c r="QKL202" s="260"/>
      <c r="QKM202" s="260"/>
      <c r="QKN202" s="260"/>
      <c r="QKO202" s="260"/>
      <c r="QKP202" s="260"/>
      <c r="QKQ202" s="260"/>
      <c r="QKR202" s="260"/>
      <c r="QKS202" s="260"/>
      <c r="QKT202" s="260"/>
      <c r="QKU202" s="260"/>
      <c r="QKV202" s="260"/>
      <c r="QKW202" s="260"/>
      <c r="QKX202" s="260"/>
      <c r="QKY202" s="260"/>
      <c r="QKZ202" s="260"/>
      <c r="QLA202" s="260"/>
      <c r="QLB202" s="260"/>
      <c r="QLC202" s="260"/>
      <c r="QLD202" s="260"/>
      <c r="QLE202" s="260"/>
      <c r="QLF202" s="260"/>
      <c r="QLG202" s="260"/>
      <c r="QLH202" s="260"/>
      <c r="QLI202" s="260"/>
      <c r="QLJ202" s="260"/>
      <c r="QLK202" s="260"/>
      <c r="QLL202" s="260"/>
      <c r="QLM202" s="260"/>
      <c r="QLN202" s="260"/>
      <c r="QLO202" s="260"/>
      <c r="QLP202" s="260"/>
      <c r="QLQ202" s="260"/>
      <c r="QLR202" s="260"/>
      <c r="QLS202" s="260"/>
      <c r="QLT202" s="260"/>
      <c r="QLU202" s="260"/>
      <c r="QLV202" s="260"/>
      <c r="QLW202" s="260"/>
      <c r="QLX202" s="260"/>
      <c r="QLY202" s="260"/>
      <c r="QLZ202" s="260"/>
      <c r="QMA202" s="260"/>
      <c r="QMB202" s="260"/>
      <c r="QMC202" s="260"/>
      <c r="QMD202" s="260"/>
      <c r="QME202" s="260"/>
      <c r="QMF202" s="260"/>
      <c r="QMG202" s="260"/>
      <c r="QMH202" s="260"/>
      <c r="QMI202" s="260"/>
      <c r="QMJ202" s="260"/>
      <c r="QMK202" s="260"/>
      <c r="QML202" s="260"/>
      <c r="QMM202" s="260"/>
      <c r="QMN202" s="260"/>
      <c r="QMO202" s="260"/>
      <c r="QMP202" s="260"/>
      <c r="QMQ202" s="260"/>
      <c r="QMR202" s="260"/>
      <c r="QMS202" s="260"/>
      <c r="QMT202" s="260"/>
      <c r="QMU202" s="260"/>
      <c r="QMV202" s="260"/>
      <c r="QMW202" s="260"/>
      <c r="QMX202" s="260"/>
      <c r="QMY202" s="260"/>
      <c r="QMZ202" s="260"/>
      <c r="QNA202" s="260"/>
      <c r="QNB202" s="260"/>
      <c r="QNC202" s="260"/>
      <c r="QND202" s="260"/>
      <c r="QNE202" s="260"/>
      <c r="QNF202" s="260"/>
      <c r="QNG202" s="260"/>
      <c r="QNH202" s="260"/>
      <c r="QNI202" s="260"/>
      <c r="QNJ202" s="260"/>
      <c r="QNK202" s="260"/>
      <c r="QNL202" s="260"/>
      <c r="QNM202" s="260"/>
      <c r="QNN202" s="260"/>
      <c r="QNO202" s="260"/>
      <c r="QNP202" s="260"/>
      <c r="QNQ202" s="260"/>
      <c r="QNR202" s="260"/>
      <c r="QNS202" s="260"/>
      <c r="QNT202" s="260"/>
      <c r="QNU202" s="260"/>
      <c r="QNV202" s="260"/>
      <c r="QNW202" s="260"/>
      <c r="QNX202" s="260"/>
      <c r="QNY202" s="260"/>
      <c r="QNZ202" s="260"/>
      <c r="QOA202" s="260"/>
      <c r="QOB202" s="260"/>
      <c r="QOC202" s="260"/>
      <c r="QOD202" s="260"/>
      <c r="QOE202" s="260"/>
      <c r="QOF202" s="260"/>
      <c r="QOG202" s="260"/>
      <c r="QOH202" s="260"/>
      <c r="QOI202" s="260"/>
      <c r="QOJ202" s="260"/>
      <c r="QOK202" s="260"/>
      <c r="QOL202" s="260"/>
      <c r="QOM202" s="260"/>
      <c r="QON202" s="260"/>
      <c r="QOO202" s="260"/>
      <c r="QOP202" s="260"/>
      <c r="QOQ202" s="260"/>
      <c r="QOR202" s="260"/>
      <c r="QOS202" s="260"/>
      <c r="QOT202" s="260"/>
      <c r="QOU202" s="260"/>
      <c r="QOV202" s="260"/>
      <c r="QOW202" s="260"/>
      <c r="QOX202" s="260"/>
      <c r="QOY202" s="260"/>
      <c r="QOZ202" s="260"/>
      <c r="QPA202" s="260"/>
      <c r="QPB202" s="260"/>
      <c r="QPC202" s="260"/>
      <c r="QPD202" s="260"/>
      <c r="QPE202" s="260"/>
      <c r="QPF202" s="260"/>
      <c r="QPG202" s="260"/>
      <c r="QPH202" s="260"/>
      <c r="QPI202" s="260"/>
      <c r="QPJ202" s="260"/>
      <c r="QPK202" s="260"/>
      <c r="QPL202" s="260"/>
      <c r="QPM202" s="260"/>
      <c r="QPN202" s="260"/>
      <c r="QPO202" s="260"/>
      <c r="QPP202" s="260"/>
      <c r="QPQ202" s="260"/>
      <c r="QPR202" s="260"/>
      <c r="QPS202" s="260"/>
      <c r="QPT202" s="260"/>
      <c r="QPU202" s="260"/>
      <c r="QPV202" s="260"/>
      <c r="QPW202" s="260"/>
      <c r="QPX202" s="260"/>
      <c r="QPY202" s="260"/>
      <c r="QPZ202" s="260"/>
      <c r="QQA202" s="260"/>
      <c r="QQB202" s="260"/>
      <c r="QQC202" s="260"/>
      <c r="QQD202" s="260"/>
      <c r="QQE202" s="260"/>
      <c r="QQF202" s="260"/>
      <c r="QQG202" s="260"/>
      <c r="QQH202" s="260"/>
      <c r="QQI202" s="260"/>
      <c r="QQJ202" s="260"/>
      <c r="QQK202" s="260"/>
      <c r="QQL202" s="260"/>
      <c r="QQM202" s="260"/>
      <c r="QQN202" s="260"/>
      <c r="QQO202" s="260"/>
      <c r="QQP202" s="260"/>
      <c r="QQQ202" s="260"/>
      <c r="QQR202" s="260"/>
      <c r="QQS202" s="260"/>
      <c r="QQT202" s="260"/>
      <c r="QQU202" s="260"/>
      <c r="QQV202" s="260"/>
      <c r="QQW202" s="260"/>
      <c r="QQX202" s="260"/>
      <c r="QQY202" s="260"/>
      <c r="QQZ202" s="260"/>
      <c r="QRA202" s="260"/>
      <c r="QRB202" s="260"/>
      <c r="QRC202" s="260"/>
      <c r="QRD202" s="260"/>
      <c r="QRE202" s="260"/>
      <c r="QRF202" s="260"/>
      <c r="QRG202" s="260"/>
      <c r="QRH202" s="260"/>
      <c r="QRI202" s="260"/>
      <c r="QRJ202" s="260"/>
      <c r="QRK202" s="260"/>
      <c r="QRL202" s="260"/>
      <c r="QRM202" s="260"/>
      <c r="QRN202" s="260"/>
      <c r="QRO202" s="260"/>
      <c r="QRP202" s="260"/>
      <c r="QRQ202" s="260"/>
      <c r="QRR202" s="260"/>
      <c r="QRS202" s="260"/>
      <c r="QRT202" s="260"/>
      <c r="QRU202" s="260"/>
      <c r="QRV202" s="260"/>
      <c r="QRW202" s="260"/>
      <c r="QRX202" s="260"/>
      <c r="QRY202" s="260"/>
      <c r="QRZ202" s="260"/>
      <c r="QSA202" s="260"/>
      <c r="QSB202" s="260"/>
      <c r="QSC202" s="260"/>
      <c r="QSD202" s="260"/>
      <c r="QSE202" s="260"/>
      <c r="QSF202" s="260"/>
      <c r="QSG202" s="260"/>
      <c r="QSH202" s="260"/>
      <c r="QSI202" s="260"/>
      <c r="QSJ202" s="260"/>
      <c r="QSK202" s="260"/>
      <c r="QSL202" s="260"/>
      <c r="QSM202" s="260"/>
      <c r="QSN202" s="260"/>
      <c r="QSO202" s="260"/>
      <c r="QSP202" s="260"/>
      <c r="QSQ202" s="260"/>
      <c r="QSR202" s="260"/>
      <c r="QSS202" s="260"/>
      <c r="QST202" s="260"/>
      <c r="QSU202" s="260"/>
      <c r="QSV202" s="260"/>
      <c r="QSW202" s="260"/>
      <c r="QSX202" s="260"/>
      <c r="QSY202" s="260"/>
      <c r="QSZ202" s="260"/>
      <c r="QTA202" s="260"/>
      <c r="QTB202" s="260"/>
      <c r="QTC202" s="260"/>
      <c r="QTD202" s="260"/>
      <c r="QTE202" s="260"/>
      <c r="QTF202" s="260"/>
      <c r="QTG202" s="260"/>
      <c r="QTH202" s="260"/>
      <c r="QTI202" s="260"/>
      <c r="QTJ202" s="260"/>
      <c r="QTK202" s="260"/>
      <c r="QTL202" s="260"/>
      <c r="QTM202" s="260"/>
      <c r="QTN202" s="260"/>
      <c r="QTO202" s="260"/>
      <c r="QTP202" s="260"/>
      <c r="QTQ202" s="260"/>
      <c r="QTR202" s="260"/>
      <c r="QTS202" s="260"/>
      <c r="QTT202" s="260"/>
      <c r="QTU202" s="260"/>
      <c r="QTV202" s="260"/>
      <c r="QTW202" s="260"/>
      <c r="QTX202" s="260"/>
      <c r="QTY202" s="260"/>
      <c r="QTZ202" s="260"/>
      <c r="QUA202" s="260"/>
      <c r="QUB202" s="260"/>
      <c r="QUC202" s="260"/>
      <c r="QUD202" s="260"/>
      <c r="QUE202" s="260"/>
      <c r="QUF202" s="260"/>
      <c r="QUG202" s="260"/>
      <c r="QUH202" s="260"/>
      <c r="QUI202" s="260"/>
      <c r="QUJ202" s="260"/>
      <c r="QUK202" s="260"/>
      <c r="QUL202" s="260"/>
      <c r="QUM202" s="260"/>
      <c r="QUN202" s="260"/>
      <c r="QUO202" s="260"/>
      <c r="QUP202" s="260"/>
      <c r="QUQ202" s="260"/>
      <c r="QUR202" s="260"/>
      <c r="QUS202" s="260"/>
      <c r="QUT202" s="260"/>
      <c r="QUU202" s="260"/>
      <c r="QUV202" s="260"/>
      <c r="QUW202" s="260"/>
      <c r="QUX202" s="260"/>
      <c r="QUY202" s="260"/>
      <c r="QUZ202" s="260"/>
      <c r="QVA202" s="260"/>
      <c r="QVB202" s="260"/>
      <c r="QVC202" s="260"/>
      <c r="QVD202" s="260"/>
      <c r="QVE202" s="260"/>
      <c r="QVF202" s="260"/>
      <c r="QVG202" s="260"/>
      <c r="QVH202" s="260"/>
      <c r="QVI202" s="260"/>
      <c r="QVJ202" s="260"/>
      <c r="QVK202" s="260"/>
      <c r="QVL202" s="260"/>
      <c r="QVM202" s="260"/>
      <c r="QVN202" s="260"/>
      <c r="QVO202" s="260"/>
      <c r="QVP202" s="260"/>
      <c r="QVQ202" s="260"/>
      <c r="QVR202" s="260"/>
      <c r="QVS202" s="260"/>
      <c r="QVT202" s="260"/>
      <c r="QVU202" s="260"/>
      <c r="QVV202" s="260"/>
      <c r="QVW202" s="260"/>
      <c r="QVX202" s="260"/>
      <c r="QVY202" s="260"/>
      <c r="QVZ202" s="260"/>
      <c r="QWA202" s="260"/>
      <c r="QWB202" s="260"/>
      <c r="QWC202" s="260"/>
      <c r="QWD202" s="260"/>
      <c r="QWE202" s="260"/>
      <c r="QWF202" s="260"/>
      <c r="QWG202" s="260"/>
      <c r="QWH202" s="260"/>
      <c r="QWI202" s="260"/>
      <c r="QWJ202" s="260"/>
      <c r="QWK202" s="260"/>
      <c r="QWL202" s="260"/>
      <c r="QWM202" s="260"/>
      <c r="QWN202" s="260"/>
      <c r="QWO202" s="260"/>
      <c r="QWP202" s="260"/>
      <c r="QWQ202" s="260"/>
      <c r="QWR202" s="260"/>
      <c r="QWS202" s="260"/>
      <c r="QWT202" s="260"/>
      <c r="QWU202" s="260"/>
      <c r="QWV202" s="260"/>
      <c r="QWW202" s="260"/>
      <c r="QWX202" s="260"/>
      <c r="QWY202" s="260"/>
      <c r="QWZ202" s="260"/>
      <c r="QXA202" s="260"/>
      <c r="QXB202" s="260"/>
      <c r="QXC202" s="260"/>
      <c r="QXD202" s="260"/>
      <c r="QXE202" s="260"/>
      <c r="QXF202" s="260"/>
      <c r="QXG202" s="260"/>
      <c r="QXH202" s="260"/>
      <c r="QXI202" s="260"/>
      <c r="QXJ202" s="260"/>
      <c r="QXK202" s="260"/>
      <c r="QXL202" s="260"/>
      <c r="QXM202" s="260"/>
      <c r="QXN202" s="260"/>
      <c r="QXO202" s="260"/>
      <c r="QXP202" s="260"/>
      <c r="QXQ202" s="260"/>
      <c r="QXR202" s="260"/>
      <c r="QXS202" s="260"/>
      <c r="QXT202" s="260"/>
      <c r="QXU202" s="260"/>
      <c r="QXV202" s="260"/>
      <c r="QXW202" s="260"/>
      <c r="QXX202" s="260"/>
      <c r="QXY202" s="260"/>
      <c r="QXZ202" s="260"/>
      <c r="QYA202" s="260"/>
      <c r="QYB202" s="260"/>
      <c r="QYC202" s="260"/>
      <c r="QYD202" s="260"/>
      <c r="QYE202" s="260"/>
      <c r="QYF202" s="260"/>
      <c r="QYG202" s="260"/>
      <c r="QYH202" s="260"/>
      <c r="QYI202" s="260"/>
      <c r="QYJ202" s="260"/>
      <c r="QYK202" s="260"/>
      <c r="QYL202" s="260"/>
      <c r="QYM202" s="260"/>
      <c r="QYN202" s="260"/>
      <c r="QYO202" s="260"/>
      <c r="QYP202" s="260"/>
      <c r="QYQ202" s="260"/>
      <c r="QYR202" s="260"/>
      <c r="QYS202" s="260"/>
      <c r="QYT202" s="260"/>
      <c r="QYU202" s="260"/>
      <c r="QYV202" s="260"/>
      <c r="QYW202" s="260"/>
      <c r="QYX202" s="260"/>
      <c r="QYY202" s="260"/>
      <c r="QYZ202" s="260"/>
      <c r="QZA202" s="260"/>
      <c r="QZB202" s="260"/>
      <c r="QZC202" s="260"/>
      <c r="QZD202" s="260"/>
      <c r="QZE202" s="260"/>
      <c r="QZF202" s="260"/>
      <c r="QZG202" s="260"/>
      <c r="QZH202" s="260"/>
      <c r="QZI202" s="260"/>
      <c r="QZJ202" s="260"/>
      <c r="QZK202" s="260"/>
      <c r="QZL202" s="260"/>
      <c r="QZM202" s="260"/>
      <c r="QZN202" s="260"/>
      <c r="QZO202" s="260"/>
      <c r="QZP202" s="260"/>
      <c r="QZQ202" s="260"/>
      <c r="QZR202" s="260"/>
      <c r="QZS202" s="260"/>
      <c r="QZT202" s="260"/>
      <c r="QZU202" s="260"/>
      <c r="QZV202" s="260"/>
      <c r="QZW202" s="260"/>
      <c r="QZX202" s="260"/>
      <c r="QZY202" s="260"/>
      <c r="QZZ202" s="260"/>
      <c r="RAA202" s="260"/>
      <c r="RAB202" s="260"/>
      <c r="RAC202" s="260"/>
      <c r="RAD202" s="260"/>
      <c r="RAE202" s="260"/>
      <c r="RAF202" s="260"/>
      <c r="RAG202" s="260"/>
      <c r="RAH202" s="260"/>
      <c r="RAI202" s="260"/>
      <c r="RAJ202" s="260"/>
      <c r="RAK202" s="260"/>
      <c r="RAL202" s="260"/>
      <c r="RAM202" s="260"/>
      <c r="RAN202" s="260"/>
      <c r="RAO202" s="260"/>
      <c r="RAP202" s="260"/>
      <c r="RAQ202" s="260"/>
      <c r="RAR202" s="260"/>
      <c r="RAS202" s="260"/>
      <c r="RAT202" s="260"/>
      <c r="RAU202" s="260"/>
      <c r="RAV202" s="260"/>
      <c r="RAW202" s="260"/>
      <c r="RAX202" s="260"/>
      <c r="RAY202" s="260"/>
      <c r="RAZ202" s="260"/>
      <c r="RBA202" s="260"/>
      <c r="RBB202" s="260"/>
      <c r="RBC202" s="260"/>
      <c r="RBD202" s="260"/>
      <c r="RBE202" s="260"/>
      <c r="RBF202" s="260"/>
      <c r="RBG202" s="260"/>
      <c r="RBH202" s="260"/>
      <c r="RBI202" s="260"/>
      <c r="RBJ202" s="260"/>
      <c r="RBK202" s="260"/>
      <c r="RBL202" s="260"/>
      <c r="RBM202" s="260"/>
      <c r="RBN202" s="260"/>
      <c r="RBO202" s="260"/>
      <c r="RBP202" s="260"/>
      <c r="RBQ202" s="260"/>
      <c r="RBR202" s="260"/>
      <c r="RBS202" s="260"/>
      <c r="RBT202" s="260"/>
      <c r="RBU202" s="260"/>
      <c r="RBV202" s="260"/>
      <c r="RBW202" s="260"/>
      <c r="RBX202" s="260"/>
      <c r="RBY202" s="260"/>
      <c r="RBZ202" s="260"/>
      <c r="RCA202" s="260"/>
      <c r="RCB202" s="260"/>
      <c r="RCC202" s="260"/>
      <c r="RCD202" s="260"/>
      <c r="RCE202" s="260"/>
      <c r="RCF202" s="260"/>
      <c r="RCG202" s="260"/>
      <c r="RCH202" s="260"/>
      <c r="RCI202" s="260"/>
      <c r="RCJ202" s="260"/>
      <c r="RCK202" s="260"/>
      <c r="RCL202" s="260"/>
      <c r="RCM202" s="260"/>
      <c r="RCN202" s="260"/>
      <c r="RCO202" s="260"/>
      <c r="RCP202" s="260"/>
      <c r="RCQ202" s="260"/>
      <c r="RCR202" s="260"/>
      <c r="RCS202" s="260"/>
      <c r="RCT202" s="260"/>
      <c r="RCU202" s="260"/>
      <c r="RCV202" s="260"/>
      <c r="RCW202" s="260"/>
      <c r="RCX202" s="260"/>
      <c r="RCY202" s="260"/>
      <c r="RCZ202" s="260"/>
      <c r="RDA202" s="260"/>
      <c r="RDB202" s="260"/>
      <c r="RDC202" s="260"/>
      <c r="RDD202" s="260"/>
      <c r="RDE202" s="260"/>
      <c r="RDF202" s="260"/>
      <c r="RDG202" s="260"/>
      <c r="RDH202" s="260"/>
      <c r="RDI202" s="260"/>
      <c r="RDJ202" s="260"/>
      <c r="RDK202" s="260"/>
      <c r="RDL202" s="260"/>
      <c r="RDM202" s="260"/>
      <c r="RDN202" s="260"/>
      <c r="RDO202" s="260"/>
      <c r="RDP202" s="260"/>
      <c r="RDQ202" s="260"/>
      <c r="RDR202" s="260"/>
      <c r="RDS202" s="260"/>
      <c r="RDT202" s="260"/>
      <c r="RDU202" s="260"/>
      <c r="RDV202" s="260"/>
      <c r="RDW202" s="260"/>
      <c r="RDX202" s="260"/>
      <c r="RDY202" s="260"/>
      <c r="RDZ202" s="260"/>
      <c r="REA202" s="260"/>
      <c r="REB202" s="260"/>
      <c r="REC202" s="260"/>
      <c r="RED202" s="260"/>
      <c r="REE202" s="260"/>
      <c r="REF202" s="260"/>
      <c r="REG202" s="260"/>
      <c r="REH202" s="260"/>
      <c r="REI202" s="260"/>
      <c r="REJ202" s="260"/>
      <c r="REK202" s="260"/>
      <c r="REL202" s="260"/>
      <c r="REM202" s="260"/>
      <c r="REN202" s="260"/>
      <c r="REO202" s="260"/>
      <c r="REP202" s="260"/>
      <c r="REQ202" s="260"/>
      <c r="RER202" s="260"/>
      <c r="RES202" s="260"/>
      <c r="RET202" s="260"/>
      <c r="REU202" s="260"/>
      <c r="REV202" s="260"/>
      <c r="REW202" s="260"/>
      <c r="REX202" s="260"/>
      <c r="REY202" s="260"/>
      <c r="REZ202" s="260"/>
      <c r="RFA202" s="260"/>
      <c r="RFB202" s="260"/>
      <c r="RFC202" s="260"/>
      <c r="RFD202" s="260"/>
      <c r="RFE202" s="260"/>
      <c r="RFF202" s="260"/>
      <c r="RFG202" s="260"/>
      <c r="RFH202" s="260"/>
      <c r="RFI202" s="260"/>
      <c r="RFJ202" s="260"/>
      <c r="RFK202" s="260"/>
      <c r="RFL202" s="260"/>
      <c r="RFM202" s="260"/>
      <c r="RFN202" s="260"/>
      <c r="RFO202" s="260"/>
      <c r="RFP202" s="260"/>
      <c r="RFQ202" s="260"/>
      <c r="RFR202" s="260"/>
      <c r="RFS202" s="260"/>
      <c r="RFT202" s="260"/>
      <c r="RFU202" s="260"/>
      <c r="RFV202" s="260"/>
      <c r="RFW202" s="260"/>
      <c r="RFX202" s="260"/>
      <c r="RFY202" s="260"/>
      <c r="RFZ202" s="260"/>
      <c r="RGA202" s="260"/>
      <c r="RGB202" s="260"/>
      <c r="RGC202" s="260"/>
      <c r="RGD202" s="260"/>
      <c r="RGE202" s="260"/>
      <c r="RGF202" s="260"/>
      <c r="RGG202" s="260"/>
      <c r="RGH202" s="260"/>
      <c r="RGI202" s="260"/>
      <c r="RGJ202" s="260"/>
      <c r="RGK202" s="260"/>
      <c r="RGL202" s="260"/>
      <c r="RGM202" s="260"/>
      <c r="RGN202" s="260"/>
      <c r="RGO202" s="260"/>
      <c r="RGP202" s="260"/>
      <c r="RGQ202" s="260"/>
      <c r="RGR202" s="260"/>
      <c r="RGS202" s="260"/>
      <c r="RGT202" s="260"/>
      <c r="RGU202" s="260"/>
      <c r="RGV202" s="260"/>
      <c r="RGW202" s="260"/>
      <c r="RGX202" s="260"/>
      <c r="RGY202" s="260"/>
      <c r="RGZ202" s="260"/>
      <c r="RHA202" s="260"/>
      <c r="RHB202" s="260"/>
      <c r="RHC202" s="260"/>
      <c r="RHD202" s="260"/>
      <c r="RHE202" s="260"/>
      <c r="RHF202" s="260"/>
      <c r="RHG202" s="260"/>
      <c r="RHH202" s="260"/>
      <c r="RHI202" s="260"/>
      <c r="RHJ202" s="260"/>
      <c r="RHK202" s="260"/>
      <c r="RHL202" s="260"/>
      <c r="RHM202" s="260"/>
      <c r="RHN202" s="260"/>
      <c r="RHO202" s="260"/>
      <c r="RHP202" s="260"/>
      <c r="RHQ202" s="260"/>
      <c r="RHR202" s="260"/>
      <c r="RHS202" s="260"/>
      <c r="RHT202" s="260"/>
      <c r="RHU202" s="260"/>
      <c r="RHV202" s="260"/>
      <c r="RHW202" s="260"/>
      <c r="RHX202" s="260"/>
      <c r="RHY202" s="260"/>
      <c r="RHZ202" s="260"/>
      <c r="RIA202" s="260"/>
      <c r="RIB202" s="260"/>
      <c r="RIC202" s="260"/>
      <c r="RID202" s="260"/>
      <c r="RIE202" s="260"/>
      <c r="RIF202" s="260"/>
      <c r="RIG202" s="260"/>
      <c r="RIH202" s="260"/>
      <c r="RII202" s="260"/>
      <c r="RIJ202" s="260"/>
      <c r="RIK202" s="260"/>
      <c r="RIL202" s="260"/>
      <c r="RIM202" s="260"/>
      <c r="RIN202" s="260"/>
      <c r="RIO202" s="260"/>
      <c r="RIP202" s="260"/>
      <c r="RIQ202" s="260"/>
      <c r="RIR202" s="260"/>
      <c r="RIS202" s="260"/>
      <c r="RIT202" s="260"/>
      <c r="RIU202" s="260"/>
      <c r="RIV202" s="260"/>
      <c r="RIW202" s="260"/>
      <c r="RIX202" s="260"/>
      <c r="RIY202" s="260"/>
      <c r="RIZ202" s="260"/>
      <c r="RJA202" s="260"/>
      <c r="RJB202" s="260"/>
      <c r="RJC202" s="260"/>
      <c r="RJD202" s="260"/>
      <c r="RJE202" s="260"/>
      <c r="RJF202" s="260"/>
      <c r="RJG202" s="260"/>
      <c r="RJH202" s="260"/>
      <c r="RJI202" s="260"/>
      <c r="RJJ202" s="260"/>
      <c r="RJK202" s="260"/>
      <c r="RJL202" s="260"/>
      <c r="RJM202" s="260"/>
      <c r="RJN202" s="260"/>
      <c r="RJO202" s="260"/>
      <c r="RJP202" s="260"/>
      <c r="RJQ202" s="260"/>
      <c r="RJR202" s="260"/>
      <c r="RJS202" s="260"/>
      <c r="RJT202" s="260"/>
      <c r="RJU202" s="260"/>
      <c r="RJV202" s="260"/>
      <c r="RJW202" s="260"/>
      <c r="RJX202" s="260"/>
      <c r="RJY202" s="260"/>
      <c r="RJZ202" s="260"/>
      <c r="RKA202" s="260"/>
      <c r="RKB202" s="260"/>
      <c r="RKC202" s="260"/>
      <c r="RKD202" s="260"/>
      <c r="RKE202" s="260"/>
      <c r="RKF202" s="260"/>
      <c r="RKG202" s="260"/>
      <c r="RKH202" s="260"/>
      <c r="RKI202" s="260"/>
      <c r="RKJ202" s="260"/>
      <c r="RKK202" s="260"/>
      <c r="RKL202" s="260"/>
      <c r="RKM202" s="260"/>
      <c r="RKN202" s="260"/>
      <c r="RKO202" s="260"/>
      <c r="RKP202" s="260"/>
      <c r="RKQ202" s="260"/>
      <c r="RKR202" s="260"/>
      <c r="RKS202" s="260"/>
      <c r="RKT202" s="260"/>
      <c r="RKU202" s="260"/>
      <c r="RKV202" s="260"/>
      <c r="RKW202" s="260"/>
      <c r="RKX202" s="260"/>
      <c r="RKY202" s="260"/>
      <c r="RKZ202" s="260"/>
      <c r="RLA202" s="260"/>
      <c r="RLB202" s="260"/>
      <c r="RLC202" s="260"/>
      <c r="RLD202" s="260"/>
      <c r="RLE202" s="260"/>
      <c r="RLF202" s="260"/>
      <c r="RLG202" s="260"/>
      <c r="RLH202" s="260"/>
      <c r="RLI202" s="260"/>
      <c r="RLJ202" s="260"/>
      <c r="RLK202" s="260"/>
      <c r="RLL202" s="260"/>
      <c r="RLM202" s="260"/>
      <c r="RLN202" s="260"/>
      <c r="RLO202" s="260"/>
      <c r="RLP202" s="260"/>
      <c r="RLQ202" s="260"/>
      <c r="RLR202" s="260"/>
      <c r="RLS202" s="260"/>
      <c r="RLT202" s="260"/>
      <c r="RLU202" s="260"/>
      <c r="RLV202" s="260"/>
      <c r="RLW202" s="260"/>
      <c r="RLX202" s="260"/>
      <c r="RLY202" s="260"/>
      <c r="RLZ202" s="260"/>
      <c r="RMA202" s="260"/>
      <c r="RMB202" s="260"/>
      <c r="RMC202" s="260"/>
      <c r="RMD202" s="260"/>
      <c r="RME202" s="260"/>
      <c r="RMF202" s="260"/>
      <c r="RMG202" s="260"/>
      <c r="RMH202" s="260"/>
      <c r="RMI202" s="260"/>
      <c r="RMJ202" s="260"/>
      <c r="RMK202" s="260"/>
      <c r="RML202" s="260"/>
      <c r="RMM202" s="260"/>
      <c r="RMN202" s="260"/>
      <c r="RMO202" s="260"/>
      <c r="RMP202" s="260"/>
      <c r="RMQ202" s="260"/>
      <c r="RMR202" s="260"/>
      <c r="RMS202" s="260"/>
      <c r="RMT202" s="260"/>
      <c r="RMU202" s="260"/>
      <c r="RMV202" s="260"/>
      <c r="RMW202" s="260"/>
      <c r="RMX202" s="260"/>
      <c r="RMY202" s="260"/>
      <c r="RMZ202" s="260"/>
      <c r="RNA202" s="260"/>
      <c r="RNB202" s="260"/>
      <c r="RNC202" s="260"/>
      <c r="RND202" s="260"/>
      <c r="RNE202" s="260"/>
      <c r="RNF202" s="260"/>
      <c r="RNG202" s="260"/>
      <c r="RNH202" s="260"/>
      <c r="RNI202" s="260"/>
      <c r="RNJ202" s="260"/>
      <c r="RNK202" s="260"/>
      <c r="RNL202" s="260"/>
      <c r="RNM202" s="260"/>
      <c r="RNN202" s="260"/>
      <c r="RNO202" s="260"/>
      <c r="RNP202" s="260"/>
      <c r="RNQ202" s="260"/>
      <c r="RNR202" s="260"/>
      <c r="RNS202" s="260"/>
      <c r="RNT202" s="260"/>
      <c r="RNU202" s="260"/>
      <c r="RNV202" s="260"/>
      <c r="RNW202" s="260"/>
      <c r="RNX202" s="260"/>
      <c r="RNY202" s="260"/>
      <c r="RNZ202" s="260"/>
      <c r="ROA202" s="260"/>
      <c r="ROB202" s="260"/>
      <c r="ROC202" s="260"/>
      <c r="ROD202" s="260"/>
      <c r="ROE202" s="260"/>
      <c r="ROF202" s="260"/>
      <c r="ROG202" s="260"/>
      <c r="ROH202" s="260"/>
      <c r="ROI202" s="260"/>
      <c r="ROJ202" s="260"/>
      <c r="ROK202" s="260"/>
      <c r="ROL202" s="260"/>
      <c r="ROM202" s="260"/>
      <c r="RON202" s="260"/>
      <c r="ROO202" s="260"/>
      <c r="ROP202" s="260"/>
      <c r="ROQ202" s="260"/>
      <c r="ROR202" s="260"/>
      <c r="ROS202" s="260"/>
      <c r="ROT202" s="260"/>
      <c r="ROU202" s="260"/>
      <c r="ROV202" s="260"/>
      <c r="ROW202" s="260"/>
      <c r="ROX202" s="260"/>
      <c r="ROY202" s="260"/>
      <c r="ROZ202" s="260"/>
      <c r="RPA202" s="260"/>
      <c r="RPB202" s="260"/>
      <c r="RPC202" s="260"/>
      <c r="RPD202" s="260"/>
      <c r="RPE202" s="260"/>
      <c r="RPF202" s="260"/>
      <c r="RPG202" s="260"/>
      <c r="RPH202" s="260"/>
      <c r="RPI202" s="260"/>
      <c r="RPJ202" s="260"/>
      <c r="RPK202" s="260"/>
      <c r="RPL202" s="260"/>
      <c r="RPM202" s="260"/>
      <c r="RPN202" s="260"/>
      <c r="RPO202" s="260"/>
      <c r="RPP202" s="260"/>
      <c r="RPQ202" s="260"/>
      <c r="RPR202" s="260"/>
      <c r="RPS202" s="260"/>
      <c r="RPT202" s="260"/>
      <c r="RPU202" s="260"/>
      <c r="RPV202" s="260"/>
      <c r="RPW202" s="260"/>
      <c r="RPX202" s="260"/>
      <c r="RPY202" s="260"/>
      <c r="RPZ202" s="260"/>
      <c r="RQA202" s="260"/>
      <c r="RQB202" s="260"/>
      <c r="RQC202" s="260"/>
      <c r="RQD202" s="260"/>
      <c r="RQE202" s="260"/>
      <c r="RQF202" s="260"/>
      <c r="RQG202" s="260"/>
      <c r="RQH202" s="260"/>
      <c r="RQI202" s="260"/>
      <c r="RQJ202" s="260"/>
      <c r="RQK202" s="260"/>
      <c r="RQL202" s="260"/>
      <c r="RQM202" s="260"/>
      <c r="RQN202" s="260"/>
      <c r="RQO202" s="260"/>
      <c r="RQP202" s="260"/>
      <c r="RQQ202" s="260"/>
      <c r="RQR202" s="260"/>
      <c r="RQS202" s="260"/>
      <c r="RQT202" s="260"/>
      <c r="RQU202" s="260"/>
      <c r="RQV202" s="260"/>
      <c r="RQW202" s="260"/>
      <c r="RQX202" s="260"/>
      <c r="RQY202" s="260"/>
      <c r="RQZ202" s="260"/>
      <c r="RRA202" s="260"/>
      <c r="RRB202" s="260"/>
      <c r="RRC202" s="260"/>
      <c r="RRD202" s="260"/>
      <c r="RRE202" s="260"/>
      <c r="RRF202" s="260"/>
      <c r="RRG202" s="260"/>
      <c r="RRH202" s="260"/>
      <c r="RRI202" s="260"/>
      <c r="RRJ202" s="260"/>
      <c r="RRK202" s="260"/>
      <c r="RRL202" s="260"/>
      <c r="RRM202" s="260"/>
      <c r="RRN202" s="260"/>
      <c r="RRO202" s="260"/>
      <c r="RRP202" s="260"/>
      <c r="RRQ202" s="260"/>
      <c r="RRR202" s="260"/>
      <c r="RRS202" s="260"/>
      <c r="RRT202" s="260"/>
      <c r="RRU202" s="260"/>
      <c r="RRV202" s="260"/>
      <c r="RRW202" s="260"/>
      <c r="RRX202" s="260"/>
      <c r="RRY202" s="260"/>
      <c r="RRZ202" s="260"/>
      <c r="RSA202" s="260"/>
      <c r="RSB202" s="260"/>
      <c r="RSC202" s="260"/>
      <c r="RSD202" s="260"/>
      <c r="RSE202" s="260"/>
      <c r="RSF202" s="260"/>
      <c r="RSG202" s="260"/>
      <c r="RSH202" s="260"/>
      <c r="RSI202" s="260"/>
      <c r="RSJ202" s="260"/>
      <c r="RSK202" s="260"/>
      <c r="RSL202" s="260"/>
      <c r="RSM202" s="260"/>
      <c r="RSN202" s="260"/>
      <c r="RSO202" s="260"/>
      <c r="RSP202" s="260"/>
      <c r="RSQ202" s="260"/>
      <c r="RSR202" s="260"/>
      <c r="RSS202" s="260"/>
      <c r="RST202" s="260"/>
      <c r="RSU202" s="260"/>
      <c r="RSV202" s="260"/>
      <c r="RSW202" s="260"/>
      <c r="RSX202" s="260"/>
      <c r="RSY202" s="260"/>
      <c r="RSZ202" s="260"/>
      <c r="RTA202" s="260"/>
      <c r="RTB202" s="260"/>
      <c r="RTC202" s="260"/>
      <c r="RTD202" s="260"/>
      <c r="RTE202" s="260"/>
      <c r="RTF202" s="260"/>
      <c r="RTG202" s="260"/>
      <c r="RTH202" s="260"/>
      <c r="RTI202" s="260"/>
      <c r="RTJ202" s="260"/>
      <c r="RTK202" s="260"/>
      <c r="RTL202" s="260"/>
      <c r="RTM202" s="260"/>
      <c r="RTN202" s="260"/>
      <c r="RTO202" s="260"/>
      <c r="RTP202" s="260"/>
      <c r="RTQ202" s="260"/>
      <c r="RTR202" s="260"/>
      <c r="RTS202" s="260"/>
      <c r="RTT202" s="260"/>
      <c r="RTU202" s="260"/>
      <c r="RTV202" s="260"/>
      <c r="RTW202" s="260"/>
      <c r="RTX202" s="260"/>
      <c r="RTY202" s="260"/>
      <c r="RTZ202" s="260"/>
      <c r="RUA202" s="260"/>
      <c r="RUB202" s="260"/>
      <c r="RUC202" s="260"/>
      <c r="RUD202" s="260"/>
      <c r="RUE202" s="260"/>
      <c r="RUF202" s="260"/>
      <c r="RUG202" s="260"/>
      <c r="RUH202" s="260"/>
      <c r="RUI202" s="260"/>
      <c r="RUJ202" s="260"/>
      <c r="RUK202" s="260"/>
      <c r="RUL202" s="260"/>
      <c r="RUM202" s="260"/>
      <c r="RUN202" s="260"/>
      <c r="RUO202" s="260"/>
      <c r="RUP202" s="260"/>
      <c r="RUQ202" s="260"/>
      <c r="RUR202" s="260"/>
      <c r="RUS202" s="260"/>
      <c r="RUT202" s="260"/>
      <c r="RUU202" s="260"/>
      <c r="RUV202" s="260"/>
      <c r="RUW202" s="260"/>
      <c r="RUX202" s="260"/>
      <c r="RUY202" s="260"/>
      <c r="RUZ202" s="260"/>
      <c r="RVA202" s="260"/>
      <c r="RVB202" s="260"/>
      <c r="RVC202" s="260"/>
      <c r="RVD202" s="260"/>
      <c r="RVE202" s="260"/>
      <c r="RVF202" s="260"/>
      <c r="RVG202" s="260"/>
      <c r="RVH202" s="260"/>
      <c r="RVI202" s="260"/>
      <c r="RVJ202" s="260"/>
      <c r="RVK202" s="260"/>
      <c r="RVL202" s="260"/>
      <c r="RVM202" s="260"/>
      <c r="RVN202" s="260"/>
      <c r="RVO202" s="260"/>
      <c r="RVP202" s="260"/>
      <c r="RVQ202" s="260"/>
      <c r="RVR202" s="260"/>
      <c r="RVS202" s="260"/>
      <c r="RVT202" s="260"/>
      <c r="RVU202" s="260"/>
      <c r="RVV202" s="260"/>
      <c r="RVW202" s="260"/>
      <c r="RVX202" s="260"/>
      <c r="RVY202" s="260"/>
      <c r="RVZ202" s="260"/>
      <c r="RWA202" s="260"/>
      <c r="RWB202" s="260"/>
      <c r="RWC202" s="260"/>
      <c r="RWD202" s="260"/>
      <c r="RWE202" s="260"/>
      <c r="RWF202" s="260"/>
      <c r="RWG202" s="260"/>
      <c r="RWH202" s="260"/>
      <c r="RWI202" s="260"/>
      <c r="RWJ202" s="260"/>
      <c r="RWK202" s="260"/>
      <c r="RWL202" s="260"/>
      <c r="RWM202" s="260"/>
      <c r="RWN202" s="260"/>
      <c r="RWO202" s="260"/>
      <c r="RWP202" s="260"/>
      <c r="RWQ202" s="260"/>
      <c r="RWR202" s="260"/>
      <c r="RWS202" s="260"/>
      <c r="RWT202" s="260"/>
      <c r="RWU202" s="260"/>
      <c r="RWV202" s="260"/>
      <c r="RWW202" s="260"/>
      <c r="RWX202" s="260"/>
      <c r="RWY202" s="260"/>
      <c r="RWZ202" s="260"/>
      <c r="RXA202" s="260"/>
      <c r="RXB202" s="260"/>
      <c r="RXC202" s="260"/>
      <c r="RXD202" s="260"/>
      <c r="RXE202" s="260"/>
      <c r="RXF202" s="260"/>
      <c r="RXG202" s="260"/>
      <c r="RXH202" s="260"/>
      <c r="RXI202" s="260"/>
      <c r="RXJ202" s="260"/>
      <c r="RXK202" s="260"/>
      <c r="RXL202" s="260"/>
      <c r="RXM202" s="260"/>
      <c r="RXN202" s="260"/>
      <c r="RXO202" s="260"/>
      <c r="RXP202" s="260"/>
      <c r="RXQ202" s="260"/>
      <c r="RXR202" s="260"/>
      <c r="RXS202" s="260"/>
      <c r="RXT202" s="260"/>
      <c r="RXU202" s="260"/>
      <c r="RXV202" s="260"/>
      <c r="RXW202" s="260"/>
      <c r="RXX202" s="260"/>
      <c r="RXY202" s="260"/>
      <c r="RXZ202" s="260"/>
      <c r="RYA202" s="260"/>
      <c r="RYB202" s="260"/>
      <c r="RYC202" s="260"/>
      <c r="RYD202" s="260"/>
      <c r="RYE202" s="260"/>
      <c r="RYF202" s="260"/>
      <c r="RYG202" s="260"/>
      <c r="RYH202" s="260"/>
      <c r="RYI202" s="260"/>
      <c r="RYJ202" s="260"/>
      <c r="RYK202" s="260"/>
      <c r="RYL202" s="260"/>
      <c r="RYM202" s="260"/>
      <c r="RYN202" s="260"/>
      <c r="RYO202" s="260"/>
      <c r="RYP202" s="260"/>
      <c r="RYQ202" s="260"/>
      <c r="RYR202" s="260"/>
      <c r="RYS202" s="260"/>
      <c r="RYT202" s="260"/>
      <c r="RYU202" s="260"/>
      <c r="RYV202" s="260"/>
      <c r="RYW202" s="260"/>
      <c r="RYX202" s="260"/>
      <c r="RYY202" s="260"/>
      <c r="RYZ202" s="260"/>
      <c r="RZA202" s="260"/>
      <c r="RZB202" s="260"/>
      <c r="RZC202" s="260"/>
      <c r="RZD202" s="260"/>
      <c r="RZE202" s="260"/>
      <c r="RZF202" s="260"/>
      <c r="RZG202" s="260"/>
      <c r="RZH202" s="260"/>
      <c r="RZI202" s="260"/>
      <c r="RZJ202" s="260"/>
      <c r="RZK202" s="260"/>
      <c r="RZL202" s="260"/>
      <c r="RZM202" s="260"/>
      <c r="RZN202" s="260"/>
      <c r="RZO202" s="260"/>
      <c r="RZP202" s="260"/>
      <c r="RZQ202" s="260"/>
      <c r="RZR202" s="260"/>
      <c r="RZS202" s="260"/>
      <c r="RZT202" s="260"/>
      <c r="RZU202" s="260"/>
      <c r="RZV202" s="260"/>
      <c r="RZW202" s="260"/>
      <c r="RZX202" s="260"/>
      <c r="RZY202" s="260"/>
      <c r="RZZ202" s="260"/>
      <c r="SAA202" s="260"/>
      <c r="SAB202" s="260"/>
      <c r="SAC202" s="260"/>
      <c r="SAD202" s="260"/>
      <c r="SAE202" s="260"/>
      <c r="SAF202" s="260"/>
      <c r="SAG202" s="260"/>
      <c r="SAH202" s="260"/>
      <c r="SAI202" s="260"/>
      <c r="SAJ202" s="260"/>
      <c r="SAK202" s="260"/>
      <c r="SAL202" s="260"/>
      <c r="SAM202" s="260"/>
      <c r="SAN202" s="260"/>
      <c r="SAO202" s="260"/>
      <c r="SAP202" s="260"/>
      <c r="SAQ202" s="260"/>
      <c r="SAR202" s="260"/>
      <c r="SAS202" s="260"/>
      <c r="SAT202" s="260"/>
      <c r="SAU202" s="260"/>
      <c r="SAV202" s="260"/>
      <c r="SAW202" s="260"/>
      <c r="SAX202" s="260"/>
      <c r="SAY202" s="260"/>
      <c r="SAZ202" s="260"/>
      <c r="SBA202" s="260"/>
      <c r="SBB202" s="260"/>
      <c r="SBC202" s="260"/>
      <c r="SBD202" s="260"/>
      <c r="SBE202" s="260"/>
      <c r="SBF202" s="260"/>
      <c r="SBG202" s="260"/>
      <c r="SBH202" s="260"/>
      <c r="SBI202" s="260"/>
      <c r="SBJ202" s="260"/>
      <c r="SBK202" s="260"/>
      <c r="SBL202" s="260"/>
      <c r="SBM202" s="260"/>
      <c r="SBN202" s="260"/>
      <c r="SBO202" s="260"/>
      <c r="SBP202" s="260"/>
      <c r="SBQ202" s="260"/>
      <c r="SBR202" s="260"/>
      <c r="SBS202" s="260"/>
      <c r="SBT202" s="260"/>
      <c r="SBU202" s="260"/>
      <c r="SBV202" s="260"/>
      <c r="SBW202" s="260"/>
      <c r="SBX202" s="260"/>
      <c r="SBY202" s="260"/>
      <c r="SBZ202" s="260"/>
      <c r="SCA202" s="260"/>
      <c r="SCB202" s="260"/>
      <c r="SCC202" s="260"/>
      <c r="SCD202" s="260"/>
      <c r="SCE202" s="260"/>
      <c r="SCF202" s="260"/>
      <c r="SCG202" s="260"/>
      <c r="SCH202" s="260"/>
      <c r="SCI202" s="260"/>
      <c r="SCJ202" s="260"/>
      <c r="SCK202" s="260"/>
      <c r="SCL202" s="260"/>
      <c r="SCM202" s="260"/>
      <c r="SCN202" s="260"/>
      <c r="SCO202" s="260"/>
      <c r="SCP202" s="260"/>
      <c r="SCQ202" s="260"/>
      <c r="SCR202" s="260"/>
      <c r="SCS202" s="260"/>
      <c r="SCT202" s="260"/>
      <c r="SCU202" s="260"/>
      <c r="SCV202" s="260"/>
      <c r="SCW202" s="260"/>
      <c r="SCX202" s="260"/>
      <c r="SCY202" s="260"/>
      <c r="SCZ202" s="260"/>
      <c r="SDA202" s="260"/>
      <c r="SDB202" s="260"/>
      <c r="SDC202" s="260"/>
      <c r="SDD202" s="260"/>
      <c r="SDE202" s="260"/>
      <c r="SDF202" s="260"/>
      <c r="SDG202" s="260"/>
      <c r="SDH202" s="260"/>
      <c r="SDI202" s="260"/>
      <c r="SDJ202" s="260"/>
      <c r="SDK202" s="260"/>
      <c r="SDL202" s="260"/>
      <c r="SDM202" s="260"/>
      <c r="SDN202" s="260"/>
      <c r="SDO202" s="260"/>
      <c r="SDP202" s="260"/>
      <c r="SDQ202" s="260"/>
      <c r="SDR202" s="260"/>
      <c r="SDS202" s="260"/>
      <c r="SDT202" s="260"/>
      <c r="SDU202" s="260"/>
      <c r="SDV202" s="260"/>
      <c r="SDW202" s="260"/>
      <c r="SDX202" s="260"/>
      <c r="SDY202" s="260"/>
      <c r="SDZ202" s="260"/>
      <c r="SEA202" s="260"/>
      <c r="SEB202" s="260"/>
      <c r="SEC202" s="260"/>
      <c r="SED202" s="260"/>
      <c r="SEE202" s="260"/>
      <c r="SEF202" s="260"/>
      <c r="SEG202" s="260"/>
      <c r="SEH202" s="260"/>
      <c r="SEI202" s="260"/>
      <c r="SEJ202" s="260"/>
      <c r="SEK202" s="260"/>
      <c r="SEL202" s="260"/>
      <c r="SEM202" s="260"/>
      <c r="SEN202" s="260"/>
      <c r="SEO202" s="260"/>
      <c r="SEP202" s="260"/>
      <c r="SEQ202" s="260"/>
      <c r="SER202" s="260"/>
      <c r="SES202" s="260"/>
      <c r="SET202" s="260"/>
      <c r="SEU202" s="260"/>
      <c r="SEV202" s="260"/>
      <c r="SEW202" s="260"/>
      <c r="SEX202" s="260"/>
      <c r="SEY202" s="260"/>
      <c r="SEZ202" s="260"/>
      <c r="SFA202" s="260"/>
      <c r="SFB202" s="260"/>
      <c r="SFC202" s="260"/>
      <c r="SFD202" s="260"/>
      <c r="SFE202" s="260"/>
      <c r="SFF202" s="260"/>
      <c r="SFG202" s="260"/>
      <c r="SFH202" s="260"/>
      <c r="SFI202" s="260"/>
      <c r="SFJ202" s="260"/>
      <c r="SFK202" s="260"/>
      <c r="SFL202" s="260"/>
      <c r="SFM202" s="260"/>
      <c r="SFN202" s="260"/>
      <c r="SFO202" s="260"/>
      <c r="SFP202" s="260"/>
      <c r="SFQ202" s="260"/>
      <c r="SFR202" s="260"/>
      <c r="SFS202" s="260"/>
      <c r="SFT202" s="260"/>
      <c r="SFU202" s="260"/>
      <c r="SFV202" s="260"/>
      <c r="SFW202" s="260"/>
      <c r="SFX202" s="260"/>
      <c r="SFY202" s="260"/>
      <c r="SFZ202" s="260"/>
      <c r="SGA202" s="260"/>
      <c r="SGB202" s="260"/>
      <c r="SGC202" s="260"/>
      <c r="SGD202" s="260"/>
      <c r="SGE202" s="260"/>
      <c r="SGF202" s="260"/>
      <c r="SGG202" s="260"/>
      <c r="SGH202" s="260"/>
      <c r="SGI202" s="260"/>
      <c r="SGJ202" s="260"/>
      <c r="SGK202" s="260"/>
      <c r="SGL202" s="260"/>
      <c r="SGM202" s="260"/>
      <c r="SGN202" s="260"/>
      <c r="SGO202" s="260"/>
      <c r="SGP202" s="260"/>
      <c r="SGQ202" s="260"/>
      <c r="SGR202" s="260"/>
      <c r="SGS202" s="260"/>
      <c r="SGT202" s="260"/>
      <c r="SGU202" s="260"/>
      <c r="SGV202" s="260"/>
      <c r="SGW202" s="260"/>
      <c r="SGX202" s="260"/>
      <c r="SGY202" s="260"/>
      <c r="SGZ202" s="260"/>
      <c r="SHA202" s="260"/>
      <c r="SHB202" s="260"/>
      <c r="SHC202" s="260"/>
      <c r="SHD202" s="260"/>
      <c r="SHE202" s="260"/>
      <c r="SHF202" s="260"/>
      <c r="SHG202" s="260"/>
      <c r="SHH202" s="260"/>
      <c r="SHI202" s="260"/>
      <c r="SHJ202" s="260"/>
      <c r="SHK202" s="260"/>
      <c r="SHL202" s="260"/>
      <c r="SHM202" s="260"/>
      <c r="SHN202" s="260"/>
      <c r="SHO202" s="260"/>
      <c r="SHP202" s="260"/>
      <c r="SHQ202" s="260"/>
      <c r="SHR202" s="260"/>
      <c r="SHS202" s="260"/>
      <c r="SHT202" s="260"/>
      <c r="SHU202" s="260"/>
      <c r="SHV202" s="260"/>
      <c r="SHW202" s="260"/>
      <c r="SHX202" s="260"/>
      <c r="SHY202" s="260"/>
      <c r="SHZ202" s="260"/>
      <c r="SIA202" s="260"/>
      <c r="SIB202" s="260"/>
      <c r="SIC202" s="260"/>
      <c r="SID202" s="260"/>
      <c r="SIE202" s="260"/>
      <c r="SIF202" s="260"/>
      <c r="SIG202" s="260"/>
      <c r="SIH202" s="260"/>
      <c r="SII202" s="260"/>
      <c r="SIJ202" s="260"/>
      <c r="SIK202" s="260"/>
      <c r="SIL202" s="260"/>
      <c r="SIM202" s="260"/>
      <c r="SIN202" s="260"/>
      <c r="SIO202" s="260"/>
      <c r="SIP202" s="260"/>
      <c r="SIQ202" s="260"/>
      <c r="SIR202" s="260"/>
      <c r="SIS202" s="260"/>
      <c r="SIT202" s="260"/>
      <c r="SIU202" s="260"/>
      <c r="SIV202" s="260"/>
      <c r="SIW202" s="260"/>
      <c r="SIX202" s="260"/>
      <c r="SIY202" s="260"/>
      <c r="SIZ202" s="260"/>
      <c r="SJA202" s="260"/>
      <c r="SJB202" s="260"/>
      <c r="SJC202" s="260"/>
      <c r="SJD202" s="260"/>
      <c r="SJE202" s="260"/>
      <c r="SJF202" s="260"/>
      <c r="SJG202" s="260"/>
      <c r="SJH202" s="260"/>
      <c r="SJI202" s="260"/>
      <c r="SJJ202" s="260"/>
      <c r="SJK202" s="260"/>
      <c r="SJL202" s="260"/>
      <c r="SJM202" s="260"/>
      <c r="SJN202" s="260"/>
      <c r="SJO202" s="260"/>
      <c r="SJP202" s="260"/>
      <c r="SJQ202" s="260"/>
      <c r="SJR202" s="260"/>
      <c r="SJS202" s="260"/>
      <c r="SJT202" s="260"/>
      <c r="SJU202" s="260"/>
      <c r="SJV202" s="260"/>
      <c r="SJW202" s="260"/>
      <c r="SJX202" s="260"/>
      <c r="SJY202" s="260"/>
      <c r="SJZ202" s="260"/>
      <c r="SKA202" s="260"/>
      <c r="SKB202" s="260"/>
      <c r="SKC202" s="260"/>
      <c r="SKD202" s="260"/>
      <c r="SKE202" s="260"/>
      <c r="SKF202" s="260"/>
      <c r="SKG202" s="260"/>
      <c r="SKH202" s="260"/>
      <c r="SKI202" s="260"/>
      <c r="SKJ202" s="260"/>
      <c r="SKK202" s="260"/>
      <c r="SKL202" s="260"/>
      <c r="SKM202" s="260"/>
      <c r="SKN202" s="260"/>
      <c r="SKO202" s="260"/>
      <c r="SKP202" s="260"/>
      <c r="SKQ202" s="260"/>
      <c r="SKR202" s="260"/>
      <c r="SKS202" s="260"/>
      <c r="SKT202" s="260"/>
      <c r="SKU202" s="260"/>
      <c r="SKV202" s="260"/>
      <c r="SKW202" s="260"/>
      <c r="SKX202" s="260"/>
      <c r="SKY202" s="260"/>
      <c r="SKZ202" s="260"/>
      <c r="SLA202" s="260"/>
      <c r="SLB202" s="260"/>
      <c r="SLC202" s="260"/>
      <c r="SLD202" s="260"/>
      <c r="SLE202" s="260"/>
      <c r="SLF202" s="260"/>
      <c r="SLG202" s="260"/>
      <c r="SLH202" s="260"/>
      <c r="SLI202" s="260"/>
      <c r="SLJ202" s="260"/>
      <c r="SLK202" s="260"/>
      <c r="SLL202" s="260"/>
      <c r="SLM202" s="260"/>
      <c r="SLN202" s="260"/>
      <c r="SLO202" s="260"/>
      <c r="SLP202" s="260"/>
      <c r="SLQ202" s="260"/>
      <c r="SLR202" s="260"/>
      <c r="SLS202" s="260"/>
      <c r="SLT202" s="260"/>
      <c r="SLU202" s="260"/>
      <c r="SLV202" s="260"/>
      <c r="SLW202" s="260"/>
      <c r="SLX202" s="260"/>
      <c r="SLY202" s="260"/>
      <c r="SLZ202" s="260"/>
      <c r="SMA202" s="260"/>
      <c r="SMB202" s="260"/>
      <c r="SMC202" s="260"/>
      <c r="SMD202" s="260"/>
      <c r="SME202" s="260"/>
      <c r="SMF202" s="260"/>
      <c r="SMG202" s="260"/>
      <c r="SMH202" s="260"/>
      <c r="SMI202" s="260"/>
      <c r="SMJ202" s="260"/>
      <c r="SMK202" s="260"/>
      <c r="SML202" s="260"/>
      <c r="SMM202" s="260"/>
      <c r="SMN202" s="260"/>
      <c r="SMO202" s="260"/>
      <c r="SMP202" s="260"/>
      <c r="SMQ202" s="260"/>
      <c r="SMR202" s="260"/>
      <c r="SMS202" s="260"/>
      <c r="SMT202" s="260"/>
      <c r="SMU202" s="260"/>
      <c r="SMV202" s="260"/>
      <c r="SMW202" s="260"/>
      <c r="SMX202" s="260"/>
      <c r="SMY202" s="260"/>
      <c r="SMZ202" s="260"/>
      <c r="SNA202" s="260"/>
      <c r="SNB202" s="260"/>
      <c r="SNC202" s="260"/>
      <c r="SND202" s="260"/>
      <c r="SNE202" s="260"/>
      <c r="SNF202" s="260"/>
      <c r="SNG202" s="260"/>
      <c r="SNH202" s="260"/>
      <c r="SNI202" s="260"/>
      <c r="SNJ202" s="260"/>
      <c r="SNK202" s="260"/>
      <c r="SNL202" s="260"/>
      <c r="SNM202" s="260"/>
      <c r="SNN202" s="260"/>
      <c r="SNO202" s="260"/>
      <c r="SNP202" s="260"/>
      <c r="SNQ202" s="260"/>
      <c r="SNR202" s="260"/>
      <c r="SNS202" s="260"/>
      <c r="SNT202" s="260"/>
      <c r="SNU202" s="260"/>
      <c r="SNV202" s="260"/>
      <c r="SNW202" s="260"/>
      <c r="SNX202" s="260"/>
      <c r="SNY202" s="260"/>
      <c r="SNZ202" s="260"/>
      <c r="SOA202" s="260"/>
      <c r="SOB202" s="260"/>
      <c r="SOC202" s="260"/>
      <c r="SOD202" s="260"/>
      <c r="SOE202" s="260"/>
      <c r="SOF202" s="260"/>
      <c r="SOG202" s="260"/>
      <c r="SOH202" s="260"/>
      <c r="SOI202" s="260"/>
      <c r="SOJ202" s="260"/>
      <c r="SOK202" s="260"/>
      <c r="SOL202" s="260"/>
      <c r="SOM202" s="260"/>
      <c r="SON202" s="260"/>
      <c r="SOO202" s="260"/>
      <c r="SOP202" s="260"/>
      <c r="SOQ202" s="260"/>
      <c r="SOR202" s="260"/>
      <c r="SOS202" s="260"/>
      <c r="SOT202" s="260"/>
      <c r="SOU202" s="260"/>
      <c r="SOV202" s="260"/>
      <c r="SOW202" s="260"/>
      <c r="SOX202" s="260"/>
      <c r="SOY202" s="260"/>
      <c r="SOZ202" s="260"/>
      <c r="SPA202" s="260"/>
      <c r="SPB202" s="260"/>
      <c r="SPC202" s="260"/>
      <c r="SPD202" s="260"/>
      <c r="SPE202" s="260"/>
      <c r="SPF202" s="260"/>
      <c r="SPG202" s="260"/>
      <c r="SPH202" s="260"/>
      <c r="SPI202" s="260"/>
      <c r="SPJ202" s="260"/>
      <c r="SPK202" s="260"/>
      <c r="SPL202" s="260"/>
      <c r="SPM202" s="260"/>
      <c r="SPN202" s="260"/>
      <c r="SPO202" s="260"/>
      <c r="SPP202" s="260"/>
      <c r="SPQ202" s="260"/>
      <c r="SPR202" s="260"/>
      <c r="SPS202" s="260"/>
      <c r="SPT202" s="260"/>
      <c r="SPU202" s="260"/>
      <c r="SPV202" s="260"/>
      <c r="SPW202" s="260"/>
      <c r="SPX202" s="260"/>
      <c r="SPY202" s="260"/>
      <c r="SPZ202" s="260"/>
      <c r="SQA202" s="260"/>
      <c r="SQB202" s="260"/>
      <c r="SQC202" s="260"/>
      <c r="SQD202" s="260"/>
      <c r="SQE202" s="260"/>
      <c r="SQF202" s="260"/>
      <c r="SQG202" s="260"/>
      <c r="SQH202" s="260"/>
      <c r="SQI202" s="260"/>
      <c r="SQJ202" s="260"/>
      <c r="SQK202" s="260"/>
      <c r="SQL202" s="260"/>
      <c r="SQM202" s="260"/>
      <c r="SQN202" s="260"/>
      <c r="SQO202" s="260"/>
      <c r="SQP202" s="260"/>
      <c r="SQQ202" s="260"/>
      <c r="SQR202" s="260"/>
      <c r="SQS202" s="260"/>
      <c r="SQT202" s="260"/>
      <c r="SQU202" s="260"/>
      <c r="SQV202" s="260"/>
      <c r="SQW202" s="260"/>
      <c r="SQX202" s="260"/>
      <c r="SQY202" s="260"/>
      <c r="SQZ202" s="260"/>
      <c r="SRA202" s="260"/>
      <c r="SRB202" s="260"/>
      <c r="SRC202" s="260"/>
      <c r="SRD202" s="260"/>
      <c r="SRE202" s="260"/>
      <c r="SRF202" s="260"/>
      <c r="SRG202" s="260"/>
      <c r="SRH202" s="260"/>
      <c r="SRI202" s="260"/>
      <c r="SRJ202" s="260"/>
      <c r="SRK202" s="260"/>
      <c r="SRL202" s="260"/>
      <c r="SRM202" s="260"/>
      <c r="SRN202" s="260"/>
      <c r="SRO202" s="260"/>
      <c r="SRP202" s="260"/>
      <c r="SRQ202" s="260"/>
      <c r="SRR202" s="260"/>
      <c r="SRS202" s="260"/>
      <c r="SRT202" s="260"/>
      <c r="SRU202" s="260"/>
      <c r="SRV202" s="260"/>
      <c r="SRW202" s="260"/>
      <c r="SRX202" s="260"/>
      <c r="SRY202" s="260"/>
      <c r="SRZ202" s="260"/>
      <c r="SSA202" s="260"/>
      <c r="SSB202" s="260"/>
      <c r="SSC202" s="260"/>
      <c r="SSD202" s="260"/>
      <c r="SSE202" s="260"/>
      <c r="SSF202" s="260"/>
      <c r="SSG202" s="260"/>
      <c r="SSH202" s="260"/>
      <c r="SSI202" s="260"/>
      <c r="SSJ202" s="260"/>
      <c r="SSK202" s="260"/>
      <c r="SSL202" s="260"/>
      <c r="SSM202" s="260"/>
      <c r="SSN202" s="260"/>
      <c r="SSO202" s="260"/>
      <c r="SSP202" s="260"/>
      <c r="SSQ202" s="260"/>
      <c r="SSR202" s="260"/>
      <c r="SSS202" s="260"/>
      <c r="SST202" s="260"/>
      <c r="SSU202" s="260"/>
      <c r="SSV202" s="260"/>
      <c r="SSW202" s="260"/>
      <c r="SSX202" s="260"/>
      <c r="SSY202" s="260"/>
      <c r="SSZ202" s="260"/>
      <c r="STA202" s="260"/>
      <c r="STB202" s="260"/>
      <c r="STC202" s="260"/>
      <c r="STD202" s="260"/>
      <c r="STE202" s="260"/>
      <c r="STF202" s="260"/>
      <c r="STG202" s="260"/>
      <c r="STH202" s="260"/>
      <c r="STI202" s="260"/>
      <c r="STJ202" s="260"/>
      <c r="STK202" s="260"/>
      <c r="STL202" s="260"/>
      <c r="STM202" s="260"/>
      <c r="STN202" s="260"/>
      <c r="STO202" s="260"/>
      <c r="STP202" s="260"/>
      <c r="STQ202" s="260"/>
      <c r="STR202" s="260"/>
      <c r="STS202" s="260"/>
      <c r="STT202" s="260"/>
      <c r="STU202" s="260"/>
      <c r="STV202" s="260"/>
      <c r="STW202" s="260"/>
      <c r="STX202" s="260"/>
      <c r="STY202" s="260"/>
      <c r="STZ202" s="260"/>
      <c r="SUA202" s="260"/>
      <c r="SUB202" s="260"/>
      <c r="SUC202" s="260"/>
      <c r="SUD202" s="260"/>
      <c r="SUE202" s="260"/>
      <c r="SUF202" s="260"/>
      <c r="SUG202" s="260"/>
      <c r="SUH202" s="260"/>
      <c r="SUI202" s="260"/>
      <c r="SUJ202" s="260"/>
      <c r="SUK202" s="260"/>
      <c r="SUL202" s="260"/>
      <c r="SUM202" s="260"/>
      <c r="SUN202" s="260"/>
      <c r="SUO202" s="260"/>
      <c r="SUP202" s="260"/>
      <c r="SUQ202" s="260"/>
      <c r="SUR202" s="260"/>
      <c r="SUS202" s="260"/>
      <c r="SUT202" s="260"/>
      <c r="SUU202" s="260"/>
      <c r="SUV202" s="260"/>
      <c r="SUW202" s="260"/>
      <c r="SUX202" s="260"/>
      <c r="SUY202" s="260"/>
      <c r="SUZ202" s="260"/>
      <c r="SVA202" s="260"/>
      <c r="SVB202" s="260"/>
      <c r="SVC202" s="260"/>
      <c r="SVD202" s="260"/>
      <c r="SVE202" s="260"/>
      <c r="SVF202" s="260"/>
      <c r="SVG202" s="260"/>
      <c r="SVH202" s="260"/>
      <c r="SVI202" s="260"/>
      <c r="SVJ202" s="260"/>
      <c r="SVK202" s="260"/>
      <c r="SVL202" s="260"/>
      <c r="SVM202" s="260"/>
      <c r="SVN202" s="260"/>
      <c r="SVO202" s="260"/>
      <c r="SVP202" s="260"/>
      <c r="SVQ202" s="260"/>
      <c r="SVR202" s="260"/>
      <c r="SVS202" s="260"/>
      <c r="SVT202" s="260"/>
      <c r="SVU202" s="260"/>
      <c r="SVV202" s="260"/>
      <c r="SVW202" s="260"/>
      <c r="SVX202" s="260"/>
      <c r="SVY202" s="260"/>
      <c r="SVZ202" s="260"/>
      <c r="SWA202" s="260"/>
      <c r="SWB202" s="260"/>
      <c r="SWC202" s="260"/>
      <c r="SWD202" s="260"/>
      <c r="SWE202" s="260"/>
      <c r="SWF202" s="260"/>
      <c r="SWG202" s="260"/>
      <c r="SWH202" s="260"/>
      <c r="SWI202" s="260"/>
      <c r="SWJ202" s="260"/>
      <c r="SWK202" s="260"/>
      <c r="SWL202" s="260"/>
      <c r="SWM202" s="260"/>
      <c r="SWN202" s="260"/>
      <c r="SWO202" s="260"/>
      <c r="SWP202" s="260"/>
      <c r="SWQ202" s="260"/>
      <c r="SWR202" s="260"/>
      <c r="SWS202" s="260"/>
      <c r="SWT202" s="260"/>
      <c r="SWU202" s="260"/>
      <c r="SWV202" s="260"/>
      <c r="SWW202" s="260"/>
      <c r="SWX202" s="260"/>
      <c r="SWY202" s="260"/>
      <c r="SWZ202" s="260"/>
      <c r="SXA202" s="260"/>
      <c r="SXB202" s="260"/>
      <c r="SXC202" s="260"/>
      <c r="SXD202" s="260"/>
      <c r="SXE202" s="260"/>
      <c r="SXF202" s="260"/>
      <c r="SXG202" s="260"/>
      <c r="SXH202" s="260"/>
      <c r="SXI202" s="260"/>
      <c r="SXJ202" s="260"/>
      <c r="SXK202" s="260"/>
      <c r="SXL202" s="260"/>
      <c r="SXM202" s="260"/>
      <c r="SXN202" s="260"/>
      <c r="SXO202" s="260"/>
      <c r="SXP202" s="260"/>
      <c r="SXQ202" s="260"/>
      <c r="SXR202" s="260"/>
      <c r="SXS202" s="260"/>
      <c r="SXT202" s="260"/>
      <c r="SXU202" s="260"/>
      <c r="SXV202" s="260"/>
      <c r="SXW202" s="260"/>
      <c r="SXX202" s="260"/>
      <c r="SXY202" s="260"/>
      <c r="SXZ202" s="260"/>
      <c r="SYA202" s="260"/>
      <c r="SYB202" s="260"/>
      <c r="SYC202" s="260"/>
      <c r="SYD202" s="260"/>
      <c r="SYE202" s="260"/>
      <c r="SYF202" s="260"/>
      <c r="SYG202" s="260"/>
      <c r="SYH202" s="260"/>
      <c r="SYI202" s="260"/>
      <c r="SYJ202" s="260"/>
      <c r="SYK202" s="260"/>
      <c r="SYL202" s="260"/>
      <c r="SYM202" s="260"/>
      <c r="SYN202" s="260"/>
      <c r="SYO202" s="260"/>
      <c r="SYP202" s="260"/>
      <c r="SYQ202" s="260"/>
      <c r="SYR202" s="260"/>
      <c r="SYS202" s="260"/>
      <c r="SYT202" s="260"/>
      <c r="SYU202" s="260"/>
      <c r="SYV202" s="260"/>
      <c r="SYW202" s="260"/>
      <c r="SYX202" s="260"/>
      <c r="SYY202" s="260"/>
      <c r="SYZ202" s="260"/>
      <c r="SZA202" s="260"/>
      <c r="SZB202" s="260"/>
      <c r="SZC202" s="260"/>
      <c r="SZD202" s="260"/>
      <c r="SZE202" s="260"/>
      <c r="SZF202" s="260"/>
      <c r="SZG202" s="260"/>
      <c r="SZH202" s="260"/>
      <c r="SZI202" s="260"/>
      <c r="SZJ202" s="260"/>
      <c r="SZK202" s="260"/>
      <c r="SZL202" s="260"/>
      <c r="SZM202" s="260"/>
      <c r="SZN202" s="260"/>
      <c r="SZO202" s="260"/>
      <c r="SZP202" s="260"/>
      <c r="SZQ202" s="260"/>
      <c r="SZR202" s="260"/>
      <c r="SZS202" s="260"/>
      <c r="SZT202" s="260"/>
      <c r="SZU202" s="260"/>
      <c r="SZV202" s="260"/>
      <c r="SZW202" s="260"/>
      <c r="SZX202" s="260"/>
      <c r="SZY202" s="260"/>
      <c r="SZZ202" s="260"/>
      <c r="TAA202" s="260"/>
      <c r="TAB202" s="260"/>
      <c r="TAC202" s="260"/>
      <c r="TAD202" s="260"/>
      <c r="TAE202" s="260"/>
      <c r="TAF202" s="260"/>
      <c r="TAG202" s="260"/>
      <c r="TAH202" s="260"/>
      <c r="TAI202" s="260"/>
      <c r="TAJ202" s="260"/>
      <c r="TAK202" s="260"/>
      <c r="TAL202" s="260"/>
      <c r="TAM202" s="260"/>
      <c r="TAN202" s="260"/>
      <c r="TAO202" s="260"/>
      <c r="TAP202" s="260"/>
      <c r="TAQ202" s="260"/>
      <c r="TAR202" s="260"/>
      <c r="TAS202" s="260"/>
      <c r="TAT202" s="260"/>
      <c r="TAU202" s="260"/>
      <c r="TAV202" s="260"/>
      <c r="TAW202" s="260"/>
      <c r="TAX202" s="260"/>
      <c r="TAY202" s="260"/>
      <c r="TAZ202" s="260"/>
      <c r="TBA202" s="260"/>
      <c r="TBB202" s="260"/>
      <c r="TBC202" s="260"/>
      <c r="TBD202" s="260"/>
      <c r="TBE202" s="260"/>
      <c r="TBF202" s="260"/>
      <c r="TBG202" s="260"/>
      <c r="TBH202" s="260"/>
      <c r="TBI202" s="260"/>
      <c r="TBJ202" s="260"/>
      <c r="TBK202" s="260"/>
      <c r="TBL202" s="260"/>
      <c r="TBM202" s="260"/>
      <c r="TBN202" s="260"/>
      <c r="TBO202" s="260"/>
      <c r="TBP202" s="260"/>
      <c r="TBQ202" s="260"/>
      <c r="TBR202" s="260"/>
      <c r="TBS202" s="260"/>
      <c r="TBT202" s="260"/>
      <c r="TBU202" s="260"/>
      <c r="TBV202" s="260"/>
      <c r="TBW202" s="260"/>
      <c r="TBX202" s="260"/>
      <c r="TBY202" s="260"/>
      <c r="TBZ202" s="260"/>
      <c r="TCA202" s="260"/>
      <c r="TCB202" s="260"/>
      <c r="TCC202" s="260"/>
      <c r="TCD202" s="260"/>
      <c r="TCE202" s="260"/>
      <c r="TCF202" s="260"/>
      <c r="TCG202" s="260"/>
      <c r="TCH202" s="260"/>
      <c r="TCI202" s="260"/>
      <c r="TCJ202" s="260"/>
      <c r="TCK202" s="260"/>
      <c r="TCL202" s="260"/>
      <c r="TCM202" s="260"/>
      <c r="TCN202" s="260"/>
      <c r="TCO202" s="260"/>
      <c r="TCP202" s="260"/>
      <c r="TCQ202" s="260"/>
      <c r="TCR202" s="260"/>
      <c r="TCS202" s="260"/>
      <c r="TCT202" s="260"/>
      <c r="TCU202" s="260"/>
      <c r="TCV202" s="260"/>
      <c r="TCW202" s="260"/>
      <c r="TCX202" s="260"/>
      <c r="TCY202" s="260"/>
      <c r="TCZ202" s="260"/>
      <c r="TDA202" s="260"/>
      <c r="TDB202" s="260"/>
      <c r="TDC202" s="260"/>
      <c r="TDD202" s="260"/>
      <c r="TDE202" s="260"/>
      <c r="TDF202" s="260"/>
      <c r="TDG202" s="260"/>
      <c r="TDH202" s="260"/>
      <c r="TDI202" s="260"/>
      <c r="TDJ202" s="260"/>
      <c r="TDK202" s="260"/>
      <c r="TDL202" s="260"/>
      <c r="TDM202" s="260"/>
      <c r="TDN202" s="260"/>
      <c r="TDO202" s="260"/>
      <c r="TDP202" s="260"/>
      <c r="TDQ202" s="260"/>
      <c r="TDR202" s="260"/>
      <c r="TDS202" s="260"/>
      <c r="TDT202" s="260"/>
      <c r="TDU202" s="260"/>
      <c r="TDV202" s="260"/>
      <c r="TDW202" s="260"/>
      <c r="TDX202" s="260"/>
      <c r="TDY202" s="260"/>
      <c r="TDZ202" s="260"/>
      <c r="TEA202" s="260"/>
      <c r="TEB202" s="260"/>
      <c r="TEC202" s="260"/>
      <c r="TED202" s="260"/>
      <c r="TEE202" s="260"/>
      <c r="TEF202" s="260"/>
      <c r="TEG202" s="260"/>
      <c r="TEH202" s="260"/>
      <c r="TEI202" s="260"/>
      <c r="TEJ202" s="260"/>
      <c r="TEK202" s="260"/>
      <c r="TEL202" s="260"/>
      <c r="TEM202" s="260"/>
      <c r="TEN202" s="260"/>
      <c r="TEO202" s="260"/>
      <c r="TEP202" s="260"/>
      <c r="TEQ202" s="260"/>
      <c r="TER202" s="260"/>
      <c r="TES202" s="260"/>
      <c r="TET202" s="260"/>
      <c r="TEU202" s="260"/>
      <c r="TEV202" s="260"/>
      <c r="TEW202" s="260"/>
      <c r="TEX202" s="260"/>
      <c r="TEY202" s="260"/>
      <c r="TEZ202" s="260"/>
      <c r="TFA202" s="260"/>
      <c r="TFB202" s="260"/>
      <c r="TFC202" s="260"/>
      <c r="TFD202" s="260"/>
      <c r="TFE202" s="260"/>
      <c r="TFF202" s="260"/>
      <c r="TFG202" s="260"/>
      <c r="TFH202" s="260"/>
      <c r="TFI202" s="260"/>
      <c r="TFJ202" s="260"/>
      <c r="TFK202" s="260"/>
      <c r="TFL202" s="260"/>
      <c r="TFM202" s="260"/>
      <c r="TFN202" s="260"/>
      <c r="TFO202" s="260"/>
      <c r="TFP202" s="260"/>
      <c r="TFQ202" s="260"/>
      <c r="TFR202" s="260"/>
      <c r="TFS202" s="260"/>
      <c r="TFT202" s="260"/>
      <c r="TFU202" s="260"/>
      <c r="TFV202" s="260"/>
      <c r="TFW202" s="260"/>
      <c r="TFX202" s="260"/>
      <c r="TFY202" s="260"/>
      <c r="TFZ202" s="260"/>
      <c r="TGA202" s="260"/>
      <c r="TGB202" s="260"/>
      <c r="TGC202" s="260"/>
      <c r="TGD202" s="260"/>
      <c r="TGE202" s="260"/>
      <c r="TGF202" s="260"/>
      <c r="TGG202" s="260"/>
      <c r="TGH202" s="260"/>
      <c r="TGI202" s="260"/>
      <c r="TGJ202" s="260"/>
      <c r="TGK202" s="260"/>
      <c r="TGL202" s="260"/>
      <c r="TGM202" s="260"/>
      <c r="TGN202" s="260"/>
      <c r="TGO202" s="260"/>
      <c r="TGP202" s="260"/>
      <c r="TGQ202" s="260"/>
      <c r="TGR202" s="260"/>
      <c r="TGS202" s="260"/>
      <c r="TGT202" s="260"/>
      <c r="TGU202" s="260"/>
      <c r="TGV202" s="260"/>
      <c r="TGW202" s="260"/>
      <c r="TGX202" s="260"/>
      <c r="TGY202" s="260"/>
      <c r="TGZ202" s="260"/>
      <c r="THA202" s="260"/>
      <c r="THB202" s="260"/>
      <c r="THC202" s="260"/>
      <c r="THD202" s="260"/>
      <c r="THE202" s="260"/>
      <c r="THF202" s="260"/>
      <c r="THG202" s="260"/>
      <c r="THH202" s="260"/>
      <c r="THI202" s="260"/>
      <c r="THJ202" s="260"/>
      <c r="THK202" s="260"/>
      <c r="THL202" s="260"/>
      <c r="THM202" s="260"/>
      <c r="THN202" s="260"/>
      <c r="THO202" s="260"/>
      <c r="THP202" s="260"/>
      <c r="THQ202" s="260"/>
      <c r="THR202" s="260"/>
      <c r="THS202" s="260"/>
      <c r="THT202" s="260"/>
      <c r="THU202" s="260"/>
      <c r="THV202" s="260"/>
      <c r="THW202" s="260"/>
      <c r="THX202" s="260"/>
      <c r="THY202" s="260"/>
      <c r="THZ202" s="260"/>
      <c r="TIA202" s="260"/>
      <c r="TIB202" s="260"/>
      <c r="TIC202" s="260"/>
      <c r="TID202" s="260"/>
      <c r="TIE202" s="260"/>
      <c r="TIF202" s="260"/>
      <c r="TIG202" s="260"/>
      <c r="TIH202" s="260"/>
      <c r="TII202" s="260"/>
      <c r="TIJ202" s="260"/>
      <c r="TIK202" s="260"/>
      <c r="TIL202" s="260"/>
      <c r="TIM202" s="260"/>
      <c r="TIN202" s="260"/>
      <c r="TIO202" s="260"/>
      <c r="TIP202" s="260"/>
      <c r="TIQ202" s="260"/>
      <c r="TIR202" s="260"/>
      <c r="TIS202" s="260"/>
      <c r="TIT202" s="260"/>
      <c r="TIU202" s="260"/>
      <c r="TIV202" s="260"/>
      <c r="TIW202" s="260"/>
      <c r="TIX202" s="260"/>
      <c r="TIY202" s="260"/>
      <c r="TIZ202" s="260"/>
      <c r="TJA202" s="260"/>
      <c r="TJB202" s="260"/>
      <c r="TJC202" s="260"/>
      <c r="TJD202" s="260"/>
      <c r="TJE202" s="260"/>
      <c r="TJF202" s="260"/>
      <c r="TJG202" s="260"/>
      <c r="TJH202" s="260"/>
      <c r="TJI202" s="260"/>
      <c r="TJJ202" s="260"/>
      <c r="TJK202" s="260"/>
      <c r="TJL202" s="260"/>
      <c r="TJM202" s="260"/>
      <c r="TJN202" s="260"/>
      <c r="TJO202" s="260"/>
      <c r="TJP202" s="260"/>
      <c r="TJQ202" s="260"/>
      <c r="TJR202" s="260"/>
      <c r="TJS202" s="260"/>
      <c r="TJT202" s="260"/>
      <c r="TJU202" s="260"/>
      <c r="TJV202" s="260"/>
      <c r="TJW202" s="260"/>
      <c r="TJX202" s="260"/>
      <c r="TJY202" s="260"/>
      <c r="TJZ202" s="260"/>
      <c r="TKA202" s="260"/>
      <c r="TKB202" s="260"/>
      <c r="TKC202" s="260"/>
      <c r="TKD202" s="260"/>
      <c r="TKE202" s="260"/>
      <c r="TKF202" s="260"/>
      <c r="TKG202" s="260"/>
      <c r="TKH202" s="260"/>
      <c r="TKI202" s="260"/>
      <c r="TKJ202" s="260"/>
      <c r="TKK202" s="260"/>
      <c r="TKL202" s="260"/>
      <c r="TKM202" s="260"/>
      <c r="TKN202" s="260"/>
      <c r="TKO202" s="260"/>
      <c r="TKP202" s="260"/>
      <c r="TKQ202" s="260"/>
      <c r="TKR202" s="260"/>
      <c r="TKS202" s="260"/>
      <c r="TKT202" s="260"/>
      <c r="TKU202" s="260"/>
      <c r="TKV202" s="260"/>
      <c r="TKW202" s="260"/>
      <c r="TKX202" s="260"/>
      <c r="TKY202" s="260"/>
      <c r="TKZ202" s="260"/>
      <c r="TLA202" s="260"/>
      <c r="TLB202" s="260"/>
      <c r="TLC202" s="260"/>
      <c r="TLD202" s="260"/>
      <c r="TLE202" s="260"/>
      <c r="TLF202" s="260"/>
      <c r="TLG202" s="260"/>
      <c r="TLH202" s="260"/>
      <c r="TLI202" s="260"/>
      <c r="TLJ202" s="260"/>
      <c r="TLK202" s="260"/>
      <c r="TLL202" s="260"/>
      <c r="TLM202" s="260"/>
      <c r="TLN202" s="260"/>
      <c r="TLO202" s="260"/>
      <c r="TLP202" s="260"/>
      <c r="TLQ202" s="260"/>
      <c r="TLR202" s="260"/>
      <c r="TLS202" s="260"/>
      <c r="TLT202" s="260"/>
      <c r="TLU202" s="260"/>
      <c r="TLV202" s="260"/>
      <c r="TLW202" s="260"/>
      <c r="TLX202" s="260"/>
      <c r="TLY202" s="260"/>
      <c r="TLZ202" s="260"/>
      <c r="TMA202" s="260"/>
      <c r="TMB202" s="260"/>
      <c r="TMC202" s="260"/>
      <c r="TMD202" s="260"/>
      <c r="TME202" s="260"/>
      <c r="TMF202" s="260"/>
      <c r="TMG202" s="260"/>
      <c r="TMH202" s="260"/>
      <c r="TMI202" s="260"/>
      <c r="TMJ202" s="260"/>
      <c r="TMK202" s="260"/>
      <c r="TML202" s="260"/>
      <c r="TMM202" s="260"/>
      <c r="TMN202" s="260"/>
      <c r="TMO202" s="260"/>
      <c r="TMP202" s="260"/>
      <c r="TMQ202" s="260"/>
      <c r="TMR202" s="260"/>
      <c r="TMS202" s="260"/>
      <c r="TMT202" s="260"/>
      <c r="TMU202" s="260"/>
      <c r="TMV202" s="260"/>
      <c r="TMW202" s="260"/>
      <c r="TMX202" s="260"/>
      <c r="TMY202" s="260"/>
      <c r="TMZ202" s="260"/>
      <c r="TNA202" s="260"/>
      <c r="TNB202" s="260"/>
      <c r="TNC202" s="260"/>
      <c r="TND202" s="260"/>
      <c r="TNE202" s="260"/>
      <c r="TNF202" s="260"/>
      <c r="TNG202" s="260"/>
      <c r="TNH202" s="260"/>
      <c r="TNI202" s="260"/>
      <c r="TNJ202" s="260"/>
      <c r="TNK202" s="260"/>
      <c r="TNL202" s="260"/>
      <c r="TNM202" s="260"/>
      <c r="TNN202" s="260"/>
      <c r="TNO202" s="260"/>
      <c r="TNP202" s="260"/>
      <c r="TNQ202" s="260"/>
      <c r="TNR202" s="260"/>
      <c r="TNS202" s="260"/>
      <c r="TNT202" s="260"/>
      <c r="TNU202" s="260"/>
      <c r="TNV202" s="260"/>
      <c r="TNW202" s="260"/>
      <c r="TNX202" s="260"/>
      <c r="TNY202" s="260"/>
      <c r="TNZ202" s="260"/>
      <c r="TOA202" s="260"/>
      <c r="TOB202" s="260"/>
      <c r="TOC202" s="260"/>
      <c r="TOD202" s="260"/>
      <c r="TOE202" s="260"/>
      <c r="TOF202" s="260"/>
      <c r="TOG202" s="260"/>
      <c r="TOH202" s="260"/>
      <c r="TOI202" s="260"/>
      <c r="TOJ202" s="260"/>
      <c r="TOK202" s="260"/>
      <c r="TOL202" s="260"/>
      <c r="TOM202" s="260"/>
      <c r="TON202" s="260"/>
      <c r="TOO202" s="260"/>
      <c r="TOP202" s="260"/>
      <c r="TOQ202" s="260"/>
      <c r="TOR202" s="260"/>
      <c r="TOS202" s="260"/>
      <c r="TOT202" s="260"/>
      <c r="TOU202" s="260"/>
      <c r="TOV202" s="260"/>
      <c r="TOW202" s="260"/>
      <c r="TOX202" s="260"/>
      <c r="TOY202" s="260"/>
      <c r="TOZ202" s="260"/>
      <c r="TPA202" s="260"/>
      <c r="TPB202" s="260"/>
      <c r="TPC202" s="260"/>
      <c r="TPD202" s="260"/>
      <c r="TPE202" s="260"/>
      <c r="TPF202" s="260"/>
      <c r="TPG202" s="260"/>
      <c r="TPH202" s="260"/>
      <c r="TPI202" s="260"/>
      <c r="TPJ202" s="260"/>
      <c r="TPK202" s="260"/>
      <c r="TPL202" s="260"/>
      <c r="TPM202" s="260"/>
      <c r="TPN202" s="260"/>
      <c r="TPO202" s="260"/>
      <c r="TPP202" s="260"/>
      <c r="TPQ202" s="260"/>
      <c r="TPR202" s="260"/>
      <c r="TPS202" s="260"/>
      <c r="TPT202" s="260"/>
      <c r="TPU202" s="260"/>
      <c r="TPV202" s="260"/>
      <c r="TPW202" s="260"/>
      <c r="TPX202" s="260"/>
      <c r="TPY202" s="260"/>
      <c r="TPZ202" s="260"/>
      <c r="TQA202" s="260"/>
      <c r="TQB202" s="260"/>
      <c r="TQC202" s="260"/>
      <c r="TQD202" s="260"/>
      <c r="TQE202" s="260"/>
      <c r="TQF202" s="260"/>
      <c r="TQG202" s="260"/>
      <c r="TQH202" s="260"/>
      <c r="TQI202" s="260"/>
      <c r="TQJ202" s="260"/>
      <c r="TQK202" s="260"/>
      <c r="TQL202" s="260"/>
      <c r="TQM202" s="260"/>
      <c r="TQN202" s="260"/>
      <c r="TQO202" s="260"/>
      <c r="TQP202" s="260"/>
      <c r="TQQ202" s="260"/>
      <c r="TQR202" s="260"/>
      <c r="TQS202" s="260"/>
      <c r="TQT202" s="260"/>
      <c r="TQU202" s="260"/>
      <c r="TQV202" s="260"/>
      <c r="TQW202" s="260"/>
      <c r="TQX202" s="260"/>
      <c r="TQY202" s="260"/>
      <c r="TQZ202" s="260"/>
      <c r="TRA202" s="260"/>
      <c r="TRB202" s="260"/>
      <c r="TRC202" s="260"/>
      <c r="TRD202" s="260"/>
      <c r="TRE202" s="260"/>
      <c r="TRF202" s="260"/>
      <c r="TRG202" s="260"/>
      <c r="TRH202" s="260"/>
      <c r="TRI202" s="260"/>
      <c r="TRJ202" s="260"/>
      <c r="TRK202" s="260"/>
      <c r="TRL202" s="260"/>
      <c r="TRM202" s="260"/>
      <c r="TRN202" s="260"/>
      <c r="TRO202" s="260"/>
      <c r="TRP202" s="260"/>
      <c r="TRQ202" s="260"/>
      <c r="TRR202" s="260"/>
      <c r="TRS202" s="260"/>
      <c r="TRT202" s="260"/>
      <c r="TRU202" s="260"/>
      <c r="TRV202" s="260"/>
      <c r="TRW202" s="260"/>
      <c r="TRX202" s="260"/>
      <c r="TRY202" s="260"/>
      <c r="TRZ202" s="260"/>
      <c r="TSA202" s="260"/>
      <c r="TSB202" s="260"/>
      <c r="TSC202" s="260"/>
      <c r="TSD202" s="260"/>
      <c r="TSE202" s="260"/>
      <c r="TSF202" s="260"/>
      <c r="TSG202" s="260"/>
      <c r="TSH202" s="260"/>
      <c r="TSI202" s="260"/>
      <c r="TSJ202" s="260"/>
      <c r="TSK202" s="260"/>
      <c r="TSL202" s="260"/>
      <c r="TSM202" s="260"/>
      <c r="TSN202" s="260"/>
      <c r="TSO202" s="260"/>
      <c r="TSP202" s="260"/>
      <c r="TSQ202" s="260"/>
      <c r="TSR202" s="260"/>
      <c r="TSS202" s="260"/>
      <c r="TST202" s="260"/>
      <c r="TSU202" s="260"/>
      <c r="TSV202" s="260"/>
      <c r="TSW202" s="260"/>
      <c r="TSX202" s="260"/>
      <c r="TSY202" s="260"/>
      <c r="TSZ202" s="260"/>
      <c r="TTA202" s="260"/>
      <c r="TTB202" s="260"/>
      <c r="TTC202" s="260"/>
      <c r="TTD202" s="260"/>
      <c r="TTE202" s="260"/>
      <c r="TTF202" s="260"/>
      <c r="TTG202" s="260"/>
      <c r="TTH202" s="260"/>
      <c r="TTI202" s="260"/>
      <c r="TTJ202" s="260"/>
      <c r="TTK202" s="260"/>
      <c r="TTL202" s="260"/>
      <c r="TTM202" s="260"/>
      <c r="TTN202" s="260"/>
      <c r="TTO202" s="260"/>
      <c r="TTP202" s="260"/>
      <c r="TTQ202" s="260"/>
      <c r="TTR202" s="260"/>
      <c r="TTS202" s="260"/>
      <c r="TTT202" s="260"/>
      <c r="TTU202" s="260"/>
      <c r="TTV202" s="260"/>
      <c r="TTW202" s="260"/>
      <c r="TTX202" s="260"/>
      <c r="TTY202" s="260"/>
      <c r="TTZ202" s="260"/>
      <c r="TUA202" s="260"/>
      <c r="TUB202" s="260"/>
      <c r="TUC202" s="260"/>
      <c r="TUD202" s="260"/>
      <c r="TUE202" s="260"/>
      <c r="TUF202" s="260"/>
      <c r="TUG202" s="260"/>
      <c r="TUH202" s="260"/>
      <c r="TUI202" s="260"/>
      <c r="TUJ202" s="260"/>
      <c r="TUK202" s="260"/>
      <c r="TUL202" s="260"/>
      <c r="TUM202" s="260"/>
      <c r="TUN202" s="260"/>
      <c r="TUO202" s="260"/>
      <c r="TUP202" s="260"/>
      <c r="TUQ202" s="260"/>
      <c r="TUR202" s="260"/>
      <c r="TUS202" s="260"/>
      <c r="TUT202" s="260"/>
      <c r="TUU202" s="260"/>
      <c r="TUV202" s="260"/>
      <c r="TUW202" s="260"/>
      <c r="TUX202" s="260"/>
      <c r="TUY202" s="260"/>
      <c r="TUZ202" s="260"/>
      <c r="TVA202" s="260"/>
      <c r="TVB202" s="260"/>
      <c r="TVC202" s="260"/>
      <c r="TVD202" s="260"/>
      <c r="TVE202" s="260"/>
      <c r="TVF202" s="260"/>
      <c r="TVG202" s="260"/>
      <c r="TVH202" s="260"/>
      <c r="TVI202" s="260"/>
      <c r="TVJ202" s="260"/>
      <c r="TVK202" s="260"/>
      <c r="TVL202" s="260"/>
      <c r="TVM202" s="260"/>
      <c r="TVN202" s="260"/>
      <c r="TVO202" s="260"/>
      <c r="TVP202" s="260"/>
      <c r="TVQ202" s="260"/>
      <c r="TVR202" s="260"/>
      <c r="TVS202" s="260"/>
      <c r="TVT202" s="260"/>
      <c r="TVU202" s="260"/>
      <c r="TVV202" s="260"/>
      <c r="TVW202" s="260"/>
      <c r="TVX202" s="260"/>
      <c r="TVY202" s="260"/>
      <c r="TVZ202" s="260"/>
      <c r="TWA202" s="260"/>
      <c r="TWB202" s="260"/>
      <c r="TWC202" s="260"/>
      <c r="TWD202" s="260"/>
      <c r="TWE202" s="260"/>
      <c r="TWF202" s="260"/>
      <c r="TWG202" s="260"/>
      <c r="TWH202" s="260"/>
      <c r="TWI202" s="260"/>
      <c r="TWJ202" s="260"/>
      <c r="TWK202" s="260"/>
      <c r="TWL202" s="260"/>
      <c r="TWM202" s="260"/>
      <c r="TWN202" s="260"/>
      <c r="TWO202" s="260"/>
      <c r="TWP202" s="260"/>
      <c r="TWQ202" s="260"/>
      <c r="TWR202" s="260"/>
      <c r="TWS202" s="260"/>
      <c r="TWT202" s="260"/>
      <c r="TWU202" s="260"/>
      <c r="TWV202" s="260"/>
      <c r="TWW202" s="260"/>
      <c r="TWX202" s="260"/>
      <c r="TWY202" s="260"/>
      <c r="TWZ202" s="260"/>
      <c r="TXA202" s="260"/>
      <c r="TXB202" s="260"/>
      <c r="TXC202" s="260"/>
      <c r="TXD202" s="260"/>
      <c r="TXE202" s="260"/>
      <c r="TXF202" s="260"/>
      <c r="TXG202" s="260"/>
      <c r="TXH202" s="260"/>
      <c r="TXI202" s="260"/>
      <c r="TXJ202" s="260"/>
      <c r="TXK202" s="260"/>
      <c r="TXL202" s="260"/>
      <c r="TXM202" s="260"/>
      <c r="TXN202" s="260"/>
      <c r="TXO202" s="260"/>
      <c r="TXP202" s="260"/>
      <c r="TXQ202" s="260"/>
      <c r="TXR202" s="260"/>
      <c r="TXS202" s="260"/>
      <c r="TXT202" s="260"/>
      <c r="TXU202" s="260"/>
      <c r="TXV202" s="260"/>
      <c r="TXW202" s="260"/>
      <c r="TXX202" s="260"/>
      <c r="TXY202" s="260"/>
      <c r="TXZ202" s="260"/>
      <c r="TYA202" s="260"/>
      <c r="TYB202" s="260"/>
      <c r="TYC202" s="260"/>
      <c r="TYD202" s="260"/>
      <c r="TYE202" s="260"/>
      <c r="TYF202" s="260"/>
      <c r="TYG202" s="260"/>
      <c r="TYH202" s="260"/>
      <c r="TYI202" s="260"/>
      <c r="TYJ202" s="260"/>
      <c r="TYK202" s="260"/>
      <c r="TYL202" s="260"/>
      <c r="TYM202" s="260"/>
      <c r="TYN202" s="260"/>
      <c r="TYO202" s="260"/>
      <c r="TYP202" s="260"/>
      <c r="TYQ202" s="260"/>
      <c r="TYR202" s="260"/>
      <c r="TYS202" s="260"/>
      <c r="TYT202" s="260"/>
      <c r="TYU202" s="260"/>
      <c r="TYV202" s="260"/>
      <c r="TYW202" s="260"/>
      <c r="TYX202" s="260"/>
      <c r="TYY202" s="260"/>
      <c r="TYZ202" s="260"/>
      <c r="TZA202" s="260"/>
      <c r="TZB202" s="260"/>
      <c r="TZC202" s="260"/>
      <c r="TZD202" s="260"/>
      <c r="TZE202" s="260"/>
      <c r="TZF202" s="260"/>
      <c r="TZG202" s="260"/>
      <c r="TZH202" s="260"/>
      <c r="TZI202" s="260"/>
      <c r="TZJ202" s="260"/>
      <c r="TZK202" s="260"/>
      <c r="TZL202" s="260"/>
      <c r="TZM202" s="260"/>
      <c r="TZN202" s="260"/>
      <c r="TZO202" s="260"/>
      <c r="TZP202" s="260"/>
      <c r="TZQ202" s="260"/>
      <c r="TZR202" s="260"/>
      <c r="TZS202" s="260"/>
      <c r="TZT202" s="260"/>
      <c r="TZU202" s="260"/>
      <c r="TZV202" s="260"/>
      <c r="TZW202" s="260"/>
      <c r="TZX202" s="260"/>
      <c r="TZY202" s="260"/>
      <c r="TZZ202" s="260"/>
      <c r="UAA202" s="260"/>
      <c r="UAB202" s="260"/>
      <c r="UAC202" s="260"/>
      <c r="UAD202" s="260"/>
      <c r="UAE202" s="260"/>
      <c r="UAF202" s="260"/>
      <c r="UAG202" s="260"/>
      <c r="UAH202" s="260"/>
      <c r="UAI202" s="260"/>
      <c r="UAJ202" s="260"/>
      <c r="UAK202" s="260"/>
      <c r="UAL202" s="260"/>
      <c r="UAM202" s="260"/>
      <c r="UAN202" s="260"/>
      <c r="UAO202" s="260"/>
      <c r="UAP202" s="260"/>
      <c r="UAQ202" s="260"/>
      <c r="UAR202" s="260"/>
      <c r="UAS202" s="260"/>
      <c r="UAT202" s="260"/>
      <c r="UAU202" s="260"/>
      <c r="UAV202" s="260"/>
      <c r="UAW202" s="260"/>
      <c r="UAX202" s="260"/>
      <c r="UAY202" s="260"/>
      <c r="UAZ202" s="260"/>
      <c r="UBA202" s="260"/>
      <c r="UBB202" s="260"/>
      <c r="UBC202" s="260"/>
      <c r="UBD202" s="260"/>
      <c r="UBE202" s="260"/>
      <c r="UBF202" s="260"/>
      <c r="UBG202" s="260"/>
      <c r="UBH202" s="260"/>
      <c r="UBI202" s="260"/>
      <c r="UBJ202" s="260"/>
      <c r="UBK202" s="260"/>
      <c r="UBL202" s="260"/>
      <c r="UBM202" s="260"/>
      <c r="UBN202" s="260"/>
      <c r="UBO202" s="260"/>
      <c r="UBP202" s="260"/>
      <c r="UBQ202" s="260"/>
      <c r="UBR202" s="260"/>
      <c r="UBS202" s="260"/>
      <c r="UBT202" s="260"/>
      <c r="UBU202" s="260"/>
      <c r="UBV202" s="260"/>
      <c r="UBW202" s="260"/>
      <c r="UBX202" s="260"/>
      <c r="UBY202" s="260"/>
      <c r="UBZ202" s="260"/>
      <c r="UCA202" s="260"/>
      <c r="UCB202" s="260"/>
      <c r="UCC202" s="260"/>
      <c r="UCD202" s="260"/>
      <c r="UCE202" s="260"/>
      <c r="UCF202" s="260"/>
      <c r="UCG202" s="260"/>
      <c r="UCH202" s="260"/>
      <c r="UCI202" s="260"/>
      <c r="UCJ202" s="260"/>
      <c r="UCK202" s="260"/>
      <c r="UCL202" s="260"/>
      <c r="UCM202" s="260"/>
      <c r="UCN202" s="260"/>
      <c r="UCO202" s="260"/>
      <c r="UCP202" s="260"/>
      <c r="UCQ202" s="260"/>
      <c r="UCR202" s="260"/>
      <c r="UCS202" s="260"/>
      <c r="UCT202" s="260"/>
      <c r="UCU202" s="260"/>
      <c r="UCV202" s="260"/>
      <c r="UCW202" s="260"/>
      <c r="UCX202" s="260"/>
      <c r="UCY202" s="260"/>
      <c r="UCZ202" s="260"/>
      <c r="UDA202" s="260"/>
      <c r="UDB202" s="260"/>
      <c r="UDC202" s="260"/>
      <c r="UDD202" s="260"/>
      <c r="UDE202" s="260"/>
      <c r="UDF202" s="260"/>
      <c r="UDG202" s="260"/>
      <c r="UDH202" s="260"/>
      <c r="UDI202" s="260"/>
      <c r="UDJ202" s="260"/>
      <c r="UDK202" s="260"/>
      <c r="UDL202" s="260"/>
      <c r="UDM202" s="260"/>
      <c r="UDN202" s="260"/>
      <c r="UDO202" s="260"/>
      <c r="UDP202" s="260"/>
      <c r="UDQ202" s="260"/>
      <c r="UDR202" s="260"/>
      <c r="UDS202" s="260"/>
      <c r="UDT202" s="260"/>
      <c r="UDU202" s="260"/>
      <c r="UDV202" s="260"/>
      <c r="UDW202" s="260"/>
      <c r="UDX202" s="260"/>
      <c r="UDY202" s="260"/>
      <c r="UDZ202" s="260"/>
      <c r="UEA202" s="260"/>
      <c r="UEB202" s="260"/>
      <c r="UEC202" s="260"/>
      <c r="UED202" s="260"/>
      <c r="UEE202" s="260"/>
      <c r="UEF202" s="260"/>
      <c r="UEG202" s="260"/>
      <c r="UEH202" s="260"/>
      <c r="UEI202" s="260"/>
      <c r="UEJ202" s="260"/>
      <c r="UEK202" s="260"/>
      <c r="UEL202" s="260"/>
      <c r="UEM202" s="260"/>
      <c r="UEN202" s="260"/>
      <c r="UEO202" s="260"/>
      <c r="UEP202" s="260"/>
      <c r="UEQ202" s="260"/>
      <c r="UER202" s="260"/>
      <c r="UES202" s="260"/>
      <c r="UET202" s="260"/>
      <c r="UEU202" s="260"/>
      <c r="UEV202" s="260"/>
      <c r="UEW202" s="260"/>
      <c r="UEX202" s="260"/>
      <c r="UEY202" s="260"/>
      <c r="UEZ202" s="260"/>
      <c r="UFA202" s="260"/>
      <c r="UFB202" s="260"/>
      <c r="UFC202" s="260"/>
      <c r="UFD202" s="260"/>
      <c r="UFE202" s="260"/>
      <c r="UFF202" s="260"/>
      <c r="UFG202" s="260"/>
      <c r="UFH202" s="260"/>
      <c r="UFI202" s="260"/>
      <c r="UFJ202" s="260"/>
      <c r="UFK202" s="260"/>
      <c r="UFL202" s="260"/>
      <c r="UFM202" s="260"/>
      <c r="UFN202" s="260"/>
      <c r="UFO202" s="260"/>
      <c r="UFP202" s="260"/>
      <c r="UFQ202" s="260"/>
      <c r="UFR202" s="260"/>
      <c r="UFS202" s="260"/>
      <c r="UFT202" s="260"/>
      <c r="UFU202" s="260"/>
      <c r="UFV202" s="260"/>
      <c r="UFW202" s="260"/>
      <c r="UFX202" s="260"/>
      <c r="UFY202" s="260"/>
      <c r="UFZ202" s="260"/>
      <c r="UGA202" s="260"/>
      <c r="UGB202" s="260"/>
      <c r="UGC202" s="260"/>
      <c r="UGD202" s="260"/>
      <c r="UGE202" s="260"/>
      <c r="UGF202" s="260"/>
      <c r="UGG202" s="260"/>
      <c r="UGH202" s="260"/>
      <c r="UGI202" s="260"/>
      <c r="UGJ202" s="260"/>
      <c r="UGK202" s="260"/>
      <c r="UGL202" s="260"/>
      <c r="UGM202" s="260"/>
      <c r="UGN202" s="260"/>
      <c r="UGO202" s="260"/>
      <c r="UGP202" s="260"/>
      <c r="UGQ202" s="260"/>
      <c r="UGR202" s="260"/>
      <c r="UGS202" s="260"/>
      <c r="UGT202" s="260"/>
      <c r="UGU202" s="260"/>
      <c r="UGV202" s="260"/>
      <c r="UGW202" s="260"/>
      <c r="UGX202" s="260"/>
      <c r="UGY202" s="260"/>
      <c r="UGZ202" s="260"/>
      <c r="UHA202" s="260"/>
      <c r="UHB202" s="260"/>
      <c r="UHC202" s="260"/>
      <c r="UHD202" s="260"/>
      <c r="UHE202" s="260"/>
      <c r="UHF202" s="260"/>
      <c r="UHG202" s="260"/>
      <c r="UHH202" s="260"/>
      <c r="UHI202" s="260"/>
      <c r="UHJ202" s="260"/>
      <c r="UHK202" s="260"/>
      <c r="UHL202" s="260"/>
      <c r="UHM202" s="260"/>
      <c r="UHN202" s="260"/>
      <c r="UHO202" s="260"/>
      <c r="UHP202" s="260"/>
      <c r="UHQ202" s="260"/>
      <c r="UHR202" s="260"/>
      <c r="UHS202" s="260"/>
      <c r="UHT202" s="260"/>
      <c r="UHU202" s="260"/>
      <c r="UHV202" s="260"/>
      <c r="UHW202" s="260"/>
      <c r="UHX202" s="260"/>
      <c r="UHY202" s="260"/>
      <c r="UHZ202" s="260"/>
      <c r="UIA202" s="260"/>
      <c r="UIB202" s="260"/>
      <c r="UIC202" s="260"/>
      <c r="UID202" s="260"/>
      <c r="UIE202" s="260"/>
      <c r="UIF202" s="260"/>
      <c r="UIG202" s="260"/>
      <c r="UIH202" s="260"/>
      <c r="UII202" s="260"/>
      <c r="UIJ202" s="260"/>
      <c r="UIK202" s="260"/>
      <c r="UIL202" s="260"/>
      <c r="UIM202" s="260"/>
      <c r="UIN202" s="260"/>
      <c r="UIO202" s="260"/>
      <c r="UIP202" s="260"/>
      <c r="UIQ202" s="260"/>
      <c r="UIR202" s="260"/>
      <c r="UIS202" s="260"/>
      <c r="UIT202" s="260"/>
      <c r="UIU202" s="260"/>
      <c r="UIV202" s="260"/>
      <c r="UIW202" s="260"/>
      <c r="UIX202" s="260"/>
      <c r="UIY202" s="260"/>
      <c r="UIZ202" s="260"/>
      <c r="UJA202" s="260"/>
      <c r="UJB202" s="260"/>
      <c r="UJC202" s="260"/>
      <c r="UJD202" s="260"/>
      <c r="UJE202" s="260"/>
      <c r="UJF202" s="260"/>
      <c r="UJG202" s="260"/>
      <c r="UJH202" s="260"/>
      <c r="UJI202" s="260"/>
      <c r="UJJ202" s="260"/>
      <c r="UJK202" s="260"/>
      <c r="UJL202" s="260"/>
      <c r="UJM202" s="260"/>
      <c r="UJN202" s="260"/>
      <c r="UJO202" s="260"/>
      <c r="UJP202" s="260"/>
      <c r="UJQ202" s="260"/>
      <c r="UJR202" s="260"/>
      <c r="UJS202" s="260"/>
      <c r="UJT202" s="260"/>
      <c r="UJU202" s="260"/>
      <c r="UJV202" s="260"/>
      <c r="UJW202" s="260"/>
      <c r="UJX202" s="260"/>
      <c r="UJY202" s="260"/>
      <c r="UJZ202" s="260"/>
      <c r="UKA202" s="260"/>
      <c r="UKB202" s="260"/>
      <c r="UKC202" s="260"/>
      <c r="UKD202" s="260"/>
      <c r="UKE202" s="260"/>
      <c r="UKF202" s="260"/>
      <c r="UKG202" s="260"/>
      <c r="UKH202" s="260"/>
      <c r="UKI202" s="260"/>
      <c r="UKJ202" s="260"/>
      <c r="UKK202" s="260"/>
      <c r="UKL202" s="260"/>
      <c r="UKM202" s="260"/>
      <c r="UKN202" s="260"/>
      <c r="UKO202" s="260"/>
      <c r="UKP202" s="260"/>
      <c r="UKQ202" s="260"/>
      <c r="UKR202" s="260"/>
      <c r="UKS202" s="260"/>
      <c r="UKT202" s="260"/>
      <c r="UKU202" s="260"/>
      <c r="UKV202" s="260"/>
      <c r="UKW202" s="260"/>
      <c r="UKX202" s="260"/>
      <c r="UKY202" s="260"/>
      <c r="UKZ202" s="260"/>
      <c r="ULA202" s="260"/>
      <c r="ULB202" s="260"/>
      <c r="ULC202" s="260"/>
      <c r="ULD202" s="260"/>
      <c r="ULE202" s="260"/>
      <c r="ULF202" s="260"/>
      <c r="ULG202" s="260"/>
      <c r="ULH202" s="260"/>
      <c r="ULI202" s="260"/>
      <c r="ULJ202" s="260"/>
      <c r="ULK202" s="260"/>
      <c r="ULL202" s="260"/>
      <c r="ULM202" s="260"/>
      <c r="ULN202" s="260"/>
      <c r="ULO202" s="260"/>
      <c r="ULP202" s="260"/>
      <c r="ULQ202" s="260"/>
      <c r="ULR202" s="260"/>
      <c r="ULS202" s="260"/>
      <c r="ULT202" s="260"/>
      <c r="ULU202" s="260"/>
      <c r="ULV202" s="260"/>
      <c r="ULW202" s="260"/>
      <c r="ULX202" s="260"/>
      <c r="ULY202" s="260"/>
      <c r="ULZ202" s="260"/>
      <c r="UMA202" s="260"/>
      <c r="UMB202" s="260"/>
      <c r="UMC202" s="260"/>
      <c r="UMD202" s="260"/>
      <c r="UME202" s="260"/>
      <c r="UMF202" s="260"/>
      <c r="UMG202" s="260"/>
      <c r="UMH202" s="260"/>
      <c r="UMI202" s="260"/>
      <c r="UMJ202" s="260"/>
      <c r="UMK202" s="260"/>
      <c r="UML202" s="260"/>
      <c r="UMM202" s="260"/>
      <c r="UMN202" s="260"/>
      <c r="UMO202" s="260"/>
      <c r="UMP202" s="260"/>
      <c r="UMQ202" s="260"/>
      <c r="UMR202" s="260"/>
      <c r="UMS202" s="260"/>
      <c r="UMT202" s="260"/>
      <c r="UMU202" s="260"/>
      <c r="UMV202" s="260"/>
      <c r="UMW202" s="260"/>
      <c r="UMX202" s="260"/>
      <c r="UMY202" s="260"/>
      <c r="UMZ202" s="260"/>
      <c r="UNA202" s="260"/>
      <c r="UNB202" s="260"/>
      <c r="UNC202" s="260"/>
      <c r="UND202" s="260"/>
      <c r="UNE202" s="260"/>
      <c r="UNF202" s="260"/>
      <c r="UNG202" s="260"/>
      <c r="UNH202" s="260"/>
      <c r="UNI202" s="260"/>
      <c r="UNJ202" s="260"/>
      <c r="UNK202" s="260"/>
      <c r="UNL202" s="260"/>
      <c r="UNM202" s="260"/>
      <c r="UNN202" s="260"/>
      <c r="UNO202" s="260"/>
      <c r="UNP202" s="260"/>
      <c r="UNQ202" s="260"/>
      <c r="UNR202" s="260"/>
      <c r="UNS202" s="260"/>
      <c r="UNT202" s="260"/>
      <c r="UNU202" s="260"/>
      <c r="UNV202" s="260"/>
      <c r="UNW202" s="260"/>
      <c r="UNX202" s="260"/>
      <c r="UNY202" s="260"/>
      <c r="UNZ202" s="260"/>
      <c r="UOA202" s="260"/>
      <c r="UOB202" s="260"/>
      <c r="UOC202" s="260"/>
      <c r="UOD202" s="260"/>
      <c r="UOE202" s="260"/>
      <c r="UOF202" s="260"/>
      <c r="UOG202" s="260"/>
      <c r="UOH202" s="260"/>
      <c r="UOI202" s="260"/>
      <c r="UOJ202" s="260"/>
      <c r="UOK202" s="260"/>
      <c r="UOL202" s="260"/>
      <c r="UOM202" s="260"/>
      <c r="UON202" s="260"/>
      <c r="UOO202" s="260"/>
      <c r="UOP202" s="260"/>
      <c r="UOQ202" s="260"/>
      <c r="UOR202" s="260"/>
      <c r="UOS202" s="260"/>
      <c r="UOT202" s="260"/>
      <c r="UOU202" s="260"/>
      <c r="UOV202" s="260"/>
      <c r="UOW202" s="260"/>
      <c r="UOX202" s="260"/>
      <c r="UOY202" s="260"/>
      <c r="UOZ202" s="260"/>
      <c r="UPA202" s="260"/>
      <c r="UPB202" s="260"/>
      <c r="UPC202" s="260"/>
      <c r="UPD202" s="260"/>
      <c r="UPE202" s="260"/>
      <c r="UPF202" s="260"/>
      <c r="UPG202" s="260"/>
      <c r="UPH202" s="260"/>
      <c r="UPI202" s="260"/>
      <c r="UPJ202" s="260"/>
      <c r="UPK202" s="260"/>
      <c r="UPL202" s="260"/>
      <c r="UPM202" s="260"/>
      <c r="UPN202" s="260"/>
      <c r="UPO202" s="260"/>
      <c r="UPP202" s="260"/>
      <c r="UPQ202" s="260"/>
      <c r="UPR202" s="260"/>
      <c r="UPS202" s="260"/>
      <c r="UPT202" s="260"/>
      <c r="UPU202" s="260"/>
      <c r="UPV202" s="260"/>
      <c r="UPW202" s="260"/>
      <c r="UPX202" s="260"/>
      <c r="UPY202" s="260"/>
      <c r="UPZ202" s="260"/>
      <c r="UQA202" s="260"/>
      <c r="UQB202" s="260"/>
      <c r="UQC202" s="260"/>
      <c r="UQD202" s="260"/>
      <c r="UQE202" s="260"/>
      <c r="UQF202" s="260"/>
      <c r="UQG202" s="260"/>
      <c r="UQH202" s="260"/>
      <c r="UQI202" s="260"/>
      <c r="UQJ202" s="260"/>
      <c r="UQK202" s="260"/>
      <c r="UQL202" s="260"/>
      <c r="UQM202" s="260"/>
      <c r="UQN202" s="260"/>
      <c r="UQO202" s="260"/>
      <c r="UQP202" s="260"/>
      <c r="UQQ202" s="260"/>
      <c r="UQR202" s="260"/>
      <c r="UQS202" s="260"/>
      <c r="UQT202" s="260"/>
      <c r="UQU202" s="260"/>
      <c r="UQV202" s="260"/>
      <c r="UQW202" s="260"/>
      <c r="UQX202" s="260"/>
      <c r="UQY202" s="260"/>
      <c r="UQZ202" s="260"/>
      <c r="URA202" s="260"/>
      <c r="URB202" s="260"/>
      <c r="URC202" s="260"/>
      <c r="URD202" s="260"/>
      <c r="URE202" s="260"/>
      <c r="URF202" s="260"/>
      <c r="URG202" s="260"/>
      <c r="URH202" s="260"/>
      <c r="URI202" s="260"/>
      <c r="URJ202" s="260"/>
      <c r="URK202" s="260"/>
      <c r="URL202" s="260"/>
      <c r="URM202" s="260"/>
      <c r="URN202" s="260"/>
      <c r="URO202" s="260"/>
      <c r="URP202" s="260"/>
      <c r="URQ202" s="260"/>
      <c r="URR202" s="260"/>
      <c r="URS202" s="260"/>
      <c r="URT202" s="260"/>
      <c r="URU202" s="260"/>
      <c r="URV202" s="260"/>
      <c r="URW202" s="260"/>
      <c r="URX202" s="260"/>
      <c r="URY202" s="260"/>
      <c r="URZ202" s="260"/>
      <c r="USA202" s="260"/>
      <c r="USB202" s="260"/>
      <c r="USC202" s="260"/>
      <c r="USD202" s="260"/>
      <c r="USE202" s="260"/>
      <c r="USF202" s="260"/>
      <c r="USG202" s="260"/>
      <c r="USH202" s="260"/>
      <c r="USI202" s="260"/>
      <c r="USJ202" s="260"/>
      <c r="USK202" s="260"/>
      <c r="USL202" s="260"/>
      <c r="USM202" s="260"/>
      <c r="USN202" s="260"/>
      <c r="USO202" s="260"/>
      <c r="USP202" s="260"/>
      <c r="USQ202" s="260"/>
      <c r="USR202" s="260"/>
      <c r="USS202" s="260"/>
      <c r="UST202" s="260"/>
      <c r="USU202" s="260"/>
      <c r="USV202" s="260"/>
      <c r="USW202" s="260"/>
      <c r="USX202" s="260"/>
      <c r="USY202" s="260"/>
      <c r="USZ202" s="260"/>
      <c r="UTA202" s="260"/>
      <c r="UTB202" s="260"/>
      <c r="UTC202" s="260"/>
      <c r="UTD202" s="260"/>
      <c r="UTE202" s="260"/>
      <c r="UTF202" s="260"/>
      <c r="UTG202" s="260"/>
      <c r="UTH202" s="260"/>
      <c r="UTI202" s="260"/>
      <c r="UTJ202" s="260"/>
      <c r="UTK202" s="260"/>
      <c r="UTL202" s="260"/>
      <c r="UTM202" s="260"/>
      <c r="UTN202" s="260"/>
      <c r="UTO202" s="260"/>
      <c r="UTP202" s="260"/>
      <c r="UTQ202" s="260"/>
      <c r="UTR202" s="260"/>
      <c r="UTS202" s="260"/>
      <c r="UTT202" s="260"/>
      <c r="UTU202" s="260"/>
      <c r="UTV202" s="260"/>
      <c r="UTW202" s="260"/>
      <c r="UTX202" s="260"/>
      <c r="UTY202" s="260"/>
      <c r="UTZ202" s="260"/>
      <c r="UUA202" s="260"/>
      <c r="UUB202" s="260"/>
      <c r="UUC202" s="260"/>
      <c r="UUD202" s="260"/>
      <c r="UUE202" s="260"/>
      <c r="UUF202" s="260"/>
      <c r="UUG202" s="260"/>
      <c r="UUH202" s="260"/>
      <c r="UUI202" s="260"/>
      <c r="UUJ202" s="260"/>
      <c r="UUK202" s="260"/>
      <c r="UUL202" s="260"/>
      <c r="UUM202" s="260"/>
      <c r="UUN202" s="260"/>
      <c r="UUO202" s="260"/>
      <c r="UUP202" s="260"/>
      <c r="UUQ202" s="260"/>
      <c r="UUR202" s="260"/>
      <c r="UUS202" s="260"/>
      <c r="UUT202" s="260"/>
      <c r="UUU202" s="260"/>
      <c r="UUV202" s="260"/>
      <c r="UUW202" s="260"/>
      <c r="UUX202" s="260"/>
      <c r="UUY202" s="260"/>
      <c r="UUZ202" s="260"/>
      <c r="UVA202" s="260"/>
      <c r="UVB202" s="260"/>
      <c r="UVC202" s="260"/>
      <c r="UVD202" s="260"/>
      <c r="UVE202" s="260"/>
      <c r="UVF202" s="260"/>
      <c r="UVG202" s="260"/>
      <c r="UVH202" s="260"/>
      <c r="UVI202" s="260"/>
      <c r="UVJ202" s="260"/>
      <c r="UVK202" s="260"/>
      <c r="UVL202" s="260"/>
      <c r="UVM202" s="260"/>
      <c r="UVN202" s="260"/>
      <c r="UVO202" s="260"/>
      <c r="UVP202" s="260"/>
      <c r="UVQ202" s="260"/>
      <c r="UVR202" s="260"/>
      <c r="UVS202" s="260"/>
      <c r="UVT202" s="260"/>
      <c r="UVU202" s="260"/>
      <c r="UVV202" s="260"/>
      <c r="UVW202" s="260"/>
      <c r="UVX202" s="260"/>
      <c r="UVY202" s="260"/>
      <c r="UVZ202" s="260"/>
      <c r="UWA202" s="260"/>
      <c r="UWB202" s="260"/>
      <c r="UWC202" s="260"/>
      <c r="UWD202" s="260"/>
      <c r="UWE202" s="260"/>
      <c r="UWF202" s="260"/>
      <c r="UWG202" s="260"/>
      <c r="UWH202" s="260"/>
      <c r="UWI202" s="260"/>
      <c r="UWJ202" s="260"/>
      <c r="UWK202" s="260"/>
      <c r="UWL202" s="260"/>
      <c r="UWM202" s="260"/>
      <c r="UWN202" s="260"/>
      <c r="UWO202" s="260"/>
      <c r="UWP202" s="260"/>
      <c r="UWQ202" s="260"/>
      <c r="UWR202" s="260"/>
      <c r="UWS202" s="260"/>
      <c r="UWT202" s="260"/>
      <c r="UWU202" s="260"/>
      <c r="UWV202" s="260"/>
      <c r="UWW202" s="260"/>
      <c r="UWX202" s="260"/>
      <c r="UWY202" s="260"/>
      <c r="UWZ202" s="260"/>
      <c r="UXA202" s="260"/>
      <c r="UXB202" s="260"/>
      <c r="UXC202" s="260"/>
      <c r="UXD202" s="260"/>
      <c r="UXE202" s="260"/>
      <c r="UXF202" s="260"/>
      <c r="UXG202" s="260"/>
      <c r="UXH202" s="260"/>
      <c r="UXI202" s="260"/>
      <c r="UXJ202" s="260"/>
      <c r="UXK202" s="260"/>
      <c r="UXL202" s="260"/>
      <c r="UXM202" s="260"/>
      <c r="UXN202" s="260"/>
      <c r="UXO202" s="260"/>
      <c r="UXP202" s="260"/>
      <c r="UXQ202" s="260"/>
      <c r="UXR202" s="260"/>
      <c r="UXS202" s="260"/>
      <c r="UXT202" s="260"/>
      <c r="UXU202" s="260"/>
      <c r="UXV202" s="260"/>
      <c r="UXW202" s="260"/>
      <c r="UXX202" s="260"/>
      <c r="UXY202" s="260"/>
      <c r="UXZ202" s="260"/>
      <c r="UYA202" s="260"/>
      <c r="UYB202" s="260"/>
      <c r="UYC202" s="260"/>
      <c r="UYD202" s="260"/>
      <c r="UYE202" s="260"/>
      <c r="UYF202" s="260"/>
      <c r="UYG202" s="260"/>
      <c r="UYH202" s="260"/>
      <c r="UYI202" s="260"/>
      <c r="UYJ202" s="260"/>
      <c r="UYK202" s="260"/>
      <c r="UYL202" s="260"/>
      <c r="UYM202" s="260"/>
      <c r="UYN202" s="260"/>
      <c r="UYO202" s="260"/>
      <c r="UYP202" s="260"/>
      <c r="UYQ202" s="260"/>
      <c r="UYR202" s="260"/>
      <c r="UYS202" s="260"/>
      <c r="UYT202" s="260"/>
      <c r="UYU202" s="260"/>
      <c r="UYV202" s="260"/>
      <c r="UYW202" s="260"/>
      <c r="UYX202" s="260"/>
      <c r="UYY202" s="260"/>
      <c r="UYZ202" s="260"/>
      <c r="UZA202" s="260"/>
      <c r="UZB202" s="260"/>
      <c r="UZC202" s="260"/>
      <c r="UZD202" s="260"/>
      <c r="UZE202" s="260"/>
      <c r="UZF202" s="260"/>
      <c r="UZG202" s="260"/>
      <c r="UZH202" s="260"/>
      <c r="UZI202" s="260"/>
      <c r="UZJ202" s="260"/>
      <c r="UZK202" s="260"/>
      <c r="UZL202" s="260"/>
      <c r="UZM202" s="260"/>
      <c r="UZN202" s="260"/>
      <c r="UZO202" s="260"/>
      <c r="UZP202" s="260"/>
      <c r="UZQ202" s="260"/>
      <c r="UZR202" s="260"/>
      <c r="UZS202" s="260"/>
      <c r="UZT202" s="260"/>
      <c r="UZU202" s="260"/>
      <c r="UZV202" s="260"/>
      <c r="UZW202" s="260"/>
      <c r="UZX202" s="260"/>
      <c r="UZY202" s="260"/>
      <c r="UZZ202" s="260"/>
      <c r="VAA202" s="260"/>
      <c r="VAB202" s="260"/>
      <c r="VAC202" s="260"/>
      <c r="VAD202" s="260"/>
      <c r="VAE202" s="260"/>
      <c r="VAF202" s="260"/>
      <c r="VAG202" s="260"/>
      <c r="VAH202" s="260"/>
      <c r="VAI202" s="260"/>
      <c r="VAJ202" s="260"/>
      <c r="VAK202" s="260"/>
      <c r="VAL202" s="260"/>
      <c r="VAM202" s="260"/>
      <c r="VAN202" s="260"/>
      <c r="VAO202" s="260"/>
      <c r="VAP202" s="260"/>
      <c r="VAQ202" s="260"/>
      <c r="VAR202" s="260"/>
      <c r="VAS202" s="260"/>
      <c r="VAT202" s="260"/>
      <c r="VAU202" s="260"/>
      <c r="VAV202" s="260"/>
      <c r="VAW202" s="260"/>
      <c r="VAX202" s="260"/>
      <c r="VAY202" s="260"/>
      <c r="VAZ202" s="260"/>
      <c r="VBA202" s="260"/>
      <c r="VBB202" s="260"/>
      <c r="VBC202" s="260"/>
      <c r="VBD202" s="260"/>
      <c r="VBE202" s="260"/>
      <c r="VBF202" s="260"/>
      <c r="VBG202" s="260"/>
      <c r="VBH202" s="260"/>
      <c r="VBI202" s="260"/>
      <c r="VBJ202" s="260"/>
      <c r="VBK202" s="260"/>
      <c r="VBL202" s="260"/>
      <c r="VBM202" s="260"/>
      <c r="VBN202" s="260"/>
      <c r="VBO202" s="260"/>
      <c r="VBP202" s="260"/>
      <c r="VBQ202" s="260"/>
      <c r="VBR202" s="260"/>
      <c r="VBS202" s="260"/>
      <c r="VBT202" s="260"/>
      <c r="VBU202" s="260"/>
      <c r="VBV202" s="260"/>
      <c r="VBW202" s="260"/>
      <c r="VBX202" s="260"/>
      <c r="VBY202" s="260"/>
      <c r="VBZ202" s="260"/>
      <c r="VCA202" s="260"/>
      <c r="VCB202" s="260"/>
      <c r="VCC202" s="260"/>
      <c r="VCD202" s="260"/>
      <c r="VCE202" s="260"/>
      <c r="VCF202" s="260"/>
      <c r="VCG202" s="260"/>
      <c r="VCH202" s="260"/>
      <c r="VCI202" s="260"/>
      <c r="VCJ202" s="260"/>
      <c r="VCK202" s="260"/>
      <c r="VCL202" s="260"/>
      <c r="VCM202" s="260"/>
      <c r="VCN202" s="260"/>
      <c r="VCO202" s="260"/>
      <c r="VCP202" s="260"/>
      <c r="VCQ202" s="260"/>
      <c r="VCR202" s="260"/>
      <c r="VCS202" s="260"/>
      <c r="VCT202" s="260"/>
      <c r="VCU202" s="260"/>
      <c r="VCV202" s="260"/>
      <c r="VCW202" s="260"/>
      <c r="VCX202" s="260"/>
      <c r="VCY202" s="260"/>
      <c r="VCZ202" s="260"/>
      <c r="VDA202" s="260"/>
      <c r="VDB202" s="260"/>
      <c r="VDC202" s="260"/>
      <c r="VDD202" s="260"/>
      <c r="VDE202" s="260"/>
      <c r="VDF202" s="260"/>
      <c r="VDG202" s="260"/>
      <c r="VDH202" s="260"/>
      <c r="VDI202" s="260"/>
      <c r="VDJ202" s="260"/>
      <c r="VDK202" s="260"/>
      <c r="VDL202" s="260"/>
      <c r="VDM202" s="260"/>
      <c r="VDN202" s="260"/>
      <c r="VDO202" s="260"/>
      <c r="VDP202" s="260"/>
      <c r="VDQ202" s="260"/>
      <c r="VDR202" s="260"/>
      <c r="VDS202" s="260"/>
      <c r="VDT202" s="260"/>
      <c r="VDU202" s="260"/>
      <c r="VDV202" s="260"/>
      <c r="VDW202" s="260"/>
      <c r="VDX202" s="260"/>
      <c r="VDY202" s="260"/>
      <c r="VDZ202" s="260"/>
      <c r="VEA202" s="260"/>
      <c r="VEB202" s="260"/>
      <c r="VEC202" s="260"/>
      <c r="VED202" s="260"/>
      <c r="VEE202" s="260"/>
      <c r="VEF202" s="260"/>
      <c r="VEG202" s="260"/>
      <c r="VEH202" s="260"/>
      <c r="VEI202" s="260"/>
      <c r="VEJ202" s="260"/>
      <c r="VEK202" s="260"/>
      <c r="VEL202" s="260"/>
      <c r="VEM202" s="260"/>
      <c r="VEN202" s="260"/>
      <c r="VEO202" s="260"/>
      <c r="VEP202" s="260"/>
      <c r="VEQ202" s="260"/>
      <c r="VER202" s="260"/>
      <c r="VES202" s="260"/>
      <c r="VET202" s="260"/>
      <c r="VEU202" s="260"/>
      <c r="VEV202" s="260"/>
      <c r="VEW202" s="260"/>
      <c r="VEX202" s="260"/>
      <c r="VEY202" s="260"/>
      <c r="VEZ202" s="260"/>
      <c r="VFA202" s="260"/>
      <c r="VFB202" s="260"/>
      <c r="VFC202" s="260"/>
      <c r="VFD202" s="260"/>
      <c r="VFE202" s="260"/>
      <c r="VFF202" s="260"/>
      <c r="VFG202" s="260"/>
      <c r="VFH202" s="260"/>
      <c r="VFI202" s="260"/>
      <c r="VFJ202" s="260"/>
      <c r="VFK202" s="260"/>
      <c r="VFL202" s="260"/>
      <c r="VFM202" s="260"/>
      <c r="VFN202" s="260"/>
      <c r="VFO202" s="260"/>
      <c r="VFP202" s="260"/>
      <c r="VFQ202" s="260"/>
      <c r="VFR202" s="260"/>
      <c r="VFS202" s="260"/>
      <c r="VFT202" s="260"/>
      <c r="VFU202" s="260"/>
      <c r="VFV202" s="260"/>
      <c r="VFW202" s="260"/>
      <c r="VFX202" s="260"/>
      <c r="VFY202" s="260"/>
      <c r="VFZ202" s="260"/>
      <c r="VGA202" s="260"/>
      <c r="VGB202" s="260"/>
      <c r="VGC202" s="260"/>
      <c r="VGD202" s="260"/>
      <c r="VGE202" s="260"/>
      <c r="VGF202" s="260"/>
      <c r="VGG202" s="260"/>
      <c r="VGH202" s="260"/>
      <c r="VGI202" s="260"/>
      <c r="VGJ202" s="260"/>
      <c r="VGK202" s="260"/>
      <c r="VGL202" s="260"/>
      <c r="VGM202" s="260"/>
      <c r="VGN202" s="260"/>
      <c r="VGO202" s="260"/>
      <c r="VGP202" s="260"/>
      <c r="VGQ202" s="260"/>
      <c r="VGR202" s="260"/>
      <c r="VGS202" s="260"/>
      <c r="VGT202" s="260"/>
      <c r="VGU202" s="260"/>
      <c r="VGV202" s="260"/>
      <c r="VGW202" s="260"/>
      <c r="VGX202" s="260"/>
      <c r="VGY202" s="260"/>
      <c r="VGZ202" s="260"/>
      <c r="VHA202" s="260"/>
      <c r="VHB202" s="260"/>
      <c r="VHC202" s="260"/>
      <c r="VHD202" s="260"/>
      <c r="VHE202" s="260"/>
      <c r="VHF202" s="260"/>
      <c r="VHG202" s="260"/>
      <c r="VHH202" s="260"/>
      <c r="VHI202" s="260"/>
      <c r="VHJ202" s="260"/>
      <c r="VHK202" s="260"/>
      <c r="VHL202" s="260"/>
      <c r="VHM202" s="260"/>
      <c r="VHN202" s="260"/>
      <c r="VHO202" s="260"/>
      <c r="VHP202" s="260"/>
      <c r="VHQ202" s="260"/>
      <c r="VHR202" s="260"/>
      <c r="VHS202" s="260"/>
      <c r="VHT202" s="260"/>
      <c r="VHU202" s="260"/>
      <c r="VHV202" s="260"/>
      <c r="VHW202" s="260"/>
      <c r="VHX202" s="260"/>
      <c r="VHY202" s="260"/>
      <c r="VHZ202" s="260"/>
      <c r="VIA202" s="260"/>
      <c r="VIB202" s="260"/>
      <c r="VIC202" s="260"/>
      <c r="VID202" s="260"/>
      <c r="VIE202" s="260"/>
      <c r="VIF202" s="260"/>
      <c r="VIG202" s="260"/>
      <c r="VIH202" s="260"/>
      <c r="VII202" s="260"/>
      <c r="VIJ202" s="260"/>
      <c r="VIK202" s="260"/>
      <c r="VIL202" s="260"/>
      <c r="VIM202" s="260"/>
      <c r="VIN202" s="260"/>
      <c r="VIO202" s="260"/>
      <c r="VIP202" s="260"/>
      <c r="VIQ202" s="260"/>
      <c r="VIR202" s="260"/>
      <c r="VIS202" s="260"/>
      <c r="VIT202" s="260"/>
      <c r="VIU202" s="260"/>
      <c r="VIV202" s="260"/>
      <c r="VIW202" s="260"/>
      <c r="VIX202" s="260"/>
      <c r="VIY202" s="260"/>
      <c r="VIZ202" s="260"/>
      <c r="VJA202" s="260"/>
      <c r="VJB202" s="260"/>
      <c r="VJC202" s="260"/>
      <c r="VJD202" s="260"/>
      <c r="VJE202" s="260"/>
      <c r="VJF202" s="260"/>
      <c r="VJG202" s="260"/>
      <c r="VJH202" s="260"/>
      <c r="VJI202" s="260"/>
      <c r="VJJ202" s="260"/>
      <c r="VJK202" s="260"/>
      <c r="VJL202" s="260"/>
      <c r="VJM202" s="260"/>
      <c r="VJN202" s="260"/>
      <c r="VJO202" s="260"/>
      <c r="VJP202" s="260"/>
      <c r="VJQ202" s="260"/>
      <c r="VJR202" s="260"/>
      <c r="VJS202" s="260"/>
      <c r="VJT202" s="260"/>
      <c r="VJU202" s="260"/>
      <c r="VJV202" s="260"/>
      <c r="VJW202" s="260"/>
      <c r="VJX202" s="260"/>
      <c r="VJY202" s="260"/>
      <c r="VJZ202" s="260"/>
      <c r="VKA202" s="260"/>
      <c r="VKB202" s="260"/>
      <c r="VKC202" s="260"/>
      <c r="VKD202" s="260"/>
      <c r="VKE202" s="260"/>
      <c r="VKF202" s="260"/>
      <c r="VKG202" s="260"/>
      <c r="VKH202" s="260"/>
      <c r="VKI202" s="260"/>
      <c r="VKJ202" s="260"/>
      <c r="VKK202" s="260"/>
      <c r="VKL202" s="260"/>
      <c r="VKM202" s="260"/>
      <c r="VKN202" s="260"/>
      <c r="VKO202" s="260"/>
      <c r="VKP202" s="260"/>
      <c r="VKQ202" s="260"/>
      <c r="VKR202" s="260"/>
      <c r="VKS202" s="260"/>
      <c r="VKT202" s="260"/>
      <c r="VKU202" s="260"/>
      <c r="VKV202" s="260"/>
      <c r="VKW202" s="260"/>
      <c r="VKX202" s="260"/>
      <c r="VKY202" s="260"/>
      <c r="VKZ202" s="260"/>
      <c r="VLA202" s="260"/>
      <c r="VLB202" s="260"/>
      <c r="VLC202" s="260"/>
      <c r="VLD202" s="260"/>
      <c r="VLE202" s="260"/>
      <c r="VLF202" s="260"/>
      <c r="VLG202" s="260"/>
      <c r="VLH202" s="260"/>
      <c r="VLI202" s="260"/>
      <c r="VLJ202" s="260"/>
      <c r="VLK202" s="260"/>
      <c r="VLL202" s="260"/>
      <c r="VLM202" s="260"/>
      <c r="VLN202" s="260"/>
      <c r="VLO202" s="260"/>
      <c r="VLP202" s="260"/>
      <c r="VLQ202" s="260"/>
      <c r="VLR202" s="260"/>
      <c r="VLS202" s="260"/>
      <c r="VLT202" s="260"/>
      <c r="VLU202" s="260"/>
      <c r="VLV202" s="260"/>
      <c r="VLW202" s="260"/>
      <c r="VLX202" s="260"/>
      <c r="VLY202" s="260"/>
      <c r="VLZ202" s="260"/>
      <c r="VMA202" s="260"/>
      <c r="VMB202" s="260"/>
      <c r="VMC202" s="260"/>
      <c r="VMD202" s="260"/>
      <c r="VME202" s="260"/>
      <c r="VMF202" s="260"/>
      <c r="VMG202" s="260"/>
      <c r="VMH202" s="260"/>
      <c r="VMI202" s="260"/>
      <c r="VMJ202" s="260"/>
      <c r="VMK202" s="260"/>
      <c r="VML202" s="260"/>
      <c r="VMM202" s="260"/>
      <c r="VMN202" s="260"/>
      <c r="VMO202" s="260"/>
      <c r="VMP202" s="260"/>
      <c r="VMQ202" s="260"/>
      <c r="VMR202" s="260"/>
      <c r="VMS202" s="260"/>
      <c r="VMT202" s="260"/>
      <c r="VMU202" s="260"/>
      <c r="VMV202" s="260"/>
      <c r="VMW202" s="260"/>
      <c r="VMX202" s="260"/>
      <c r="VMY202" s="260"/>
      <c r="VMZ202" s="260"/>
      <c r="VNA202" s="260"/>
      <c r="VNB202" s="260"/>
      <c r="VNC202" s="260"/>
      <c r="VND202" s="260"/>
      <c r="VNE202" s="260"/>
      <c r="VNF202" s="260"/>
      <c r="VNG202" s="260"/>
      <c r="VNH202" s="260"/>
      <c r="VNI202" s="260"/>
      <c r="VNJ202" s="260"/>
      <c r="VNK202" s="260"/>
      <c r="VNL202" s="260"/>
      <c r="VNM202" s="260"/>
      <c r="VNN202" s="260"/>
      <c r="VNO202" s="260"/>
      <c r="VNP202" s="260"/>
      <c r="VNQ202" s="260"/>
      <c r="VNR202" s="260"/>
      <c r="VNS202" s="260"/>
      <c r="VNT202" s="260"/>
      <c r="VNU202" s="260"/>
      <c r="VNV202" s="260"/>
      <c r="VNW202" s="260"/>
      <c r="VNX202" s="260"/>
      <c r="VNY202" s="260"/>
      <c r="VNZ202" s="260"/>
      <c r="VOA202" s="260"/>
      <c r="VOB202" s="260"/>
      <c r="VOC202" s="260"/>
      <c r="VOD202" s="260"/>
      <c r="VOE202" s="260"/>
      <c r="VOF202" s="260"/>
      <c r="VOG202" s="260"/>
      <c r="VOH202" s="260"/>
      <c r="VOI202" s="260"/>
      <c r="VOJ202" s="260"/>
      <c r="VOK202" s="260"/>
      <c r="VOL202" s="260"/>
      <c r="VOM202" s="260"/>
      <c r="VON202" s="260"/>
      <c r="VOO202" s="260"/>
      <c r="VOP202" s="260"/>
      <c r="VOQ202" s="260"/>
      <c r="VOR202" s="260"/>
      <c r="VOS202" s="260"/>
      <c r="VOT202" s="260"/>
      <c r="VOU202" s="260"/>
      <c r="VOV202" s="260"/>
      <c r="VOW202" s="260"/>
      <c r="VOX202" s="260"/>
      <c r="VOY202" s="260"/>
      <c r="VOZ202" s="260"/>
      <c r="VPA202" s="260"/>
      <c r="VPB202" s="260"/>
      <c r="VPC202" s="260"/>
      <c r="VPD202" s="260"/>
      <c r="VPE202" s="260"/>
      <c r="VPF202" s="260"/>
      <c r="VPG202" s="260"/>
      <c r="VPH202" s="260"/>
      <c r="VPI202" s="260"/>
      <c r="VPJ202" s="260"/>
      <c r="VPK202" s="260"/>
      <c r="VPL202" s="260"/>
      <c r="VPM202" s="260"/>
      <c r="VPN202" s="260"/>
      <c r="VPO202" s="260"/>
      <c r="VPP202" s="260"/>
      <c r="VPQ202" s="260"/>
      <c r="VPR202" s="260"/>
      <c r="VPS202" s="260"/>
      <c r="VPT202" s="260"/>
      <c r="VPU202" s="260"/>
      <c r="VPV202" s="260"/>
      <c r="VPW202" s="260"/>
      <c r="VPX202" s="260"/>
      <c r="VPY202" s="260"/>
      <c r="VPZ202" s="260"/>
      <c r="VQA202" s="260"/>
      <c r="VQB202" s="260"/>
      <c r="VQC202" s="260"/>
      <c r="VQD202" s="260"/>
      <c r="VQE202" s="260"/>
      <c r="VQF202" s="260"/>
      <c r="VQG202" s="260"/>
      <c r="VQH202" s="260"/>
      <c r="VQI202" s="260"/>
      <c r="VQJ202" s="260"/>
      <c r="VQK202" s="260"/>
      <c r="VQL202" s="260"/>
      <c r="VQM202" s="260"/>
      <c r="VQN202" s="260"/>
      <c r="VQO202" s="260"/>
      <c r="VQP202" s="260"/>
      <c r="VQQ202" s="260"/>
      <c r="VQR202" s="260"/>
      <c r="VQS202" s="260"/>
      <c r="VQT202" s="260"/>
      <c r="VQU202" s="260"/>
      <c r="VQV202" s="260"/>
      <c r="VQW202" s="260"/>
      <c r="VQX202" s="260"/>
      <c r="VQY202" s="260"/>
      <c r="VQZ202" s="260"/>
      <c r="VRA202" s="260"/>
      <c r="VRB202" s="260"/>
      <c r="VRC202" s="260"/>
      <c r="VRD202" s="260"/>
      <c r="VRE202" s="260"/>
      <c r="VRF202" s="260"/>
      <c r="VRG202" s="260"/>
      <c r="VRH202" s="260"/>
      <c r="VRI202" s="260"/>
      <c r="VRJ202" s="260"/>
      <c r="VRK202" s="260"/>
      <c r="VRL202" s="260"/>
      <c r="VRM202" s="260"/>
      <c r="VRN202" s="260"/>
      <c r="VRO202" s="260"/>
      <c r="VRP202" s="260"/>
      <c r="VRQ202" s="260"/>
      <c r="VRR202" s="260"/>
      <c r="VRS202" s="260"/>
      <c r="VRT202" s="260"/>
      <c r="VRU202" s="260"/>
      <c r="VRV202" s="260"/>
      <c r="VRW202" s="260"/>
      <c r="VRX202" s="260"/>
      <c r="VRY202" s="260"/>
      <c r="VRZ202" s="260"/>
      <c r="VSA202" s="260"/>
      <c r="VSB202" s="260"/>
      <c r="VSC202" s="260"/>
      <c r="VSD202" s="260"/>
      <c r="VSE202" s="260"/>
      <c r="VSF202" s="260"/>
      <c r="VSG202" s="260"/>
      <c r="VSH202" s="260"/>
      <c r="VSI202" s="260"/>
      <c r="VSJ202" s="260"/>
      <c r="VSK202" s="260"/>
      <c r="VSL202" s="260"/>
      <c r="VSM202" s="260"/>
      <c r="VSN202" s="260"/>
      <c r="VSO202" s="260"/>
      <c r="VSP202" s="260"/>
      <c r="VSQ202" s="260"/>
      <c r="VSR202" s="260"/>
      <c r="VSS202" s="260"/>
      <c r="VST202" s="260"/>
      <c r="VSU202" s="260"/>
      <c r="VSV202" s="260"/>
      <c r="VSW202" s="260"/>
      <c r="VSX202" s="260"/>
      <c r="VSY202" s="260"/>
      <c r="VSZ202" s="260"/>
      <c r="VTA202" s="260"/>
      <c r="VTB202" s="260"/>
      <c r="VTC202" s="260"/>
      <c r="VTD202" s="260"/>
      <c r="VTE202" s="260"/>
      <c r="VTF202" s="260"/>
      <c r="VTG202" s="260"/>
      <c r="VTH202" s="260"/>
      <c r="VTI202" s="260"/>
      <c r="VTJ202" s="260"/>
      <c r="VTK202" s="260"/>
      <c r="VTL202" s="260"/>
      <c r="VTM202" s="260"/>
      <c r="VTN202" s="260"/>
      <c r="VTO202" s="260"/>
      <c r="VTP202" s="260"/>
      <c r="VTQ202" s="260"/>
      <c r="VTR202" s="260"/>
      <c r="VTS202" s="260"/>
      <c r="VTT202" s="260"/>
      <c r="VTU202" s="260"/>
      <c r="VTV202" s="260"/>
      <c r="VTW202" s="260"/>
      <c r="VTX202" s="260"/>
      <c r="VTY202" s="260"/>
      <c r="VTZ202" s="260"/>
      <c r="VUA202" s="260"/>
      <c r="VUB202" s="260"/>
      <c r="VUC202" s="260"/>
      <c r="VUD202" s="260"/>
      <c r="VUE202" s="260"/>
      <c r="VUF202" s="260"/>
      <c r="VUG202" s="260"/>
      <c r="VUH202" s="260"/>
      <c r="VUI202" s="260"/>
      <c r="VUJ202" s="260"/>
      <c r="VUK202" s="260"/>
      <c r="VUL202" s="260"/>
      <c r="VUM202" s="260"/>
      <c r="VUN202" s="260"/>
      <c r="VUO202" s="260"/>
      <c r="VUP202" s="260"/>
      <c r="VUQ202" s="260"/>
      <c r="VUR202" s="260"/>
      <c r="VUS202" s="260"/>
      <c r="VUT202" s="260"/>
      <c r="VUU202" s="260"/>
      <c r="VUV202" s="260"/>
      <c r="VUW202" s="260"/>
      <c r="VUX202" s="260"/>
      <c r="VUY202" s="260"/>
      <c r="VUZ202" s="260"/>
      <c r="VVA202" s="260"/>
      <c r="VVB202" s="260"/>
      <c r="VVC202" s="260"/>
      <c r="VVD202" s="260"/>
      <c r="VVE202" s="260"/>
      <c r="VVF202" s="260"/>
      <c r="VVG202" s="260"/>
      <c r="VVH202" s="260"/>
      <c r="VVI202" s="260"/>
      <c r="VVJ202" s="260"/>
      <c r="VVK202" s="260"/>
      <c r="VVL202" s="260"/>
      <c r="VVM202" s="260"/>
      <c r="VVN202" s="260"/>
      <c r="VVO202" s="260"/>
      <c r="VVP202" s="260"/>
      <c r="VVQ202" s="260"/>
      <c r="VVR202" s="260"/>
      <c r="VVS202" s="260"/>
      <c r="VVT202" s="260"/>
      <c r="VVU202" s="260"/>
      <c r="VVV202" s="260"/>
      <c r="VVW202" s="260"/>
      <c r="VVX202" s="260"/>
      <c r="VVY202" s="260"/>
      <c r="VVZ202" s="260"/>
      <c r="VWA202" s="260"/>
      <c r="VWB202" s="260"/>
      <c r="VWC202" s="260"/>
      <c r="VWD202" s="260"/>
      <c r="VWE202" s="260"/>
      <c r="VWF202" s="260"/>
      <c r="VWG202" s="260"/>
      <c r="VWH202" s="260"/>
      <c r="VWI202" s="260"/>
      <c r="VWJ202" s="260"/>
      <c r="VWK202" s="260"/>
      <c r="VWL202" s="260"/>
      <c r="VWM202" s="260"/>
      <c r="VWN202" s="260"/>
      <c r="VWO202" s="260"/>
      <c r="VWP202" s="260"/>
      <c r="VWQ202" s="260"/>
      <c r="VWR202" s="260"/>
      <c r="VWS202" s="260"/>
      <c r="VWT202" s="260"/>
      <c r="VWU202" s="260"/>
      <c r="VWV202" s="260"/>
      <c r="VWW202" s="260"/>
      <c r="VWX202" s="260"/>
      <c r="VWY202" s="260"/>
      <c r="VWZ202" s="260"/>
      <c r="VXA202" s="260"/>
      <c r="VXB202" s="260"/>
      <c r="VXC202" s="260"/>
      <c r="VXD202" s="260"/>
      <c r="VXE202" s="260"/>
      <c r="VXF202" s="260"/>
      <c r="VXG202" s="260"/>
      <c r="VXH202" s="260"/>
      <c r="VXI202" s="260"/>
      <c r="VXJ202" s="260"/>
      <c r="VXK202" s="260"/>
      <c r="VXL202" s="260"/>
      <c r="VXM202" s="260"/>
      <c r="VXN202" s="260"/>
      <c r="VXO202" s="260"/>
      <c r="VXP202" s="260"/>
      <c r="VXQ202" s="260"/>
      <c r="VXR202" s="260"/>
      <c r="VXS202" s="260"/>
      <c r="VXT202" s="260"/>
      <c r="VXU202" s="260"/>
      <c r="VXV202" s="260"/>
      <c r="VXW202" s="260"/>
      <c r="VXX202" s="260"/>
      <c r="VXY202" s="260"/>
      <c r="VXZ202" s="260"/>
      <c r="VYA202" s="260"/>
      <c r="VYB202" s="260"/>
      <c r="VYC202" s="260"/>
      <c r="VYD202" s="260"/>
      <c r="VYE202" s="260"/>
      <c r="VYF202" s="260"/>
      <c r="VYG202" s="260"/>
      <c r="VYH202" s="260"/>
      <c r="VYI202" s="260"/>
      <c r="VYJ202" s="260"/>
      <c r="VYK202" s="260"/>
      <c r="VYL202" s="260"/>
      <c r="VYM202" s="260"/>
      <c r="VYN202" s="260"/>
      <c r="VYO202" s="260"/>
      <c r="VYP202" s="260"/>
      <c r="VYQ202" s="260"/>
      <c r="VYR202" s="260"/>
      <c r="VYS202" s="260"/>
      <c r="VYT202" s="260"/>
      <c r="VYU202" s="260"/>
      <c r="VYV202" s="260"/>
      <c r="VYW202" s="260"/>
      <c r="VYX202" s="260"/>
      <c r="VYY202" s="260"/>
      <c r="VYZ202" s="260"/>
      <c r="VZA202" s="260"/>
      <c r="VZB202" s="260"/>
      <c r="VZC202" s="260"/>
      <c r="VZD202" s="260"/>
      <c r="VZE202" s="260"/>
      <c r="VZF202" s="260"/>
      <c r="VZG202" s="260"/>
      <c r="VZH202" s="260"/>
      <c r="VZI202" s="260"/>
      <c r="VZJ202" s="260"/>
      <c r="VZK202" s="260"/>
      <c r="VZL202" s="260"/>
      <c r="VZM202" s="260"/>
      <c r="VZN202" s="260"/>
      <c r="VZO202" s="260"/>
      <c r="VZP202" s="260"/>
      <c r="VZQ202" s="260"/>
      <c r="VZR202" s="260"/>
      <c r="VZS202" s="260"/>
      <c r="VZT202" s="260"/>
      <c r="VZU202" s="260"/>
      <c r="VZV202" s="260"/>
      <c r="VZW202" s="260"/>
      <c r="VZX202" s="260"/>
      <c r="VZY202" s="260"/>
      <c r="VZZ202" s="260"/>
      <c r="WAA202" s="260"/>
      <c r="WAB202" s="260"/>
      <c r="WAC202" s="260"/>
      <c r="WAD202" s="260"/>
      <c r="WAE202" s="260"/>
      <c r="WAF202" s="260"/>
      <c r="WAG202" s="260"/>
      <c r="WAH202" s="260"/>
      <c r="WAI202" s="260"/>
      <c r="WAJ202" s="260"/>
      <c r="WAK202" s="260"/>
      <c r="WAL202" s="260"/>
      <c r="WAM202" s="260"/>
      <c r="WAN202" s="260"/>
      <c r="WAO202" s="260"/>
      <c r="WAP202" s="260"/>
      <c r="WAQ202" s="260"/>
      <c r="WAR202" s="260"/>
      <c r="WAS202" s="260"/>
      <c r="WAT202" s="260"/>
      <c r="WAU202" s="260"/>
      <c r="WAV202" s="260"/>
      <c r="WAW202" s="260"/>
      <c r="WAX202" s="260"/>
      <c r="WAY202" s="260"/>
      <c r="WAZ202" s="260"/>
      <c r="WBA202" s="260"/>
      <c r="WBB202" s="260"/>
      <c r="WBC202" s="260"/>
      <c r="WBD202" s="260"/>
      <c r="WBE202" s="260"/>
      <c r="WBF202" s="260"/>
      <c r="WBG202" s="260"/>
      <c r="WBH202" s="260"/>
      <c r="WBI202" s="260"/>
      <c r="WBJ202" s="260"/>
      <c r="WBK202" s="260"/>
      <c r="WBL202" s="260"/>
      <c r="WBM202" s="260"/>
      <c r="WBN202" s="260"/>
      <c r="WBO202" s="260"/>
      <c r="WBP202" s="260"/>
      <c r="WBQ202" s="260"/>
      <c r="WBR202" s="260"/>
      <c r="WBS202" s="260"/>
      <c r="WBT202" s="260"/>
      <c r="WBU202" s="260"/>
      <c r="WBV202" s="260"/>
      <c r="WBW202" s="260"/>
      <c r="WBX202" s="260"/>
      <c r="WBY202" s="260"/>
      <c r="WBZ202" s="260"/>
      <c r="WCA202" s="260"/>
      <c r="WCB202" s="260"/>
      <c r="WCC202" s="260"/>
      <c r="WCD202" s="260"/>
      <c r="WCE202" s="260"/>
      <c r="WCF202" s="260"/>
      <c r="WCG202" s="260"/>
      <c r="WCH202" s="260"/>
      <c r="WCI202" s="260"/>
      <c r="WCJ202" s="260"/>
      <c r="WCK202" s="260"/>
      <c r="WCL202" s="260"/>
      <c r="WCM202" s="260"/>
      <c r="WCN202" s="260"/>
      <c r="WCO202" s="260"/>
      <c r="WCP202" s="260"/>
      <c r="WCQ202" s="260"/>
      <c r="WCR202" s="260"/>
      <c r="WCS202" s="260"/>
      <c r="WCT202" s="260"/>
      <c r="WCU202" s="260"/>
      <c r="WCV202" s="260"/>
      <c r="WCW202" s="260"/>
      <c r="WCX202" s="260"/>
      <c r="WCY202" s="260"/>
      <c r="WCZ202" s="260"/>
      <c r="WDA202" s="260"/>
      <c r="WDB202" s="260"/>
      <c r="WDC202" s="260"/>
      <c r="WDD202" s="260"/>
      <c r="WDE202" s="260"/>
      <c r="WDF202" s="260"/>
      <c r="WDG202" s="260"/>
      <c r="WDH202" s="260"/>
      <c r="WDI202" s="260"/>
      <c r="WDJ202" s="260"/>
      <c r="WDK202" s="260"/>
      <c r="WDL202" s="260"/>
      <c r="WDM202" s="260"/>
      <c r="WDN202" s="260"/>
      <c r="WDO202" s="260"/>
      <c r="WDP202" s="260"/>
      <c r="WDQ202" s="260"/>
      <c r="WDR202" s="260"/>
      <c r="WDS202" s="260"/>
      <c r="WDT202" s="260"/>
      <c r="WDU202" s="260"/>
      <c r="WDV202" s="260"/>
      <c r="WDW202" s="260"/>
      <c r="WDX202" s="260"/>
      <c r="WDY202" s="260"/>
      <c r="WDZ202" s="260"/>
      <c r="WEA202" s="260"/>
      <c r="WEB202" s="260"/>
      <c r="WEC202" s="260"/>
      <c r="WED202" s="260"/>
      <c r="WEE202" s="260"/>
      <c r="WEF202" s="260"/>
      <c r="WEG202" s="260"/>
      <c r="WEH202" s="260"/>
      <c r="WEI202" s="260"/>
      <c r="WEJ202" s="260"/>
      <c r="WEK202" s="260"/>
      <c r="WEL202" s="260"/>
      <c r="WEM202" s="260"/>
      <c r="WEN202" s="260"/>
      <c r="WEO202" s="260"/>
      <c r="WEP202" s="260"/>
      <c r="WEQ202" s="260"/>
      <c r="WER202" s="260"/>
      <c r="WES202" s="260"/>
      <c r="WET202" s="260"/>
      <c r="WEU202" s="260"/>
      <c r="WEV202" s="260"/>
      <c r="WEW202" s="260"/>
      <c r="WEX202" s="260"/>
      <c r="WEY202" s="260"/>
      <c r="WEZ202" s="260"/>
      <c r="WFA202" s="260"/>
      <c r="WFB202" s="260"/>
      <c r="WFC202" s="260"/>
      <c r="WFD202" s="260"/>
      <c r="WFE202" s="260"/>
      <c r="WFF202" s="260"/>
      <c r="WFG202" s="260"/>
      <c r="WFH202" s="260"/>
      <c r="WFI202" s="260"/>
      <c r="WFJ202" s="260"/>
      <c r="WFK202" s="260"/>
      <c r="WFL202" s="260"/>
      <c r="WFM202" s="260"/>
      <c r="WFN202" s="260"/>
      <c r="WFO202" s="260"/>
      <c r="WFP202" s="260"/>
      <c r="WFQ202" s="260"/>
      <c r="WFR202" s="260"/>
      <c r="WFS202" s="260"/>
      <c r="WFT202" s="260"/>
      <c r="WFU202" s="260"/>
      <c r="WFV202" s="260"/>
      <c r="WFW202" s="260"/>
      <c r="WFX202" s="260"/>
      <c r="WFY202" s="260"/>
      <c r="WFZ202" s="260"/>
      <c r="WGA202" s="260"/>
      <c r="WGB202" s="260"/>
      <c r="WGC202" s="260"/>
      <c r="WGD202" s="260"/>
      <c r="WGE202" s="260"/>
      <c r="WGF202" s="260"/>
      <c r="WGG202" s="260"/>
      <c r="WGH202" s="260"/>
      <c r="WGI202" s="260"/>
      <c r="WGJ202" s="260"/>
      <c r="WGK202" s="260"/>
      <c r="WGL202" s="260"/>
      <c r="WGM202" s="260"/>
      <c r="WGN202" s="260"/>
      <c r="WGO202" s="260"/>
      <c r="WGP202" s="260"/>
      <c r="WGQ202" s="260"/>
      <c r="WGR202" s="260"/>
      <c r="WGS202" s="260"/>
      <c r="WGT202" s="260"/>
      <c r="WGU202" s="260"/>
      <c r="WGV202" s="260"/>
      <c r="WGW202" s="260"/>
      <c r="WGX202" s="260"/>
      <c r="WGY202" s="260"/>
      <c r="WGZ202" s="260"/>
      <c r="WHA202" s="260"/>
      <c r="WHB202" s="260"/>
      <c r="WHC202" s="260"/>
      <c r="WHD202" s="260"/>
      <c r="WHE202" s="260"/>
      <c r="WHF202" s="260"/>
      <c r="WHG202" s="260"/>
      <c r="WHH202" s="260"/>
      <c r="WHI202" s="260"/>
      <c r="WHJ202" s="260"/>
      <c r="WHK202" s="260"/>
      <c r="WHL202" s="260"/>
      <c r="WHM202" s="260"/>
      <c r="WHN202" s="260"/>
      <c r="WHO202" s="260"/>
      <c r="WHP202" s="260"/>
      <c r="WHQ202" s="260"/>
      <c r="WHR202" s="260"/>
      <c r="WHS202" s="260"/>
      <c r="WHT202" s="260"/>
      <c r="WHU202" s="260"/>
      <c r="WHV202" s="260"/>
      <c r="WHW202" s="260"/>
      <c r="WHX202" s="260"/>
      <c r="WHY202" s="260"/>
      <c r="WHZ202" s="260"/>
      <c r="WIA202" s="260"/>
      <c r="WIB202" s="260"/>
      <c r="WIC202" s="260"/>
      <c r="WID202" s="260"/>
      <c r="WIE202" s="260"/>
      <c r="WIF202" s="260"/>
      <c r="WIG202" s="260"/>
      <c r="WIH202" s="260"/>
      <c r="WII202" s="260"/>
      <c r="WIJ202" s="260"/>
      <c r="WIK202" s="260"/>
      <c r="WIL202" s="260"/>
      <c r="WIM202" s="260"/>
      <c r="WIN202" s="260"/>
      <c r="WIO202" s="260"/>
      <c r="WIP202" s="260"/>
      <c r="WIQ202" s="260"/>
      <c r="WIR202" s="260"/>
      <c r="WIS202" s="260"/>
      <c r="WIT202" s="260"/>
      <c r="WIU202" s="260"/>
      <c r="WIV202" s="260"/>
      <c r="WIW202" s="260"/>
      <c r="WIX202" s="260"/>
      <c r="WIY202" s="260"/>
      <c r="WIZ202" s="260"/>
      <c r="WJA202" s="260"/>
      <c r="WJB202" s="260"/>
      <c r="WJC202" s="260"/>
      <c r="WJD202" s="260"/>
      <c r="WJE202" s="260"/>
      <c r="WJF202" s="260"/>
      <c r="WJG202" s="260"/>
      <c r="WJH202" s="260"/>
      <c r="WJI202" s="260"/>
      <c r="WJJ202" s="260"/>
      <c r="WJK202" s="260"/>
      <c r="WJL202" s="260"/>
      <c r="WJM202" s="260"/>
      <c r="WJN202" s="260"/>
      <c r="WJO202" s="260"/>
      <c r="WJP202" s="260"/>
      <c r="WJQ202" s="260"/>
      <c r="WJR202" s="260"/>
      <c r="WJS202" s="260"/>
      <c r="WJT202" s="260"/>
      <c r="WJU202" s="260"/>
      <c r="WJV202" s="260"/>
      <c r="WJW202" s="260"/>
      <c r="WJX202" s="260"/>
      <c r="WJY202" s="260"/>
      <c r="WJZ202" s="260"/>
      <c r="WKA202" s="260"/>
      <c r="WKB202" s="260"/>
      <c r="WKC202" s="260"/>
      <c r="WKD202" s="260"/>
      <c r="WKE202" s="260"/>
      <c r="WKF202" s="260"/>
      <c r="WKG202" s="260"/>
      <c r="WKH202" s="260"/>
      <c r="WKI202" s="260"/>
      <c r="WKJ202" s="260"/>
      <c r="WKK202" s="260"/>
      <c r="WKL202" s="260"/>
      <c r="WKM202" s="260"/>
      <c r="WKN202" s="260"/>
      <c r="WKO202" s="260"/>
      <c r="WKP202" s="260"/>
      <c r="WKQ202" s="260"/>
      <c r="WKR202" s="260"/>
      <c r="WKS202" s="260"/>
      <c r="WKT202" s="260"/>
      <c r="WKU202" s="260"/>
      <c r="WKV202" s="260"/>
      <c r="WKW202" s="260"/>
      <c r="WKX202" s="260"/>
      <c r="WKY202" s="260"/>
      <c r="WKZ202" s="260"/>
      <c r="WLA202" s="260"/>
      <c r="WLB202" s="260"/>
      <c r="WLC202" s="260"/>
      <c r="WLD202" s="260"/>
      <c r="WLE202" s="260"/>
      <c r="WLF202" s="260"/>
      <c r="WLG202" s="260"/>
      <c r="WLH202" s="260"/>
      <c r="WLI202" s="260"/>
      <c r="WLJ202" s="260"/>
      <c r="WLK202" s="260"/>
      <c r="WLL202" s="260"/>
      <c r="WLM202" s="260"/>
      <c r="WLN202" s="260"/>
      <c r="WLO202" s="260"/>
      <c r="WLP202" s="260"/>
      <c r="WLQ202" s="260"/>
      <c r="WLR202" s="260"/>
      <c r="WLS202" s="260"/>
      <c r="WLT202" s="260"/>
      <c r="WLU202" s="260"/>
      <c r="WLV202" s="260"/>
      <c r="WLW202" s="260"/>
      <c r="WLX202" s="260"/>
      <c r="WLY202" s="260"/>
      <c r="WLZ202" s="260"/>
      <c r="WMA202" s="260"/>
      <c r="WMB202" s="260"/>
      <c r="WMC202" s="260"/>
      <c r="WMD202" s="260"/>
      <c r="WME202" s="260"/>
      <c r="WMF202" s="260"/>
      <c r="WMG202" s="260"/>
      <c r="WMH202" s="260"/>
      <c r="WMI202" s="260"/>
      <c r="WMJ202" s="260"/>
      <c r="WMK202" s="260"/>
      <c r="WML202" s="260"/>
      <c r="WMM202" s="260"/>
      <c r="WMN202" s="260"/>
      <c r="WMO202" s="260"/>
      <c r="WMP202" s="260"/>
      <c r="WMQ202" s="260"/>
      <c r="WMR202" s="260"/>
      <c r="WMS202" s="260"/>
      <c r="WMT202" s="260"/>
      <c r="WMU202" s="260"/>
      <c r="WMV202" s="260"/>
      <c r="WMW202" s="260"/>
      <c r="WMX202" s="260"/>
      <c r="WMY202" s="260"/>
      <c r="WMZ202" s="260"/>
      <c r="WNA202" s="260"/>
      <c r="WNB202" s="260"/>
      <c r="WNC202" s="260"/>
      <c r="WND202" s="260"/>
      <c r="WNE202" s="260"/>
      <c r="WNF202" s="260"/>
      <c r="WNG202" s="260"/>
      <c r="WNH202" s="260"/>
      <c r="WNI202" s="260"/>
      <c r="WNJ202" s="260"/>
      <c r="WNK202" s="260"/>
      <c r="WNL202" s="260"/>
      <c r="WNM202" s="260"/>
      <c r="WNN202" s="260"/>
      <c r="WNO202" s="260"/>
      <c r="WNP202" s="260"/>
      <c r="WNQ202" s="260"/>
      <c r="WNR202" s="260"/>
      <c r="WNS202" s="260"/>
      <c r="WNT202" s="260"/>
      <c r="WNU202" s="260"/>
      <c r="WNV202" s="260"/>
      <c r="WNW202" s="260"/>
      <c r="WNX202" s="260"/>
      <c r="WNY202" s="260"/>
      <c r="WNZ202" s="260"/>
      <c r="WOA202" s="260"/>
      <c r="WOB202" s="260"/>
      <c r="WOC202" s="260"/>
      <c r="WOD202" s="260"/>
      <c r="WOE202" s="260"/>
      <c r="WOF202" s="260"/>
      <c r="WOG202" s="260"/>
      <c r="WOH202" s="260"/>
      <c r="WOI202" s="260"/>
      <c r="WOJ202" s="260"/>
      <c r="WOK202" s="260"/>
      <c r="WOL202" s="260"/>
      <c r="WOM202" s="260"/>
      <c r="WON202" s="260"/>
      <c r="WOO202" s="260"/>
      <c r="WOP202" s="260"/>
      <c r="WOQ202" s="260"/>
      <c r="WOR202" s="260"/>
      <c r="WOS202" s="260"/>
      <c r="WOT202" s="260"/>
      <c r="WOU202" s="260"/>
      <c r="WOV202" s="260"/>
      <c r="WOW202" s="260"/>
      <c r="WOX202" s="260"/>
      <c r="WOY202" s="260"/>
      <c r="WOZ202" s="260"/>
      <c r="WPA202" s="260"/>
      <c r="WPB202" s="260"/>
      <c r="WPC202" s="260"/>
      <c r="WPD202" s="260"/>
      <c r="WPE202" s="260"/>
      <c r="WPF202" s="260"/>
      <c r="WPG202" s="260"/>
      <c r="WPH202" s="260"/>
      <c r="WPI202" s="260"/>
      <c r="WPJ202" s="260"/>
      <c r="WPK202" s="260"/>
      <c r="WPL202" s="260"/>
      <c r="WPM202" s="260"/>
      <c r="WPN202" s="260"/>
      <c r="WPO202" s="260"/>
      <c r="WPP202" s="260"/>
      <c r="WPQ202" s="260"/>
      <c r="WPR202" s="260"/>
      <c r="WPS202" s="260"/>
      <c r="WPT202" s="260"/>
      <c r="WPU202" s="260"/>
      <c r="WPV202" s="260"/>
      <c r="WPW202" s="260"/>
      <c r="WPX202" s="260"/>
      <c r="WPY202" s="260"/>
      <c r="WPZ202" s="260"/>
      <c r="WQA202" s="260"/>
      <c r="WQB202" s="260"/>
      <c r="WQC202" s="260"/>
      <c r="WQD202" s="260"/>
      <c r="WQE202" s="260"/>
      <c r="WQF202" s="260"/>
      <c r="WQG202" s="260"/>
      <c r="WQH202" s="260"/>
      <c r="WQI202" s="260"/>
      <c r="WQJ202" s="260"/>
      <c r="WQK202" s="260"/>
      <c r="WQL202" s="260"/>
      <c r="WQM202" s="260"/>
      <c r="WQN202" s="260"/>
      <c r="WQO202" s="260"/>
      <c r="WQP202" s="260"/>
      <c r="WQQ202" s="260"/>
      <c r="WQR202" s="260"/>
      <c r="WQS202" s="260"/>
      <c r="WQT202" s="260"/>
      <c r="WQU202" s="260"/>
      <c r="WQV202" s="260"/>
      <c r="WQW202" s="260"/>
      <c r="WQX202" s="260"/>
      <c r="WQY202" s="260"/>
      <c r="WQZ202" s="260"/>
      <c r="WRA202" s="260"/>
      <c r="WRB202" s="260"/>
      <c r="WRC202" s="260"/>
      <c r="WRD202" s="260"/>
      <c r="WRE202" s="260"/>
      <c r="WRF202" s="260"/>
      <c r="WRG202" s="260"/>
      <c r="WRH202" s="260"/>
      <c r="WRI202" s="260"/>
      <c r="WRJ202" s="260"/>
      <c r="WRK202" s="260"/>
      <c r="WRL202" s="260"/>
      <c r="WRM202" s="260"/>
      <c r="WRN202" s="260"/>
      <c r="WRO202" s="260"/>
      <c r="WRP202" s="260"/>
      <c r="WRQ202" s="260"/>
      <c r="WRR202" s="260"/>
      <c r="WRS202" s="260"/>
      <c r="WRT202" s="260"/>
      <c r="WRU202" s="260"/>
      <c r="WRV202" s="260"/>
      <c r="WRW202" s="260"/>
      <c r="WRX202" s="260"/>
      <c r="WRY202" s="260"/>
      <c r="WRZ202" s="260"/>
      <c r="WSA202" s="260"/>
      <c r="WSB202" s="260"/>
      <c r="WSC202" s="260"/>
      <c r="WSD202" s="260"/>
      <c r="WSE202" s="260"/>
      <c r="WSF202" s="260"/>
      <c r="WSG202" s="260"/>
      <c r="WSH202" s="260"/>
      <c r="WSI202" s="260"/>
      <c r="WSJ202" s="260"/>
      <c r="WSK202" s="260"/>
      <c r="WSL202" s="260"/>
      <c r="WSM202" s="260"/>
      <c r="WSN202" s="260"/>
      <c r="WSO202" s="260"/>
      <c r="WSP202" s="260"/>
      <c r="WSQ202" s="260"/>
      <c r="WSR202" s="260"/>
      <c r="WSS202" s="260"/>
      <c r="WST202" s="260"/>
      <c r="WSU202" s="260"/>
      <c r="WSV202" s="260"/>
      <c r="WSW202" s="260"/>
      <c r="WSX202" s="260"/>
      <c r="WSY202" s="260"/>
      <c r="WSZ202" s="260"/>
      <c r="WTA202" s="260"/>
      <c r="WTB202" s="260"/>
      <c r="WTC202" s="260"/>
      <c r="WTD202" s="260"/>
      <c r="WTE202" s="260"/>
      <c r="WTF202" s="260"/>
      <c r="WTG202" s="260"/>
      <c r="WTH202" s="260"/>
      <c r="WTI202" s="260"/>
      <c r="WTJ202" s="260"/>
      <c r="WTK202" s="260"/>
      <c r="WTL202" s="260"/>
      <c r="WTM202" s="260"/>
      <c r="WTN202" s="260"/>
      <c r="WTO202" s="260"/>
      <c r="WTP202" s="260"/>
      <c r="WTQ202" s="260"/>
      <c r="WTR202" s="260"/>
      <c r="WTS202" s="260"/>
      <c r="WTT202" s="260"/>
      <c r="WTU202" s="260"/>
      <c r="WTV202" s="260"/>
      <c r="WTW202" s="260"/>
      <c r="WTX202" s="260"/>
      <c r="WTY202" s="260"/>
      <c r="WTZ202" s="260"/>
      <c r="WUA202" s="260"/>
      <c r="WUB202" s="260"/>
      <c r="WUC202" s="260"/>
      <c r="WUD202" s="260"/>
      <c r="WUE202" s="260"/>
      <c r="WUF202" s="260"/>
      <c r="WUG202" s="260"/>
      <c r="WUH202" s="260"/>
      <c r="WUI202" s="260"/>
      <c r="WUJ202" s="260"/>
      <c r="WUK202" s="260"/>
      <c r="WUL202" s="260"/>
      <c r="WUM202" s="260"/>
      <c r="WUN202" s="260"/>
      <c r="WUO202" s="260"/>
      <c r="WUP202" s="260"/>
      <c r="WUQ202" s="260"/>
      <c r="WUR202" s="260"/>
      <c r="WUS202" s="260"/>
      <c r="WUT202" s="260"/>
      <c r="WUU202" s="260"/>
      <c r="WUV202" s="260"/>
      <c r="WUW202" s="260"/>
      <c r="WUX202" s="260"/>
      <c r="WUY202" s="260"/>
      <c r="WUZ202" s="260"/>
      <c r="WVA202" s="260"/>
      <c r="WVB202" s="260"/>
      <c r="WVC202" s="260"/>
      <c r="WVD202" s="260"/>
      <c r="WVE202" s="260"/>
      <c r="WVF202" s="260"/>
      <c r="WVG202" s="260"/>
      <c r="WVH202" s="260"/>
      <c r="WVI202" s="260"/>
      <c r="WVJ202" s="260"/>
      <c r="WVK202" s="260"/>
      <c r="WVL202" s="260"/>
      <c r="WVM202" s="260"/>
      <c r="WVN202" s="260"/>
      <c r="WVO202" s="260"/>
      <c r="WVP202" s="260"/>
      <c r="WVQ202" s="260"/>
      <c r="WVR202" s="260"/>
      <c r="WVS202" s="260"/>
      <c r="WVT202" s="260"/>
      <c r="WVU202" s="260"/>
      <c r="WVV202" s="260"/>
      <c r="WVW202" s="260"/>
      <c r="WVX202" s="260"/>
      <c r="WVY202" s="260"/>
      <c r="WVZ202" s="260"/>
      <c r="WWA202" s="260"/>
      <c r="WWB202" s="260"/>
      <c r="WWC202" s="260"/>
      <c r="WWD202" s="260"/>
      <c r="WWE202" s="260"/>
      <c r="WWF202" s="260"/>
      <c r="WWG202" s="260"/>
      <c r="WWH202" s="260"/>
      <c r="WWI202" s="260"/>
      <c r="WWJ202" s="260"/>
      <c r="WWK202" s="260"/>
      <c r="WWL202" s="260"/>
      <c r="WWM202" s="260"/>
      <c r="WWN202" s="260"/>
      <c r="WWO202" s="260"/>
      <c r="WWP202" s="260"/>
      <c r="WWQ202" s="260"/>
      <c r="WWR202" s="260"/>
      <c r="WWS202" s="260"/>
      <c r="WWT202" s="260"/>
      <c r="WWU202" s="260"/>
      <c r="WWV202" s="260"/>
      <c r="WWW202" s="260"/>
      <c r="WWX202" s="260"/>
      <c r="WWY202" s="260"/>
      <c r="WWZ202" s="260"/>
      <c r="WXA202" s="260"/>
      <c r="WXB202" s="260"/>
      <c r="WXC202" s="260"/>
      <c r="WXD202" s="260"/>
      <c r="WXE202" s="260"/>
      <c r="WXF202" s="260"/>
      <c r="WXG202" s="260"/>
      <c r="WXH202" s="260"/>
      <c r="WXI202" s="260"/>
      <c r="WXJ202" s="260"/>
      <c r="WXK202" s="260"/>
      <c r="WXL202" s="260"/>
      <c r="WXM202" s="260"/>
      <c r="WXN202" s="260"/>
      <c r="WXO202" s="260"/>
      <c r="WXP202" s="260"/>
      <c r="WXQ202" s="260"/>
      <c r="WXR202" s="260"/>
      <c r="WXS202" s="260"/>
      <c r="WXT202" s="260"/>
      <c r="WXU202" s="260"/>
      <c r="WXV202" s="260"/>
      <c r="WXW202" s="260"/>
      <c r="WXX202" s="260"/>
      <c r="WXY202" s="260"/>
      <c r="WXZ202" s="260"/>
      <c r="WYA202" s="260"/>
      <c r="WYB202" s="260"/>
      <c r="WYC202" s="260"/>
      <c r="WYD202" s="260"/>
      <c r="WYE202" s="260"/>
      <c r="WYF202" s="260"/>
      <c r="WYG202" s="260"/>
      <c r="WYH202" s="260"/>
      <c r="WYI202" s="260"/>
      <c r="WYJ202" s="260"/>
      <c r="WYK202" s="260"/>
      <c r="WYL202" s="260"/>
      <c r="WYM202" s="260"/>
      <c r="WYN202" s="260"/>
      <c r="WYO202" s="260"/>
      <c r="WYP202" s="260"/>
      <c r="WYQ202" s="260"/>
      <c r="WYR202" s="260"/>
      <c r="WYS202" s="260"/>
      <c r="WYT202" s="260"/>
      <c r="WYU202" s="260"/>
      <c r="WYV202" s="260"/>
      <c r="WYW202" s="260"/>
      <c r="WYX202" s="260"/>
      <c r="WYY202" s="260"/>
      <c r="WYZ202" s="260"/>
      <c r="WZA202" s="260"/>
      <c r="WZB202" s="260"/>
      <c r="WZC202" s="260"/>
      <c r="WZD202" s="260"/>
      <c r="WZE202" s="260"/>
      <c r="WZF202" s="260"/>
      <c r="WZG202" s="260"/>
      <c r="WZH202" s="260"/>
      <c r="WZI202" s="260"/>
      <c r="WZJ202" s="260"/>
      <c r="WZK202" s="260"/>
      <c r="WZL202" s="260"/>
      <c r="WZM202" s="260"/>
      <c r="WZN202" s="260"/>
      <c r="WZO202" s="260"/>
      <c r="WZP202" s="260"/>
      <c r="WZQ202" s="260"/>
      <c r="WZR202" s="260"/>
      <c r="WZS202" s="260"/>
      <c r="WZT202" s="260"/>
      <c r="WZU202" s="260"/>
      <c r="WZV202" s="260"/>
      <c r="WZW202" s="260"/>
      <c r="WZX202" s="260"/>
      <c r="WZY202" s="260"/>
      <c r="WZZ202" s="260"/>
      <c r="XAA202" s="260"/>
      <c r="XAB202" s="260"/>
      <c r="XAC202" s="260"/>
      <c r="XAD202" s="260"/>
      <c r="XAE202" s="260"/>
      <c r="XAF202" s="260"/>
      <c r="XAG202" s="260"/>
      <c r="XAH202" s="260"/>
      <c r="XAI202" s="260"/>
      <c r="XAJ202" s="260"/>
      <c r="XAK202" s="260"/>
      <c r="XAL202" s="260"/>
      <c r="XAM202" s="260"/>
      <c r="XAN202" s="260"/>
      <c r="XAO202" s="260"/>
      <c r="XAP202" s="260"/>
      <c r="XAQ202" s="260"/>
      <c r="XAR202" s="260"/>
      <c r="XAS202" s="260"/>
      <c r="XAT202" s="260"/>
      <c r="XAU202" s="260"/>
      <c r="XAV202" s="260"/>
      <c r="XAW202" s="260"/>
      <c r="XAX202" s="260"/>
      <c r="XAY202" s="260"/>
      <c r="XAZ202" s="260"/>
      <c r="XBA202" s="260"/>
      <c r="XBB202" s="260"/>
      <c r="XBC202" s="260"/>
      <c r="XBD202" s="260"/>
      <c r="XBE202" s="260"/>
      <c r="XBF202" s="260"/>
      <c r="XBG202" s="260"/>
      <c r="XBH202" s="260"/>
      <c r="XBI202" s="260"/>
      <c r="XBJ202" s="260"/>
      <c r="XBK202" s="260"/>
      <c r="XBL202" s="260"/>
      <c r="XBM202" s="260"/>
      <c r="XBN202" s="260"/>
      <c r="XBO202" s="260"/>
      <c r="XBP202" s="260"/>
      <c r="XBQ202" s="260"/>
      <c r="XBR202" s="260"/>
      <c r="XBS202" s="260"/>
      <c r="XBT202" s="260"/>
      <c r="XBU202" s="260"/>
      <c r="XBV202" s="260"/>
      <c r="XBW202" s="260"/>
      <c r="XBX202" s="260"/>
      <c r="XBY202" s="260"/>
      <c r="XBZ202" s="260"/>
      <c r="XCA202" s="260"/>
      <c r="XCB202" s="260"/>
      <c r="XCC202" s="260"/>
      <c r="XCD202" s="260"/>
      <c r="XCE202" s="260"/>
      <c r="XCF202" s="260"/>
      <c r="XCG202" s="260"/>
      <c r="XCH202" s="260"/>
      <c r="XCI202" s="260"/>
      <c r="XCJ202" s="260"/>
      <c r="XCK202" s="260"/>
      <c r="XCL202" s="260"/>
      <c r="XCM202" s="260"/>
      <c r="XCN202" s="260"/>
      <c r="XCO202" s="260"/>
      <c r="XCP202" s="260"/>
      <c r="XCQ202" s="260"/>
      <c r="XCR202" s="260"/>
      <c r="XCS202" s="260"/>
      <c r="XCT202" s="260"/>
      <c r="XCU202" s="260"/>
      <c r="XCV202" s="260"/>
      <c r="XCW202" s="260"/>
      <c r="XCX202" s="260"/>
      <c r="XCY202" s="260"/>
      <c r="XCZ202" s="260"/>
      <c r="XDA202" s="260"/>
      <c r="XDB202" s="260"/>
      <c r="XDC202" s="260"/>
      <c r="XDD202" s="260"/>
      <c r="XDE202" s="260"/>
      <c r="XDF202" s="260"/>
      <c r="XDG202" s="260"/>
      <c r="XDH202" s="260"/>
      <c r="XDI202" s="260"/>
      <c r="XDJ202" s="260"/>
      <c r="XDK202" s="260"/>
      <c r="XDL202" s="260"/>
      <c r="XDM202" s="260"/>
      <c r="XDN202" s="260"/>
      <c r="XDO202" s="260"/>
      <c r="XDP202" s="260"/>
      <c r="XDQ202" s="260"/>
      <c r="XDR202" s="260"/>
      <c r="XDS202" s="260"/>
      <c r="XDT202" s="260"/>
      <c r="XDU202" s="260"/>
      <c r="XDV202" s="260"/>
      <c r="XDW202" s="260"/>
      <c r="XDX202" s="260"/>
      <c r="XDY202" s="260"/>
      <c r="XDZ202" s="260"/>
      <c r="XEA202" s="260"/>
      <c r="XEB202" s="260"/>
      <c r="XEC202" s="260"/>
      <c r="XED202" s="260"/>
      <c r="XEE202" s="260"/>
      <c r="XEF202" s="260"/>
      <c r="XEG202" s="260"/>
      <c r="XEH202" s="260"/>
      <c r="XEI202" s="260"/>
      <c r="XEJ202" s="260"/>
      <c r="XEK202" s="260"/>
      <c r="XEL202" s="260"/>
      <c r="XEM202" s="260"/>
      <c r="XEN202" s="260"/>
      <c r="XEO202" s="260"/>
      <c r="XEP202" s="260"/>
      <c r="XEQ202" s="260"/>
      <c r="XER202" s="260"/>
      <c r="XES202" s="260"/>
      <c r="XET202" s="260"/>
      <c r="XEU202" s="260"/>
      <c r="XEV202" s="260"/>
      <c r="XEW202" s="260"/>
      <c r="XEX202" s="260"/>
      <c r="XEY202" s="260"/>
      <c r="XEZ202" s="260"/>
      <c r="XFA202" s="260"/>
      <c r="XFB202" s="260"/>
      <c r="XFC202" s="260"/>
      <c r="XFD202" s="260"/>
    </row>
    <row r="203" spans="1:16384" ht="186" customHeight="1" x14ac:dyDescent="0.2">
      <c r="A20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5"/>
      <c r="C203" s="235"/>
      <c r="D203" s="235"/>
      <c r="E203" s="235"/>
      <c r="F203" s="235"/>
      <c r="G203" s="235"/>
      <c r="H203" s="235"/>
    </row>
    <row r="204" spans="1:16384" ht="71.25" customHeight="1" x14ac:dyDescent="0.2">
      <c r="A204" s="235" t="s">
        <v>164</v>
      </c>
      <c r="B204" s="235"/>
      <c r="C204" s="235"/>
      <c r="D204" s="235"/>
      <c r="E204" s="235"/>
      <c r="F204" s="235"/>
      <c r="G204" s="235"/>
      <c r="H204" s="235"/>
    </row>
    <row r="205" spans="1:16384" ht="23.25" x14ac:dyDescent="0.2">
      <c r="A205" s="260" t="s">
        <v>165</v>
      </c>
      <c r="B205" s="260"/>
      <c r="C205" s="260"/>
      <c r="D205" s="260"/>
      <c r="E205" s="260"/>
      <c r="F205" s="260"/>
      <c r="G205" s="260"/>
      <c r="H205" s="260"/>
    </row>
    <row r="206" spans="1:16384" s="262" customFormat="1" ht="114.75" customHeight="1" x14ac:dyDescent="0.2">
      <c r="A206" s="235" t="s">
        <v>166</v>
      </c>
      <c r="B206" s="235"/>
      <c r="C206" s="235"/>
      <c r="D206" s="235"/>
      <c r="E206" s="235"/>
      <c r="F206" s="235"/>
      <c r="G206" s="235"/>
      <c r="H206" s="235"/>
    </row>
  </sheetData>
  <sheetProtection selectLockedCells="1" selectUnlockedCells="1"/>
  <mergeCells count="2382">
    <mergeCell ref="A206:E206"/>
    <mergeCell ref="F206:H206"/>
    <mergeCell ref="XEG202:XEN202"/>
    <mergeCell ref="XEO202:XEV202"/>
    <mergeCell ref="XEW202:XFD202"/>
    <mergeCell ref="A203:H203"/>
    <mergeCell ref="A204:H204"/>
    <mergeCell ref="A205:H205"/>
    <mergeCell ref="XCK202:XCR202"/>
    <mergeCell ref="XCS202:XCZ202"/>
    <mergeCell ref="XDA202:XDH202"/>
    <mergeCell ref="XDI202:XDP202"/>
    <mergeCell ref="XDQ202:XDX202"/>
    <mergeCell ref="XDY202:XEF202"/>
    <mergeCell ref="XAO202:XAV202"/>
    <mergeCell ref="XAW202:XBD202"/>
    <mergeCell ref="XBE202:XBL202"/>
    <mergeCell ref="XBM202:XBT202"/>
    <mergeCell ref="XBU202:XCB202"/>
    <mergeCell ref="XCC202:XCJ202"/>
    <mergeCell ref="WYS202:WYZ202"/>
    <mergeCell ref="WZA202:WZH202"/>
    <mergeCell ref="WZI202:WZP202"/>
    <mergeCell ref="WZQ202:WZX202"/>
    <mergeCell ref="WZY202:XAF202"/>
    <mergeCell ref="XAG202:XAN202"/>
    <mergeCell ref="WWW202:WXD202"/>
    <mergeCell ref="WXE202:WXL202"/>
    <mergeCell ref="WXM202:WXT202"/>
    <mergeCell ref="WXU202:WYB202"/>
    <mergeCell ref="WYC202:WYJ202"/>
    <mergeCell ref="WYK202:WYR202"/>
    <mergeCell ref="WVA202:WVH202"/>
    <mergeCell ref="WVI202:WVP202"/>
    <mergeCell ref="WVQ202:WVX202"/>
    <mergeCell ref="WVY202:WWF202"/>
    <mergeCell ref="WWG202:WWN202"/>
    <mergeCell ref="WWO202:WWV202"/>
    <mergeCell ref="WTE202:WTL202"/>
    <mergeCell ref="WTM202:WTT202"/>
    <mergeCell ref="WTU202:WUB202"/>
    <mergeCell ref="WUC202:WUJ202"/>
    <mergeCell ref="WUK202:WUR202"/>
    <mergeCell ref="WUS202:WUZ202"/>
    <mergeCell ref="WRI202:WRP202"/>
    <mergeCell ref="WRQ202:WRX202"/>
    <mergeCell ref="WRY202:WSF202"/>
    <mergeCell ref="WSG202:WSN202"/>
    <mergeCell ref="WSO202:WSV202"/>
    <mergeCell ref="WSW202:WTD202"/>
    <mergeCell ref="WPM202:WPT202"/>
    <mergeCell ref="WPU202:WQB202"/>
    <mergeCell ref="WQC202:WQJ202"/>
    <mergeCell ref="WQK202:WQR202"/>
    <mergeCell ref="WQS202:WQZ202"/>
    <mergeCell ref="WRA202:WRH202"/>
    <mergeCell ref="WNQ202:WNX202"/>
    <mergeCell ref="WNY202:WOF202"/>
    <mergeCell ref="WOG202:WON202"/>
    <mergeCell ref="WOO202:WOV202"/>
    <mergeCell ref="WOW202:WPD202"/>
    <mergeCell ref="WPE202:WPL202"/>
    <mergeCell ref="WLU202:WMB202"/>
    <mergeCell ref="WMC202:WMJ202"/>
    <mergeCell ref="WMK202:WMR202"/>
    <mergeCell ref="WMS202:WMZ202"/>
    <mergeCell ref="WNA202:WNH202"/>
    <mergeCell ref="WNI202:WNP202"/>
    <mergeCell ref="WJY202:WKF202"/>
    <mergeCell ref="WKG202:WKN202"/>
    <mergeCell ref="WKO202:WKV202"/>
    <mergeCell ref="WKW202:WLD202"/>
    <mergeCell ref="WLE202:WLL202"/>
    <mergeCell ref="WLM202:WLT202"/>
    <mergeCell ref="WIC202:WIJ202"/>
    <mergeCell ref="WIK202:WIR202"/>
    <mergeCell ref="WIS202:WIZ202"/>
    <mergeCell ref="WJA202:WJH202"/>
    <mergeCell ref="WJI202:WJP202"/>
    <mergeCell ref="WJQ202:WJX202"/>
    <mergeCell ref="WGG202:WGN202"/>
    <mergeCell ref="WGO202:WGV202"/>
    <mergeCell ref="WGW202:WHD202"/>
    <mergeCell ref="WHE202:WHL202"/>
    <mergeCell ref="WHM202:WHT202"/>
    <mergeCell ref="WHU202:WIB202"/>
    <mergeCell ref="WEK202:WER202"/>
    <mergeCell ref="WES202:WEZ202"/>
    <mergeCell ref="WFA202:WFH202"/>
    <mergeCell ref="WFI202:WFP202"/>
    <mergeCell ref="WFQ202:WFX202"/>
    <mergeCell ref="WFY202:WGF202"/>
    <mergeCell ref="WCO202:WCV202"/>
    <mergeCell ref="WCW202:WDD202"/>
    <mergeCell ref="WDE202:WDL202"/>
    <mergeCell ref="WDM202:WDT202"/>
    <mergeCell ref="WDU202:WEB202"/>
    <mergeCell ref="WEC202:WEJ202"/>
    <mergeCell ref="WAS202:WAZ202"/>
    <mergeCell ref="WBA202:WBH202"/>
    <mergeCell ref="WBI202:WBP202"/>
    <mergeCell ref="WBQ202:WBX202"/>
    <mergeCell ref="WBY202:WCF202"/>
    <mergeCell ref="WCG202:WCN202"/>
    <mergeCell ref="VYW202:VZD202"/>
    <mergeCell ref="VZE202:VZL202"/>
    <mergeCell ref="VZM202:VZT202"/>
    <mergeCell ref="VZU202:WAB202"/>
    <mergeCell ref="WAC202:WAJ202"/>
    <mergeCell ref="WAK202:WAR202"/>
    <mergeCell ref="VXA202:VXH202"/>
    <mergeCell ref="VXI202:VXP202"/>
    <mergeCell ref="VXQ202:VXX202"/>
    <mergeCell ref="VXY202:VYF202"/>
    <mergeCell ref="VYG202:VYN202"/>
    <mergeCell ref="VYO202:VYV202"/>
    <mergeCell ref="VVE202:VVL202"/>
    <mergeCell ref="VVM202:VVT202"/>
    <mergeCell ref="VVU202:VWB202"/>
    <mergeCell ref="VWC202:VWJ202"/>
    <mergeCell ref="VWK202:VWR202"/>
    <mergeCell ref="VWS202:VWZ202"/>
    <mergeCell ref="VTI202:VTP202"/>
    <mergeCell ref="VTQ202:VTX202"/>
    <mergeCell ref="VTY202:VUF202"/>
    <mergeCell ref="VUG202:VUN202"/>
    <mergeCell ref="VUO202:VUV202"/>
    <mergeCell ref="VUW202:VVD202"/>
    <mergeCell ref="VRM202:VRT202"/>
    <mergeCell ref="VRU202:VSB202"/>
    <mergeCell ref="VSC202:VSJ202"/>
    <mergeCell ref="VSK202:VSR202"/>
    <mergeCell ref="VSS202:VSZ202"/>
    <mergeCell ref="VTA202:VTH202"/>
    <mergeCell ref="VPQ202:VPX202"/>
    <mergeCell ref="VPY202:VQF202"/>
    <mergeCell ref="VQG202:VQN202"/>
    <mergeCell ref="VQO202:VQV202"/>
    <mergeCell ref="VQW202:VRD202"/>
    <mergeCell ref="VRE202:VRL202"/>
    <mergeCell ref="VNU202:VOB202"/>
    <mergeCell ref="VOC202:VOJ202"/>
    <mergeCell ref="VOK202:VOR202"/>
    <mergeCell ref="VOS202:VOZ202"/>
    <mergeCell ref="VPA202:VPH202"/>
    <mergeCell ref="VPI202:VPP202"/>
    <mergeCell ref="VLY202:VMF202"/>
    <mergeCell ref="VMG202:VMN202"/>
    <mergeCell ref="VMO202:VMV202"/>
    <mergeCell ref="VMW202:VND202"/>
    <mergeCell ref="VNE202:VNL202"/>
    <mergeCell ref="VNM202:VNT202"/>
    <mergeCell ref="VKC202:VKJ202"/>
    <mergeCell ref="VKK202:VKR202"/>
    <mergeCell ref="VKS202:VKZ202"/>
    <mergeCell ref="VLA202:VLH202"/>
    <mergeCell ref="VLI202:VLP202"/>
    <mergeCell ref="VLQ202:VLX202"/>
    <mergeCell ref="VIG202:VIN202"/>
    <mergeCell ref="VIO202:VIV202"/>
    <mergeCell ref="VIW202:VJD202"/>
    <mergeCell ref="VJE202:VJL202"/>
    <mergeCell ref="VJM202:VJT202"/>
    <mergeCell ref="VJU202:VKB202"/>
    <mergeCell ref="VGK202:VGR202"/>
    <mergeCell ref="VGS202:VGZ202"/>
    <mergeCell ref="VHA202:VHH202"/>
    <mergeCell ref="VHI202:VHP202"/>
    <mergeCell ref="VHQ202:VHX202"/>
    <mergeCell ref="VHY202:VIF202"/>
    <mergeCell ref="VEO202:VEV202"/>
    <mergeCell ref="VEW202:VFD202"/>
    <mergeCell ref="VFE202:VFL202"/>
    <mergeCell ref="VFM202:VFT202"/>
    <mergeCell ref="VFU202:VGB202"/>
    <mergeCell ref="VGC202:VGJ202"/>
    <mergeCell ref="VCS202:VCZ202"/>
    <mergeCell ref="VDA202:VDH202"/>
    <mergeCell ref="VDI202:VDP202"/>
    <mergeCell ref="VDQ202:VDX202"/>
    <mergeCell ref="VDY202:VEF202"/>
    <mergeCell ref="VEG202:VEN202"/>
    <mergeCell ref="VAW202:VBD202"/>
    <mergeCell ref="VBE202:VBL202"/>
    <mergeCell ref="VBM202:VBT202"/>
    <mergeCell ref="VBU202:VCB202"/>
    <mergeCell ref="VCC202:VCJ202"/>
    <mergeCell ref="VCK202:VCR202"/>
    <mergeCell ref="UZA202:UZH202"/>
    <mergeCell ref="UZI202:UZP202"/>
    <mergeCell ref="UZQ202:UZX202"/>
    <mergeCell ref="UZY202:VAF202"/>
    <mergeCell ref="VAG202:VAN202"/>
    <mergeCell ref="VAO202:VAV202"/>
    <mergeCell ref="UXE202:UXL202"/>
    <mergeCell ref="UXM202:UXT202"/>
    <mergeCell ref="UXU202:UYB202"/>
    <mergeCell ref="UYC202:UYJ202"/>
    <mergeCell ref="UYK202:UYR202"/>
    <mergeCell ref="UYS202:UYZ202"/>
    <mergeCell ref="UVI202:UVP202"/>
    <mergeCell ref="UVQ202:UVX202"/>
    <mergeCell ref="UVY202:UWF202"/>
    <mergeCell ref="UWG202:UWN202"/>
    <mergeCell ref="UWO202:UWV202"/>
    <mergeCell ref="UWW202:UXD202"/>
    <mergeCell ref="UTM202:UTT202"/>
    <mergeCell ref="UTU202:UUB202"/>
    <mergeCell ref="UUC202:UUJ202"/>
    <mergeCell ref="UUK202:UUR202"/>
    <mergeCell ref="UUS202:UUZ202"/>
    <mergeCell ref="UVA202:UVH202"/>
    <mergeCell ref="URQ202:URX202"/>
    <mergeCell ref="URY202:USF202"/>
    <mergeCell ref="USG202:USN202"/>
    <mergeCell ref="USO202:USV202"/>
    <mergeCell ref="USW202:UTD202"/>
    <mergeCell ref="UTE202:UTL202"/>
    <mergeCell ref="UPU202:UQB202"/>
    <mergeCell ref="UQC202:UQJ202"/>
    <mergeCell ref="UQK202:UQR202"/>
    <mergeCell ref="UQS202:UQZ202"/>
    <mergeCell ref="URA202:URH202"/>
    <mergeCell ref="URI202:URP202"/>
    <mergeCell ref="UNY202:UOF202"/>
    <mergeCell ref="UOG202:UON202"/>
    <mergeCell ref="UOO202:UOV202"/>
    <mergeCell ref="UOW202:UPD202"/>
    <mergeCell ref="UPE202:UPL202"/>
    <mergeCell ref="UPM202:UPT202"/>
    <mergeCell ref="UMC202:UMJ202"/>
    <mergeCell ref="UMK202:UMR202"/>
    <mergeCell ref="UMS202:UMZ202"/>
    <mergeCell ref="UNA202:UNH202"/>
    <mergeCell ref="UNI202:UNP202"/>
    <mergeCell ref="UNQ202:UNX202"/>
    <mergeCell ref="UKG202:UKN202"/>
    <mergeCell ref="UKO202:UKV202"/>
    <mergeCell ref="UKW202:ULD202"/>
    <mergeCell ref="ULE202:ULL202"/>
    <mergeCell ref="ULM202:ULT202"/>
    <mergeCell ref="ULU202:UMB202"/>
    <mergeCell ref="UIK202:UIR202"/>
    <mergeCell ref="UIS202:UIZ202"/>
    <mergeCell ref="UJA202:UJH202"/>
    <mergeCell ref="UJI202:UJP202"/>
    <mergeCell ref="UJQ202:UJX202"/>
    <mergeCell ref="UJY202:UKF202"/>
    <mergeCell ref="UGO202:UGV202"/>
    <mergeCell ref="UGW202:UHD202"/>
    <mergeCell ref="UHE202:UHL202"/>
    <mergeCell ref="UHM202:UHT202"/>
    <mergeCell ref="UHU202:UIB202"/>
    <mergeCell ref="UIC202:UIJ202"/>
    <mergeCell ref="UES202:UEZ202"/>
    <mergeCell ref="UFA202:UFH202"/>
    <mergeCell ref="UFI202:UFP202"/>
    <mergeCell ref="UFQ202:UFX202"/>
    <mergeCell ref="UFY202:UGF202"/>
    <mergeCell ref="UGG202:UGN202"/>
    <mergeCell ref="UCW202:UDD202"/>
    <mergeCell ref="UDE202:UDL202"/>
    <mergeCell ref="UDM202:UDT202"/>
    <mergeCell ref="UDU202:UEB202"/>
    <mergeCell ref="UEC202:UEJ202"/>
    <mergeCell ref="UEK202:UER202"/>
    <mergeCell ref="UBA202:UBH202"/>
    <mergeCell ref="UBI202:UBP202"/>
    <mergeCell ref="UBQ202:UBX202"/>
    <mergeCell ref="UBY202:UCF202"/>
    <mergeCell ref="UCG202:UCN202"/>
    <mergeCell ref="UCO202:UCV202"/>
    <mergeCell ref="TZE202:TZL202"/>
    <mergeCell ref="TZM202:TZT202"/>
    <mergeCell ref="TZU202:UAB202"/>
    <mergeCell ref="UAC202:UAJ202"/>
    <mergeCell ref="UAK202:UAR202"/>
    <mergeCell ref="UAS202:UAZ202"/>
    <mergeCell ref="TXI202:TXP202"/>
    <mergeCell ref="TXQ202:TXX202"/>
    <mergeCell ref="TXY202:TYF202"/>
    <mergeCell ref="TYG202:TYN202"/>
    <mergeCell ref="TYO202:TYV202"/>
    <mergeCell ref="TYW202:TZD202"/>
    <mergeCell ref="TVM202:TVT202"/>
    <mergeCell ref="TVU202:TWB202"/>
    <mergeCell ref="TWC202:TWJ202"/>
    <mergeCell ref="TWK202:TWR202"/>
    <mergeCell ref="TWS202:TWZ202"/>
    <mergeCell ref="TXA202:TXH202"/>
    <mergeCell ref="TTQ202:TTX202"/>
    <mergeCell ref="TTY202:TUF202"/>
    <mergeCell ref="TUG202:TUN202"/>
    <mergeCell ref="TUO202:TUV202"/>
    <mergeCell ref="TUW202:TVD202"/>
    <mergeCell ref="TVE202:TVL202"/>
    <mergeCell ref="TRU202:TSB202"/>
    <mergeCell ref="TSC202:TSJ202"/>
    <mergeCell ref="TSK202:TSR202"/>
    <mergeCell ref="TSS202:TSZ202"/>
    <mergeCell ref="TTA202:TTH202"/>
    <mergeCell ref="TTI202:TTP202"/>
    <mergeCell ref="TPY202:TQF202"/>
    <mergeCell ref="TQG202:TQN202"/>
    <mergeCell ref="TQO202:TQV202"/>
    <mergeCell ref="TQW202:TRD202"/>
    <mergeCell ref="TRE202:TRL202"/>
    <mergeCell ref="TRM202:TRT202"/>
    <mergeCell ref="TOC202:TOJ202"/>
    <mergeCell ref="TOK202:TOR202"/>
    <mergeCell ref="TOS202:TOZ202"/>
    <mergeCell ref="TPA202:TPH202"/>
    <mergeCell ref="TPI202:TPP202"/>
    <mergeCell ref="TPQ202:TPX202"/>
    <mergeCell ref="TMG202:TMN202"/>
    <mergeCell ref="TMO202:TMV202"/>
    <mergeCell ref="TMW202:TND202"/>
    <mergeCell ref="TNE202:TNL202"/>
    <mergeCell ref="TNM202:TNT202"/>
    <mergeCell ref="TNU202:TOB202"/>
    <mergeCell ref="TKK202:TKR202"/>
    <mergeCell ref="TKS202:TKZ202"/>
    <mergeCell ref="TLA202:TLH202"/>
    <mergeCell ref="TLI202:TLP202"/>
    <mergeCell ref="TLQ202:TLX202"/>
    <mergeCell ref="TLY202:TMF202"/>
    <mergeCell ref="TIO202:TIV202"/>
    <mergeCell ref="TIW202:TJD202"/>
    <mergeCell ref="TJE202:TJL202"/>
    <mergeCell ref="TJM202:TJT202"/>
    <mergeCell ref="TJU202:TKB202"/>
    <mergeCell ref="TKC202:TKJ202"/>
    <mergeCell ref="TGS202:TGZ202"/>
    <mergeCell ref="THA202:THH202"/>
    <mergeCell ref="THI202:THP202"/>
    <mergeCell ref="THQ202:THX202"/>
    <mergeCell ref="THY202:TIF202"/>
    <mergeCell ref="TIG202:TIN202"/>
    <mergeCell ref="TEW202:TFD202"/>
    <mergeCell ref="TFE202:TFL202"/>
    <mergeCell ref="TFM202:TFT202"/>
    <mergeCell ref="TFU202:TGB202"/>
    <mergeCell ref="TGC202:TGJ202"/>
    <mergeCell ref="TGK202:TGR202"/>
    <mergeCell ref="TDA202:TDH202"/>
    <mergeCell ref="TDI202:TDP202"/>
    <mergeCell ref="TDQ202:TDX202"/>
    <mergeCell ref="TDY202:TEF202"/>
    <mergeCell ref="TEG202:TEN202"/>
    <mergeCell ref="TEO202:TEV202"/>
    <mergeCell ref="TBE202:TBL202"/>
    <mergeCell ref="TBM202:TBT202"/>
    <mergeCell ref="TBU202:TCB202"/>
    <mergeCell ref="TCC202:TCJ202"/>
    <mergeCell ref="TCK202:TCR202"/>
    <mergeCell ref="TCS202:TCZ202"/>
    <mergeCell ref="SZI202:SZP202"/>
    <mergeCell ref="SZQ202:SZX202"/>
    <mergeCell ref="SZY202:TAF202"/>
    <mergeCell ref="TAG202:TAN202"/>
    <mergeCell ref="TAO202:TAV202"/>
    <mergeCell ref="TAW202:TBD202"/>
    <mergeCell ref="SXM202:SXT202"/>
    <mergeCell ref="SXU202:SYB202"/>
    <mergeCell ref="SYC202:SYJ202"/>
    <mergeCell ref="SYK202:SYR202"/>
    <mergeCell ref="SYS202:SYZ202"/>
    <mergeCell ref="SZA202:SZH202"/>
    <mergeCell ref="SVQ202:SVX202"/>
    <mergeCell ref="SVY202:SWF202"/>
    <mergeCell ref="SWG202:SWN202"/>
    <mergeCell ref="SWO202:SWV202"/>
    <mergeCell ref="SWW202:SXD202"/>
    <mergeCell ref="SXE202:SXL202"/>
    <mergeCell ref="STU202:SUB202"/>
    <mergeCell ref="SUC202:SUJ202"/>
    <mergeCell ref="SUK202:SUR202"/>
    <mergeCell ref="SUS202:SUZ202"/>
    <mergeCell ref="SVA202:SVH202"/>
    <mergeCell ref="SVI202:SVP202"/>
    <mergeCell ref="SRY202:SSF202"/>
    <mergeCell ref="SSG202:SSN202"/>
    <mergeCell ref="SSO202:SSV202"/>
    <mergeCell ref="SSW202:STD202"/>
    <mergeCell ref="STE202:STL202"/>
    <mergeCell ref="STM202:STT202"/>
    <mergeCell ref="SQC202:SQJ202"/>
    <mergeCell ref="SQK202:SQR202"/>
    <mergeCell ref="SQS202:SQZ202"/>
    <mergeCell ref="SRA202:SRH202"/>
    <mergeCell ref="SRI202:SRP202"/>
    <mergeCell ref="SRQ202:SRX202"/>
    <mergeCell ref="SOG202:SON202"/>
    <mergeCell ref="SOO202:SOV202"/>
    <mergeCell ref="SOW202:SPD202"/>
    <mergeCell ref="SPE202:SPL202"/>
    <mergeCell ref="SPM202:SPT202"/>
    <mergeCell ref="SPU202:SQB202"/>
    <mergeCell ref="SMK202:SMR202"/>
    <mergeCell ref="SMS202:SMZ202"/>
    <mergeCell ref="SNA202:SNH202"/>
    <mergeCell ref="SNI202:SNP202"/>
    <mergeCell ref="SNQ202:SNX202"/>
    <mergeCell ref="SNY202:SOF202"/>
    <mergeCell ref="SKO202:SKV202"/>
    <mergeCell ref="SKW202:SLD202"/>
    <mergeCell ref="SLE202:SLL202"/>
    <mergeCell ref="SLM202:SLT202"/>
    <mergeCell ref="SLU202:SMB202"/>
    <mergeCell ref="SMC202:SMJ202"/>
    <mergeCell ref="SIS202:SIZ202"/>
    <mergeCell ref="SJA202:SJH202"/>
    <mergeCell ref="SJI202:SJP202"/>
    <mergeCell ref="SJQ202:SJX202"/>
    <mergeCell ref="SJY202:SKF202"/>
    <mergeCell ref="SKG202:SKN202"/>
    <mergeCell ref="SGW202:SHD202"/>
    <mergeCell ref="SHE202:SHL202"/>
    <mergeCell ref="SHM202:SHT202"/>
    <mergeCell ref="SHU202:SIB202"/>
    <mergeCell ref="SIC202:SIJ202"/>
    <mergeCell ref="SIK202:SIR202"/>
    <mergeCell ref="SFA202:SFH202"/>
    <mergeCell ref="SFI202:SFP202"/>
    <mergeCell ref="SFQ202:SFX202"/>
    <mergeCell ref="SFY202:SGF202"/>
    <mergeCell ref="SGG202:SGN202"/>
    <mergeCell ref="SGO202:SGV202"/>
    <mergeCell ref="SDE202:SDL202"/>
    <mergeCell ref="SDM202:SDT202"/>
    <mergeCell ref="SDU202:SEB202"/>
    <mergeCell ref="SEC202:SEJ202"/>
    <mergeCell ref="SEK202:SER202"/>
    <mergeCell ref="SES202:SEZ202"/>
    <mergeCell ref="SBI202:SBP202"/>
    <mergeCell ref="SBQ202:SBX202"/>
    <mergeCell ref="SBY202:SCF202"/>
    <mergeCell ref="SCG202:SCN202"/>
    <mergeCell ref="SCO202:SCV202"/>
    <mergeCell ref="SCW202:SDD202"/>
    <mergeCell ref="RZM202:RZT202"/>
    <mergeCell ref="RZU202:SAB202"/>
    <mergeCell ref="SAC202:SAJ202"/>
    <mergeCell ref="SAK202:SAR202"/>
    <mergeCell ref="SAS202:SAZ202"/>
    <mergeCell ref="SBA202:SBH202"/>
    <mergeCell ref="RXQ202:RXX202"/>
    <mergeCell ref="RXY202:RYF202"/>
    <mergeCell ref="RYG202:RYN202"/>
    <mergeCell ref="RYO202:RYV202"/>
    <mergeCell ref="RYW202:RZD202"/>
    <mergeCell ref="RZE202:RZL202"/>
    <mergeCell ref="RVU202:RWB202"/>
    <mergeCell ref="RWC202:RWJ202"/>
    <mergeCell ref="RWK202:RWR202"/>
    <mergeCell ref="RWS202:RWZ202"/>
    <mergeCell ref="RXA202:RXH202"/>
    <mergeCell ref="RXI202:RXP202"/>
    <mergeCell ref="RTY202:RUF202"/>
    <mergeCell ref="RUG202:RUN202"/>
    <mergeCell ref="RUO202:RUV202"/>
    <mergeCell ref="RUW202:RVD202"/>
    <mergeCell ref="RVE202:RVL202"/>
    <mergeCell ref="RVM202:RVT202"/>
    <mergeCell ref="RSC202:RSJ202"/>
    <mergeCell ref="RSK202:RSR202"/>
    <mergeCell ref="RSS202:RSZ202"/>
    <mergeCell ref="RTA202:RTH202"/>
    <mergeCell ref="RTI202:RTP202"/>
    <mergeCell ref="RTQ202:RTX202"/>
    <mergeCell ref="RQG202:RQN202"/>
    <mergeCell ref="RQO202:RQV202"/>
    <mergeCell ref="RQW202:RRD202"/>
    <mergeCell ref="RRE202:RRL202"/>
    <mergeCell ref="RRM202:RRT202"/>
    <mergeCell ref="RRU202:RSB202"/>
    <mergeCell ref="ROK202:ROR202"/>
    <mergeCell ref="ROS202:ROZ202"/>
    <mergeCell ref="RPA202:RPH202"/>
    <mergeCell ref="RPI202:RPP202"/>
    <mergeCell ref="RPQ202:RPX202"/>
    <mergeCell ref="RPY202:RQF202"/>
    <mergeCell ref="RMO202:RMV202"/>
    <mergeCell ref="RMW202:RND202"/>
    <mergeCell ref="RNE202:RNL202"/>
    <mergeCell ref="RNM202:RNT202"/>
    <mergeCell ref="RNU202:ROB202"/>
    <mergeCell ref="ROC202:ROJ202"/>
    <mergeCell ref="RKS202:RKZ202"/>
    <mergeCell ref="RLA202:RLH202"/>
    <mergeCell ref="RLI202:RLP202"/>
    <mergeCell ref="RLQ202:RLX202"/>
    <mergeCell ref="RLY202:RMF202"/>
    <mergeCell ref="RMG202:RMN202"/>
    <mergeCell ref="RIW202:RJD202"/>
    <mergeCell ref="RJE202:RJL202"/>
    <mergeCell ref="RJM202:RJT202"/>
    <mergeCell ref="RJU202:RKB202"/>
    <mergeCell ref="RKC202:RKJ202"/>
    <mergeCell ref="RKK202:RKR202"/>
    <mergeCell ref="RHA202:RHH202"/>
    <mergeCell ref="RHI202:RHP202"/>
    <mergeCell ref="RHQ202:RHX202"/>
    <mergeCell ref="RHY202:RIF202"/>
    <mergeCell ref="RIG202:RIN202"/>
    <mergeCell ref="RIO202:RIV202"/>
    <mergeCell ref="RFE202:RFL202"/>
    <mergeCell ref="RFM202:RFT202"/>
    <mergeCell ref="RFU202:RGB202"/>
    <mergeCell ref="RGC202:RGJ202"/>
    <mergeCell ref="RGK202:RGR202"/>
    <mergeCell ref="RGS202:RGZ202"/>
    <mergeCell ref="RDI202:RDP202"/>
    <mergeCell ref="RDQ202:RDX202"/>
    <mergeCell ref="RDY202:REF202"/>
    <mergeCell ref="REG202:REN202"/>
    <mergeCell ref="REO202:REV202"/>
    <mergeCell ref="REW202:RFD202"/>
    <mergeCell ref="RBM202:RBT202"/>
    <mergeCell ref="RBU202:RCB202"/>
    <mergeCell ref="RCC202:RCJ202"/>
    <mergeCell ref="RCK202:RCR202"/>
    <mergeCell ref="RCS202:RCZ202"/>
    <mergeCell ref="RDA202:RDH202"/>
    <mergeCell ref="QZQ202:QZX202"/>
    <mergeCell ref="QZY202:RAF202"/>
    <mergeCell ref="RAG202:RAN202"/>
    <mergeCell ref="RAO202:RAV202"/>
    <mergeCell ref="RAW202:RBD202"/>
    <mergeCell ref="RBE202:RBL202"/>
    <mergeCell ref="QXU202:QYB202"/>
    <mergeCell ref="QYC202:QYJ202"/>
    <mergeCell ref="QYK202:QYR202"/>
    <mergeCell ref="QYS202:QYZ202"/>
    <mergeCell ref="QZA202:QZH202"/>
    <mergeCell ref="QZI202:QZP202"/>
    <mergeCell ref="QVY202:QWF202"/>
    <mergeCell ref="QWG202:QWN202"/>
    <mergeCell ref="QWO202:QWV202"/>
    <mergeCell ref="QWW202:QXD202"/>
    <mergeCell ref="QXE202:QXL202"/>
    <mergeCell ref="QXM202:QXT202"/>
    <mergeCell ref="QUC202:QUJ202"/>
    <mergeCell ref="QUK202:QUR202"/>
    <mergeCell ref="QUS202:QUZ202"/>
    <mergeCell ref="QVA202:QVH202"/>
    <mergeCell ref="QVI202:QVP202"/>
    <mergeCell ref="QVQ202:QVX202"/>
    <mergeCell ref="QSG202:QSN202"/>
    <mergeCell ref="QSO202:QSV202"/>
    <mergeCell ref="QSW202:QTD202"/>
    <mergeCell ref="QTE202:QTL202"/>
    <mergeCell ref="QTM202:QTT202"/>
    <mergeCell ref="QTU202:QUB202"/>
    <mergeCell ref="QQK202:QQR202"/>
    <mergeCell ref="QQS202:QQZ202"/>
    <mergeCell ref="QRA202:QRH202"/>
    <mergeCell ref="QRI202:QRP202"/>
    <mergeCell ref="QRQ202:QRX202"/>
    <mergeCell ref="QRY202:QSF202"/>
    <mergeCell ref="QOO202:QOV202"/>
    <mergeCell ref="QOW202:QPD202"/>
    <mergeCell ref="QPE202:QPL202"/>
    <mergeCell ref="QPM202:QPT202"/>
    <mergeCell ref="QPU202:QQB202"/>
    <mergeCell ref="QQC202:QQJ202"/>
    <mergeCell ref="QMS202:QMZ202"/>
    <mergeCell ref="QNA202:QNH202"/>
    <mergeCell ref="QNI202:QNP202"/>
    <mergeCell ref="QNQ202:QNX202"/>
    <mergeCell ref="QNY202:QOF202"/>
    <mergeCell ref="QOG202:QON202"/>
    <mergeCell ref="QKW202:QLD202"/>
    <mergeCell ref="QLE202:QLL202"/>
    <mergeCell ref="QLM202:QLT202"/>
    <mergeCell ref="QLU202:QMB202"/>
    <mergeCell ref="QMC202:QMJ202"/>
    <mergeCell ref="QMK202:QMR202"/>
    <mergeCell ref="QJA202:QJH202"/>
    <mergeCell ref="QJI202:QJP202"/>
    <mergeCell ref="QJQ202:QJX202"/>
    <mergeCell ref="QJY202:QKF202"/>
    <mergeCell ref="QKG202:QKN202"/>
    <mergeCell ref="QKO202:QKV202"/>
    <mergeCell ref="QHE202:QHL202"/>
    <mergeCell ref="QHM202:QHT202"/>
    <mergeCell ref="QHU202:QIB202"/>
    <mergeCell ref="QIC202:QIJ202"/>
    <mergeCell ref="QIK202:QIR202"/>
    <mergeCell ref="QIS202:QIZ202"/>
    <mergeCell ref="QFI202:QFP202"/>
    <mergeCell ref="QFQ202:QFX202"/>
    <mergeCell ref="QFY202:QGF202"/>
    <mergeCell ref="QGG202:QGN202"/>
    <mergeCell ref="QGO202:QGV202"/>
    <mergeCell ref="QGW202:QHD202"/>
    <mergeCell ref="QDM202:QDT202"/>
    <mergeCell ref="QDU202:QEB202"/>
    <mergeCell ref="QEC202:QEJ202"/>
    <mergeCell ref="QEK202:QER202"/>
    <mergeCell ref="QES202:QEZ202"/>
    <mergeCell ref="QFA202:QFH202"/>
    <mergeCell ref="QBQ202:QBX202"/>
    <mergeCell ref="QBY202:QCF202"/>
    <mergeCell ref="QCG202:QCN202"/>
    <mergeCell ref="QCO202:QCV202"/>
    <mergeCell ref="QCW202:QDD202"/>
    <mergeCell ref="QDE202:QDL202"/>
    <mergeCell ref="PZU202:QAB202"/>
    <mergeCell ref="QAC202:QAJ202"/>
    <mergeCell ref="QAK202:QAR202"/>
    <mergeCell ref="QAS202:QAZ202"/>
    <mergeCell ref="QBA202:QBH202"/>
    <mergeCell ref="QBI202:QBP202"/>
    <mergeCell ref="PXY202:PYF202"/>
    <mergeCell ref="PYG202:PYN202"/>
    <mergeCell ref="PYO202:PYV202"/>
    <mergeCell ref="PYW202:PZD202"/>
    <mergeCell ref="PZE202:PZL202"/>
    <mergeCell ref="PZM202:PZT202"/>
    <mergeCell ref="PWC202:PWJ202"/>
    <mergeCell ref="PWK202:PWR202"/>
    <mergeCell ref="PWS202:PWZ202"/>
    <mergeCell ref="PXA202:PXH202"/>
    <mergeCell ref="PXI202:PXP202"/>
    <mergeCell ref="PXQ202:PXX202"/>
    <mergeCell ref="PUG202:PUN202"/>
    <mergeCell ref="PUO202:PUV202"/>
    <mergeCell ref="PUW202:PVD202"/>
    <mergeCell ref="PVE202:PVL202"/>
    <mergeCell ref="PVM202:PVT202"/>
    <mergeCell ref="PVU202:PWB202"/>
    <mergeCell ref="PSK202:PSR202"/>
    <mergeCell ref="PSS202:PSZ202"/>
    <mergeCell ref="PTA202:PTH202"/>
    <mergeCell ref="PTI202:PTP202"/>
    <mergeCell ref="PTQ202:PTX202"/>
    <mergeCell ref="PTY202:PUF202"/>
    <mergeCell ref="PQO202:PQV202"/>
    <mergeCell ref="PQW202:PRD202"/>
    <mergeCell ref="PRE202:PRL202"/>
    <mergeCell ref="PRM202:PRT202"/>
    <mergeCell ref="PRU202:PSB202"/>
    <mergeCell ref="PSC202:PSJ202"/>
    <mergeCell ref="POS202:POZ202"/>
    <mergeCell ref="PPA202:PPH202"/>
    <mergeCell ref="PPI202:PPP202"/>
    <mergeCell ref="PPQ202:PPX202"/>
    <mergeCell ref="PPY202:PQF202"/>
    <mergeCell ref="PQG202:PQN202"/>
    <mergeCell ref="PMW202:PND202"/>
    <mergeCell ref="PNE202:PNL202"/>
    <mergeCell ref="PNM202:PNT202"/>
    <mergeCell ref="PNU202:POB202"/>
    <mergeCell ref="POC202:POJ202"/>
    <mergeCell ref="POK202:POR202"/>
    <mergeCell ref="PLA202:PLH202"/>
    <mergeCell ref="PLI202:PLP202"/>
    <mergeCell ref="PLQ202:PLX202"/>
    <mergeCell ref="PLY202:PMF202"/>
    <mergeCell ref="PMG202:PMN202"/>
    <mergeCell ref="PMO202:PMV202"/>
    <mergeCell ref="PJE202:PJL202"/>
    <mergeCell ref="PJM202:PJT202"/>
    <mergeCell ref="PJU202:PKB202"/>
    <mergeCell ref="PKC202:PKJ202"/>
    <mergeCell ref="PKK202:PKR202"/>
    <mergeCell ref="PKS202:PKZ202"/>
    <mergeCell ref="PHI202:PHP202"/>
    <mergeCell ref="PHQ202:PHX202"/>
    <mergeCell ref="PHY202:PIF202"/>
    <mergeCell ref="PIG202:PIN202"/>
    <mergeCell ref="PIO202:PIV202"/>
    <mergeCell ref="PIW202:PJD202"/>
    <mergeCell ref="PFM202:PFT202"/>
    <mergeCell ref="PFU202:PGB202"/>
    <mergeCell ref="PGC202:PGJ202"/>
    <mergeCell ref="PGK202:PGR202"/>
    <mergeCell ref="PGS202:PGZ202"/>
    <mergeCell ref="PHA202:PHH202"/>
    <mergeCell ref="PDQ202:PDX202"/>
    <mergeCell ref="PDY202:PEF202"/>
    <mergeCell ref="PEG202:PEN202"/>
    <mergeCell ref="PEO202:PEV202"/>
    <mergeCell ref="PEW202:PFD202"/>
    <mergeCell ref="PFE202:PFL202"/>
    <mergeCell ref="PBU202:PCB202"/>
    <mergeCell ref="PCC202:PCJ202"/>
    <mergeCell ref="PCK202:PCR202"/>
    <mergeCell ref="PCS202:PCZ202"/>
    <mergeCell ref="PDA202:PDH202"/>
    <mergeCell ref="PDI202:PDP202"/>
    <mergeCell ref="OZY202:PAF202"/>
    <mergeCell ref="PAG202:PAN202"/>
    <mergeCell ref="PAO202:PAV202"/>
    <mergeCell ref="PAW202:PBD202"/>
    <mergeCell ref="PBE202:PBL202"/>
    <mergeCell ref="PBM202:PBT202"/>
    <mergeCell ref="OYC202:OYJ202"/>
    <mergeCell ref="OYK202:OYR202"/>
    <mergeCell ref="OYS202:OYZ202"/>
    <mergeCell ref="OZA202:OZH202"/>
    <mergeCell ref="OZI202:OZP202"/>
    <mergeCell ref="OZQ202:OZX202"/>
    <mergeCell ref="OWG202:OWN202"/>
    <mergeCell ref="OWO202:OWV202"/>
    <mergeCell ref="OWW202:OXD202"/>
    <mergeCell ref="OXE202:OXL202"/>
    <mergeCell ref="OXM202:OXT202"/>
    <mergeCell ref="OXU202:OYB202"/>
    <mergeCell ref="OUK202:OUR202"/>
    <mergeCell ref="OUS202:OUZ202"/>
    <mergeCell ref="OVA202:OVH202"/>
    <mergeCell ref="OVI202:OVP202"/>
    <mergeCell ref="OVQ202:OVX202"/>
    <mergeCell ref="OVY202:OWF202"/>
    <mergeCell ref="OSO202:OSV202"/>
    <mergeCell ref="OSW202:OTD202"/>
    <mergeCell ref="OTE202:OTL202"/>
    <mergeCell ref="OTM202:OTT202"/>
    <mergeCell ref="OTU202:OUB202"/>
    <mergeCell ref="OUC202:OUJ202"/>
    <mergeCell ref="OQS202:OQZ202"/>
    <mergeCell ref="ORA202:ORH202"/>
    <mergeCell ref="ORI202:ORP202"/>
    <mergeCell ref="ORQ202:ORX202"/>
    <mergeCell ref="ORY202:OSF202"/>
    <mergeCell ref="OSG202:OSN202"/>
    <mergeCell ref="OOW202:OPD202"/>
    <mergeCell ref="OPE202:OPL202"/>
    <mergeCell ref="OPM202:OPT202"/>
    <mergeCell ref="OPU202:OQB202"/>
    <mergeCell ref="OQC202:OQJ202"/>
    <mergeCell ref="OQK202:OQR202"/>
    <mergeCell ref="ONA202:ONH202"/>
    <mergeCell ref="ONI202:ONP202"/>
    <mergeCell ref="ONQ202:ONX202"/>
    <mergeCell ref="ONY202:OOF202"/>
    <mergeCell ref="OOG202:OON202"/>
    <mergeCell ref="OOO202:OOV202"/>
    <mergeCell ref="OLE202:OLL202"/>
    <mergeCell ref="OLM202:OLT202"/>
    <mergeCell ref="OLU202:OMB202"/>
    <mergeCell ref="OMC202:OMJ202"/>
    <mergeCell ref="OMK202:OMR202"/>
    <mergeCell ref="OMS202:OMZ202"/>
    <mergeCell ref="OJI202:OJP202"/>
    <mergeCell ref="OJQ202:OJX202"/>
    <mergeCell ref="OJY202:OKF202"/>
    <mergeCell ref="OKG202:OKN202"/>
    <mergeCell ref="OKO202:OKV202"/>
    <mergeCell ref="OKW202:OLD202"/>
    <mergeCell ref="OHM202:OHT202"/>
    <mergeCell ref="OHU202:OIB202"/>
    <mergeCell ref="OIC202:OIJ202"/>
    <mergeCell ref="OIK202:OIR202"/>
    <mergeCell ref="OIS202:OIZ202"/>
    <mergeCell ref="OJA202:OJH202"/>
    <mergeCell ref="OFQ202:OFX202"/>
    <mergeCell ref="OFY202:OGF202"/>
    <mergeCell ref="OGG202:OGN202"/>
    <mergeCell ref="OGO202:OGV202"/>
    <mergeCell ref="OGW202:OHD202"/>
    <mergeCell ref="OHE202:OHL202"/>
    <mergeCell ref="ODU202:OEB202"/>
    <mergeCell ref="OEC202:OEJ202"/>
    <mergeCell ref="OEK202:OER202"/>
    <mergeCell ref="OES202:OEZ202"/>
    <mergeCell ref="OFA202:OFH202"/>
    <mergeCell ref="OFI202:OFP202"/>
    <mergeCell ref="OBY202:OCF202"/>
    <mergeCell ref="OCG202:OCN202"/>
    <mergeCell ref="OCO202:OCV202"/>
    <mergeCell ref="OCW202:ODD202"/>
    <mergeCell ref="ODE202:ODL202"/>
    <mergeCell ref="ODM202:ODT202"/>
    <mergeCell ref="OAC202:OAJ202"/>
    <mergeCell ref="OAK202:OAR202"/>
    <mergeCell ref="OAS202:OAZ202"/>
    <mergeCell ref="OBA202:OBH202"/>
    <mergeCell ref="OBI202:OBP202"/>
    <mergeCell ref="OBQ202:OBX202"/>
    <mergeCell ref="NYG202:NYN202"/>
    <mergeCell ref="NYO202:NYV202"/>
    <mergeCell ref="NYW202:NZD202"/>
    <mergeCell ref="NZE202:NZL202"/>
    <mergeCell ref="NZM202:NZT202"/>
    <mergeCell ref="NZU202:OAB202"/>
    <mergeCell ref="NWK202:NWR202"/>
    <mergeCell ref="NWS202:NWZ202"/>
    <mergeCell ref="NXA202:NXH202"/>
    <mergeCell ref="NXI202:NXP202"/>
    <mergeCell ref="NXQ202:NXX202"/>
    <mergeCell ref="NXY202:NYF202"/>
    <mergeCell ref="NUO202:NUV202"/>
    <mergeCell ref="NUW202:NVD202"/>
    <mergeCell ref="NVE202:NVL202"/>
    <mergeCell ref="NVM202:NVT202"/>
    <mergeCell ref="NVU202:NWB202"/>
    <mergeCell ref="NWC202:NWJ202"/>
    <mergeCell ref="NSS202:NSZ202"/>
    <mergeCell ref="NTA202:NTH202"/>
    <mergeCell ref="NTI202:NTP202"/>
    <mergeCell ref="NTQ202:NTX202"/>
    <mergeCell ref="NTY202:NUF202"/>
    <mergeCell ref="NUG202:NUN202"/>
    <mergeCell ref="NQW202:NRD202"/>
    <mergeCell ref="NRE202:NRL202"/>
    <mergeCell ref="NRM202:NRT202"/>
    <mergeCell ref="NRU202:NSB202"/>
    <mergeCell ref="NSC202:NSJ202"/>
    <mergeCell ref="NSK202:NSR202"/>
    <mergeCell ref="NPA202:NPH202"/>
    <mergeCell ref="NPI202:NPP202"/>
    <mergeCell ref="NPQ202:NPX202"/>
    <mergeCell ref="NPY202:NQF202"/>
    <mergeCell ref="NQG202:NQN202"/>
    <mergeCell ref="NQO202:NQV202"/>
    <mergeCell ref="NNE202:NNL202"/>
    <mergeCell ref="NNM202:NNT202"/>
    <mergeCell ref="NNU202:NOB202"/>
    <mergeCell ref="NOC202:NOJ202"/>
    <mergeCell ref="NOK202:NOR202"/>
    <mergeCell ref="NOS202:NOZ202"/>
    <mergeCell ref="NLI202:NLP202"/>
    <mergeCell ref="NLQ202:NLX202"/>
    <mergeCell ref="NLY202:NMF202"/>
    <mergeCell ref="NMG202:NMN202"/>
    <mergeCell ref="NMO202:NMV202"/>
    <mergeCell ref="NMW202:NND202"/>
    <mergeCell ref="NJM202:NJT202"/>
    <mergeCell ref="NJU202:NKB202"/>
    <mergeCell ref="NKC202:NKJ202"/>
    <mergeCell ref="NKK202:NKR202"/>
    <mergeCell ref="NKS202:NKZ202"/>
    <mergeCell ref="NLA202:NLH202"/>
    <mergeCell ref="NHQ202:NHX202"/>
    <mergeCell ref="NHY202:NIF202"/>
    <mergeCell ref="NIG202:NIN202"/>
    <mergeCell ref="NIO202:NIV202"/>
    <mergeCell ref="NIW202:NJD202"/>
    <mergeCell ref="NJE202:NJL202"/>
    <mergeCell ref="NFU202:NGB202"/>
    <mergeCell ref="NGC202:NGJ202"/>
    <mergeCell ref="NGK202:NGR202"/>
    <mergeCell ref="NGS202:NGZ202"/>
    <mergeCell ref="NHA202:NHH202"/>
    <mergeCell ref="NHI202:NHP202"/>
    <mergeCell ref="NDY202:NEF202"/>
    <mergeCell ref="NEG202:NEN202"/>
    <mergeCell ref="NEO202:NEV202"/>
    <mergeCell ref="NEW202:NFD202"/>
    <mergeCell ref="NFE202:NFL202"/>
    <mergeCell ref="NFM202:NFT202"/>
    <mergeCell ref="NCC202:NCJ202"/>
    <mergeCell ref="NCK202:NCR202"/>
    <mergeCell ref="NCS202:NCZ202"/>
    <mergeCell ref="NDA202:NDH202"/>
    <mergeCell ref="NDI202:NDP202"/>
    <mergeCell ref="NDQ202:NDX202"/>
    <mergeCell ref="NAG202:NAN202"/>
    <mergeCell ref="NAO202:NAV202"/>
    <mergeCell ref="NAW202:NBD202"/>
    <mergeCell ref="NBE202:NBL202"/>
    <mergeCell ref="NBM202:NBT202"/>
    <mergeCell ref="NBU202:NCB202"/>
    <mergeCell ref="MYK202:MYR202"/>
    <mergeCell ref="MYS202:MYZ202"/>
    <mergeCell ref="MZA202:MZH202"/>
    <mergeCell ref="MZI202:MZP202"/>
    <mergeCell ref="MZQ202:MZX202"/>
    <mergeCell ref="MZY202:NAF202"/>
    <mergeCell ref="MWO202:MWV202"/>
    <mergeCell ref="MWW202:MXD202"/>
    <mergeCell ref="MXE202:MXL202"/>
    <mergeCell ref="MXM202:MXT202"/>
    <mergeCell ref="MXU202:MYB202"/>
    <mergeCell ref="MYC202:MYJ202"/>
    <mergeCell ref="MUS202:MUZ202"/>
    <mergeCell ref="MVA202:MVH202"/>
    <mergeCell ref="MVI202:MVP202"/>
    <mergeCell ref="MVQ202:MVX202"/>
    <mergeCell ref="MVY202:MWF202"/>
    <mergeCell ref="MWG202:MWN202"/>
    <mergeCell ref="MSW202:MTD202"/>
    <mergeCell ref="MTE202:MTL202"/>
    <mergeCell ref="MTM202:MTT202"/>
    <mergeCell ref="MTU202:MUB202"/>
    <mergeCell ref="MUC202:MUJ202"/>
    <mergeCell ref="MUK202:MUR202"/>
    <mergeCell ref="MRA202:MRH202"/>
    <mergeCell ref="MRI202:MRP202"/>
    <mergeCell ref="MRQ202:MRX202"/>
    <mergeCell ref="MRY202:MSF202"/>
    <mergeCell ref="MSG202:MSN202"/>
    <mergeCell ref="MSO202:MSV202"/>
    <mergeCell ref="MPE202:MPL202"/>
    <mergeCell ref="MPM202:MPT202"/>
    <mergeCell ref="MPU202:MQB202"/>
    <mergeCell ref="MQC202:MQJ202"/>
    <mergeCell ref="MQK202:MQR202"/>
    <mergeCell ref="MQS202:MQZ202"/>
    <mergeCell ref="MNI202:MNP202"/>
    <mergeCell ref="MNQ202:MNX202"/>
    <mergeCell ref="MNY202:MOF202"/>
    <mergeCell ref="MOG202:MON202"/>
    <mergeCell ref="MOO202:MOV202"/>
    <mergeCell ref="MOW202:MPD202"/>
    <mergeCell ref="MLM202:MLT202"/>
    <mergeCell ref="MLU202:MMB202"/>
    <mergeCell ref="MMC202:MMJ202"/>
    <mergeCell ref="MMK202:MMR202"/>
    <mergeCell ref="MMS202:MMZ202"/>
    <mergeCell ref="MNA202:MNH202"/>
    <mergeCell ref="MJQ202:MJX202"/>
    <mergeCell ref="MJY202:MKF202"/>
    <mergeCell ref="MKG202:MKN202"/>
    <mergeCell ref="MKO202:MKV202"/>
    <mergeCell ref="MKW202:MLD202"/>
    <mergeCell ref="MLE202:MLL202"/>
    <mergeCell ref="MHU202:MIB202"/>
    <mergeCell ref="MIC202:MIJ202"/>
    <mergeCell ref="MIK202:MIR202"/>
    <mergeCell ref="MIS202:MIZ202"/>
    <mergeCell ref="MJA202:MJH202"/>
    <mergeCell ref="MJI202:MJP202"/>
    <mergeCell ref="MFY202:MGF202"/>
    <mergeCell ref="MGG202:MGN202"/>
    <mergeCell ref="MGO202:MGV202"/>
    <mergeCell ref="MGW202:MHD202"/>
    <mergeCell ref="MHE202:MHL202"/>
    <mergeCell ref="MHM202:MHT202"/>
    <mergeCell ref="MEC202:MEJ202"/>
    <mergeCell ref="MEK202:MER202"/>
    <mergeCell ref="MES202:MEZ202"/>
    <mergeCell ref="MFA202:MFH202"/>
    <mergeCell ref="MFI202:MFP202"/>
    <mergeCell ref="MFQ202:MFX202"/>
    <mergeCell ref="MCG202:MCN202"/>
    <mergeCell ref="MCO202:MCV202"/>
    <mergeCell ref="MCW202:MDD202"/>
    <mergeCell ref="MDE202:MDL202"/>
    <mergeCell ref="MDM202:MDT202"/>
    <mergeCell ref="MDU202:MEB202"/>
    <mergeCell ref="MAK202:MAR202"/>
    <mergeCell ref="MAS202:MAZ202"/>
    <mergeCell ref="MBA202:MBH202"/>
    <mergeCell ref="MBI202:MBP202"/>
    <mergeCell ref="MBQ202:MBX202"/>
    <mergeCell ref="MBY202:MCF202"/>
    <mergeCell ref="LYO202:LYV202"/>
    <mergeCell ref="LYW202:LZD202"/>
    <mergeCell ref="LZE202:LZL202"/>
    <mergeCell ref="LZM202:LZT202"/>
    <mergeCell ref="LZU202:MAB202"/>
    <mergeCell ref="MAC202:MAJ202"/>
    <mergeCell ref="LWS202:LWZ202"/>
    <mergeCell ref="LXA202:LXH202"/>
    <mergeCell ref="LXI202:LXP202"/>
    <mergeCell ref="LXQ202:LXX202"/>
    <mergeCell ref="LXY202:LYF202"/>
    <mergeCell ref="LYG202:LYN202"/>
    <mergeCell ref="LUW202:LVD202"/>
    <mergeCell ref="LVE202:LVL202"/>
    <mergeCell ref="LVM202:LVT202"/>
    <mergeCell ref="LVU202:LWB202"/>
    <mergeCell ref="LWC202:LWJ202"/>
    <mergeCell ref="LWK202:LWR202"/>
    <mergeCell ref="LTA202:LTH202"/>
    <mergeCell ref="LTI202:LTP202"/>
    <mergeCell ref="LTQ202:LTX202"/>
    <mergeCell ref="LTY202:LUF202"/>
    <mergeCell ref="LUG202:LUN202"/>
    <mergeCell ref="LUO202:LUV202"/>
    <mergeCell ref="LRE202:LRL202"/>
    <mergeCell ref="LRM202:LRT202"/>
    <mergeCell ref="LRU202:LSB202"/>
    <mergeCell ref="LSC202:LSJ202"/>
    <mergeCell ref="LSK202:LSR202"/>
    <mergeCell ref="LSS202:LSZ202"/>
    <mergeCell ref="LPI202:LPP202"/>
    <mergeCell ref="LPQ202:LPX202"/>
    <mergeCell ref="LPY202:LQF202"/>
    <mergeCell ref="LQG202:LQN202"/>
    <mergeCell ref="LQO202:LQV202"/>
    <mergeCell ref="LQW202:LRD202"/>
    <mergeCell ref="LNM202:LNT202"/>
    <mergeCell ref="LNU202:LOB202"/>
    <mergeCell ref="LOC202:LOJ202"/>
    <mergeCell ref="LOK202:LOR202"/>
    <mergeCell ref="LOS202:LOZ202"/>
    <mergeCell ref="LPA202:LPH202"/>
    <mergeCell ref="LLQ202:LLX202"/>
    <mergeCell ref="LLY202:LMF202"/>
    <mergeCell ref="LMG202:LMN202"/>
    <mergeCell ref="LMO202:LMV202"/>
    <mergeCell ref="LMW202:LND202"/>
    <mergeCell ref="LNE202:LNL202"/>
    <mergeCell ref="LJU202:LKB202"/>
    <mergeCell ref="LKC202:LKJ202"/>
    <mergeCell ref="LKK202:LKR202"/>
    <mergeCell ref="LKS202:LKZ202"/>
    <mergeCell ref="LLA202:LLH202"/>
    <mergeCell ref="LLI202:LLP202"/>
    <mergeCell ref="LHY202:LIF202"/>
    <mergeCell ref="LIG202:LIN202"/>
    <mergeCell ref="LIO202:LIV202"/>
    <mergeCell ref="LIW202:LJD202"/>
    <mergeCell ref="LJE202:LJL202"/>
    <mergeCell ref="LJM202:LJT202"/>
    <mergeCell ref="LGC202:LGJ202"/>
    <mergeCell ref="LGK202:LGR202"/>
    <mergeCell ref="LGS202:LGZ202"/>
    <mergeCell ref="LHA202:LHH202"/>
    <mergeCell ref="LHI202:LHP202"/>
    <mergeCell ref="LHQ202:LHX202"/>
    <mergeCell ref="LEG202:LEN202"/>
    <mergeCell ref="LEO202:LEV202"/>
    <mergeCell ref="LEW202:LFD202"/>
    <mergeCell ref="LFE202:LFL202"/>
    <mergeCell ref="LFM202:LFT202"/>
    <mergeCell ref="LFU202:LGB202"/>
    <mergeCell ref="LCK202:LCR202"/>
    <mergeCell ref="LCS202:LCZ202"/>
    <mergeCell ref="LDA202:LDH202"/>
    <mergeCell ref="LDI202:LDP202"/>
    <mergeCell ref="LDQ202:LDX202"/>
    <mergeCell ref="LDY202:LEF202"/>
    <mergeCell ref="LAO202:LAV202"/>
    <mergeCell ref="LAW202:LBD202"/>
    <mergeCell ref="LBE202:LBL202"/>
    <mergeCell ref="LBM202:LBT202"/>
    <mergeCell ref="LBU202:LCB202"/>
    <mergeCell ref="LCC202:LCJ202"/>
    <mergeCell ref="KYS202:KYZ202"/>
    <mergeCell ref="KZA202:KZH202"/>
    <mergeCell ref="KZI202:KZP202"/>
    <mergeCell ref="KZQ202:KZX202"/>
    <mergeCell ref="KZY202:LAF202"/>
    <mergeCell ref="LAG202:LAN202"/>
    <mergeCell ref="KWW202:KXD202"/>
    <mergeCell ref="KXE202:KXL202"/>
    <mergeCell ref="KXM202:KXT202"/>
    <mergeCell ref="KXU202:KYB202"/>
    <mergeCell ref="KYC202:KYJ202"/>
    <mergeCell ref="KYK202:KYR202"/>
    <mergeCell ref="KVA202:KVH202"/>
    <mergeCell ref="KVI202:KVP202"/>
    <mergeCell ref="KVQ202:KVX202"/>
    <mergeCell ref="KVY202:KWF202"/>
    <mergeCell ref="KWG202:KWN202"/>
    <mergeCell ref="KWO202:KWV202"/>
    <mergeCell ref="KTE202:KTL202"/>
    <mergeCell ref="KTM202:KTT202"/>
    <mergeCell ref="KTU202:KUB202"/>
    <mergeCell ref="KUC202:KUJ202"/>
    <mergeCell ref="KUK202:KUR202"/>
    <mergeCell ref="KUS202:KUZ202"/>
    <mergeCell ref="KRI202:KRP202"/>
    <mergeCell ref="KRQ202:KRX202"/>
    <mergeCell ref="KRY202:KSF202"/>
    <mergeCell ref="KSG202:KSN202"/>
    <mergeCell ref="KSO202:KSV202"/>
    <mergeCell ref="KSW202:KTD202"/>
    <mergeCell ref="KPM202:KPT202"/>
    <mergeCell ref="KPU202:KQB202"/>
    <mergeCell ref="KQC202:KQJ202"/>
    <mergeCell ref="KQK202:KQR202"/>
    <mergeCell ref="KQS202:KQZ202"/>
    <mergeCell ref="KRA202:KRH202"/>
    <mergeCell ref="KNQ202:KNX202"/>
    <mergeCell ref="KNY202:KOF202"/>
    <mergeCell ref="KOG202:KON202"/>
    <mergeCell ref="KOO202:KOV202"/>
    <mergeCell ref="KOW202:KPD202"/>
    <mergeCell ref="KPE202:KPL202"/>
    <mergeCell ref="KLU202:KMB202"/>
    <mergeCell ref="KMC202:KMJ202"/>
    <mergeCell ref="KMK202:KMR202"/>
    <mergeCell ref="KMS202:KMZ202"/>
    <mergeCell ref="KNA202:KNH202"/>
    <mergeCell ref="KNI202:KNP202"/>
    <mergeCell ref="KJY202:KKF202"/>
    <mergeCell ref="KKG202:KKN202"/>
    <mergeCell ref="KKO202:KKV202"/>
    <mergeCell ref="KKW202:KLD202"/>
    <mergeCell ref="KLE202:KLL202"/>
    <mergeCell ref="KLM202:KLT202"/>
    <mergeCell ref="KIC202:KIJ202"/>
    <mergeCell ref="KIK202:KIR202"/>
    <mergeCell ref="KIS202:KIZ202"/>
    <mergeCell ref="KJA202:KJH202"/>
    <mergeCell ref="KJI202:KJP202"/>
    <mergeCell ref="KJQ202:KJX202"/>
    <mergeCell ref="KGG202:KGN202"/>
    <mergeCell ref="KGO202:KGV202"/>
    <mergeCell ref="KGW202:KHD202"/>
    <mergeCell ref="KHE202:KHL202"/>
    <mergeCell ref="KHM202:KHT202"/>
    <mergeCell ref="KHU202:KIB202"/>
    <mergeCell ref="KEK202:KER202"/>
    <mergeCell ref="KES202:KEZ202"/>
    <mergeCell ref="KFA202:KFH202"/>
    <mergeCell ref="KFI202:KFP202"/>
    <mergeCell ref="KFQ202:KFX202"/>
    <mergeCell ref="KFY202:KGF202"/>
    <mergeCell ref="KCO202:KCV202"/>
    <mergeCell ref="KCW202:KDD202"/>
    <mergeCell ref="KDE202:KDL202"/>
    <mergeCell ref="KDM202:KDT202"/>
    <mergeCell ref="KDU202:KEB202"/>
    <mergeCell ref="KEC202:KEJ202"/>
    <mergeCell ref="KAS202:KAZ202"/>
    <mergeCell ref="KBA202:KBH202"/>
    <mergeCell ref="KBI202:KBP202"/>
    <mergeCell ref="KBQ202:KBX202"/>
    <mergeCell ref="KBY202:KCF202"/>
    <mergeCell ref="KCG202:KCN202"/>
    <mergeCell ref="JYW202:JZD202"/>
    <mergeCell ref="JZE202:JZL202"/>
    <mergeCell ref="JZM202:JZT202"/>
    <mergeCell ref="JZU202:KAB202"/>
    <mergeCell ref="KAC202:KAJ202"/>
    <mergeCell ref="KAK202:KAR202"/>
    <mergeCell ref="JXA202:JXH202"/>
    <mergeCell ref="JXI202:JXP202"/>
    <mergeCell ref="JXQ202:JXX202"/>
    <mergeCell ref="JXY202:JYF202"/>
    <mergeCell ref="JYG202:JYN202"/>
    <mergeCell ref="JYO202:JYV202"/>
    <mergeCell ref="JVE202:JVL202"/>
    <mergeCell ref="JVM202:JVT202"/>
    <mergeCell ref="JVU202:JWB202"/>
    <mergeCell ref="JWC202:JWJ202"/>
    <mergeCell ref="JWK202:JWR202"/>
    <mergeCell ref="JWS202:JWZ202"/>
    <mergeCell ref="JTI202:JTP202"/>
    <mergeCell ref="JTQ202:JTX202"/>
    <mergeCell ref="JTY202:JUF202"/>
    <mergeCell ref="JUG202:JUN202"/>
    <mergeCell ref="JUO202:JUV202"/>
    <mergeCell ref="JUW202:JVD202"/>
    <mergeCell ref="JRM202:JRT202"/>
    <mergeCell ref="JRU202:JSB202"/>
    <mergeCell ref="JSC202:JSJ202"/>
    <mergeCell ref="JSK202:JSR202"/>
    <mergeCell ref="JSS202:JSZ202"/>
    <mergeCell ref="JTA202:JTH202"/>
    <mergeCell ref="JPQ202:JPX202"/>
    <mergeCell ref="JPY202:JQF202"/>
    <mergeCell ref="JQG202:JQN202"/>
    <mergeCell ref="JQO202:JQV202"/>
    <mergeCell ref="JQW202:JRD202"/>
    <mergeCell ref="JRE202:JRL202"/>
    <mergeCell ref="JNU202:JOB202"/>
    <mergeCell ref="JOC202:JOJ202"/>
    <mergeCell ref="JOK202:JOR202"/>
    <mergeCell ref="JOS202:JOZ202"/>
    <mergeCell ref="JPA202:JPH202"/>
    <mergeCell ref="JPI202:JPP202"/>
    <mergeCell ref="JLY202:JMF202"/>
    <mergeCell ref="JMG202:JMN202"/>
    <mergeCell ref="JMO202:JMV202"/>
    <mergeCell ref="JMW202:JND202"/>
    <mergeCell ref="JNE202:JNL202"/>
    <mergeCell ref="JNM202:JNT202"/>
    <mergeCell ref="JKC202:JKJ202"/>
    <mergeCell ref="JKK202:JKR202"/>
    <mergeCell ref="JKS202:JKZ202"/>
    <mergeCell ref="JLA202:JLH202"/>
    <mergeCell ref="JLI202:JLP202"/>
    <mergeCell ref="JLQ202:JLX202"/>
    <mergeCell ref="JIG202:JIN202"/>
    <mergeCell ref="JIO202:JIV202"/>
    <mergeCell ref="JIW202:JJD202"/>
    <mergeCell ref="JJE202:JJL202"/>
    <mergeCell ref="JJM202:JJT202"/>
    <mergeCell ref="JJU202:JKB202"/>
    <mergeCell ref="JGK202:JGR202"/>
    <mergeCell ref="JGS202:JGZ202"/>
    <mergeCell ref="JHA202:JHH202"/>
    <mergeCell ref="JHI202:JHP202"/>
    <mergeCell ref="JHQ202:JHX202"/>
    <mergeCell ref="JHY202:JIF202"/>
    <mergeCell ref="JEO202:JEV202"/>
    <mergeCell ref="JEW202:JFD202"/>
    <mergeCell ref="JFE202:JFL202"/>
    <mergeCell ref="JFM202:JFT202"/>
    <mergeCell ref="JFU202:JGB202"/>
    <mergeCell ref="JGC202:JGJ202"/>
    <mergeCell ref="JCS202:JCZ202"/>
    <mergeCell ref="JDA202:JDH202"/>
    <mergeCell ref="JDI202:JDP202"/>
    <mergeCell ref="JDQ202:JDX202"/>
    <mergeCell ref="JDY202:JEF202"/>
    <mergeCell ref="JEG202:JEN202"/>
    <mergeCell ref="JAW202:JBD202"/>
    <mergeCell ref="JBE202:JBL202"/>
    <mergeCell ref="JBM202:JBT202"/>
    <mergeCell ref="JBU202:JCB202"/>
    <mergeCell ref="JCC202:JCJ202"/>
    <mergeCell ref="JCK202:JCR202"/>
    <mergeCell ref="IZA202:IZH202"/>
    <mergeCell ref="IZI202:IZP202"/>
    <mergeCell ref="IZQ202:IZX202"/>
    <mergeCell ref="IZY202:JAF202"/>
    <mergeCell ref="JAG202:JAN202"/>
    <mergeCell ref="JAO202:JAV202"/>
    <mergeCell ref="IXE202:IXL202"/>
    <mergeCell ref="IXM202:IXT202"/>
    <mergeCell ref="IXU202:IYB202"/>
    <mergeCell ref="IYC202:IYJ202"/>
    <mergeCell ref="IYK202:IYR202"/>
    <mergeCell ref="IYS202:IYZ202"/>
    <mergeCell ref="IVI202:IVP202"/>
    <mergeCell ref="IVQ202:IVX202"/>
    <mergeCell ref="IVY202:IWF202"/>
    <mergeCell ref="IWG202:IWN202"/>
    <mergeCell ref="IWO202:IWV202"/>
    <mergeCell ref="IWW202:IXD202"/>
    <mergeCell ref="ITM202:ITT202"/>
    <mergeCell ref="ITU202:IUB202"/>
    <mergeCell ref="IUC202:IUJ202"/>
    <mergeCell ref="IUK202:IUR202"/>
    <mergeCell ref="IUS202:IUZ202"/>
    <mergeCell ref="IVA202:IVH202"/>
    <mergeCell ref="IRQ202:IRX202"/>
    <mergeCell ref="IRY202:ISF202"/>
    <mergeCell ref="ISG202:ISN202"/>
    <mergeCell ref="ISO202:ISV202"/>
    <mergeCell ref="ISW202:ITD202"/>
    <mergeCell ref="ITE202:ITL202"/>
    <mergeCell ref="IPU202:IQB202"/>
    <mergeCell ref="IQC202:IQJ202"/>
    <mergeCell ref="IQK202:IQR202"/>
    <mergeCell ref="IQS202:IQZ202"/>
    <mergeCell ref="IRA202:IRH202"/>
    <mergeCell ref="IRI202:IRP202"/>
    <mergeCell ref="INY202:IOF202"/>
    <mergeCell ref="IOG202:ION202"/>
    <mergeCell ref="IOO202:IOV202"/>
    <mergeCell ref="IOW202:IPD202"/>
    <mergeCell ref="IPE202:IPL202"/>
    <mergeCell ref="IPM202:IPT202"/>
    <mergeCell ref="IMC202:IMJ202"/>
    <mergeCell ref="IMK202:IMR202"/>
    <mergeCell ref="IMS202:IMZ202"/>
    <mergeCell ref="INA202:INH202"/>
    <mergeCell ref="INI202:INP202"/>
    <mergeCell ref="INQ202:INX202"/>
    <mergeCell ref="IKG202:IKN202"/>
    <mergeCell ref="IKO202:IKV202"/>
    <mergeCell ref="IKW202:ILD202"/>
    <mergeCell ref="ILE202:ILL202"/>
    <mergeCell ref="ILM202:ILT202"/>
    <mergeCell ref="ILU202:IMB202"/>
    <mergeCell ref="IIK202:IIR202"/>
    <mergeCell ref="IIS202:IIZ202"/>
    <mergeCell ref="IJA202:IJH202"/>
    <mergeCell ref="IJI202:IJP202"/>
    <mergeCell ref="IJQ202:IJX202"/>
    <mergeCell ref="IJY202:IKF202"/>
    <mergeCell ref="IGO202:IGV202"/>
    <mergeCell ref="IGW202:IHD202"/>
    <mergeCell ref="IHE202:IHL202"/>
    <mergeCell ref="IHM202:IHT202"/>
    <mergeCell ref="IHU202:IIB202"/>
    <mergeCell ref="IIC202:IIJ202"/>
    <mergeCell ref="IES202:IEZ202"/>
    <mergeCell ref="IFA202:IFH202"/>
    <mergeCell ref="IFI202:IFP202"/>
    <mergeCell ref="IFQ202:IFX202"/>
    <mergeCell ref="IFY202:IGF202"/>
    <mergeCell ref="IGG202:IGN202"/>
    <mergeCell ref="ICW202:IDD202"/>
    <mergeCell ref="IDE202:IDL202"/>
    <mergeCell ref="IDM202:IDT202"/>
    <mergeCell ref="IDU202:IEB202"/>
    <mergeCell ref="IEC202:IEJ202"/>
    <mergeCell ref="IEK202:IER202"/>
    <mergeCell ref="IBA202:IBH202"/>
    <mergeCell ref="IBI202:IBP202"/>
    <mergeCell ref="IBQ202:IBX202"/>
    <mergeCell ref="IBY202:ICF202"/>
    <mergeCell ref="ICG202:ICN202"/>
    <mergeCell ref="ICO202:ICV202"/>
    <mergeCell ref="HZE202:HZL202"/>
    <mergeCell ref="HZM202:HZT202"/>
    <mergeCell ref="HZU202:IAB202"/>
    <mergeCell ref="IAC202:IAJ202"/>
    <mergeCell ref="IAK202:IAR202"/>
    <mergeCell ref="IAS202:IAZ202"/>
    <mergeCell ref="HXI202:HXP202"/>
    <mergeCell ref="HXQ202:HXX202"/>
    <mergeCell ref="HXY202:HYF202"/>
    <mergeCell ref="HYG202:HYN202"/>
    <mergeCell ref="HYO202:HYV202"/>
    <mergeCell ref="HYW202:HZD202"/>
    <mergeCell ref="HVM202:HVT202"/>
    <mergeCell ref="HVU202:HWB202"/>
    <mergeCell ref="HWC202:HWJ202"/>
    <mergeCell ref="HWK202:HWR202"/>
    <mergeCell ref="HWS202:HWZ202"/>
    <mergeCell ref="HXA202:HXH202"/>
    <mergeCell ref="HTQ202:HTX202"/>
    <mergeCell ref="HTY202:HUF202"/>
    <mergeCell ref="HUG202:HUN202"/>
    <mergeCell ref="HUO202:HUV202"/>
    <mergeCell ref="HUW202:HVD202"/>
    <mergeCell ref="HVE202:HVL202"/>
    <mergeCell ref="HRU202:HSB202"/>
    <mergeCell ref="HSC202:HSJ202"/>
    <mergeCell ref="HSK202:HSR202"/>
    <mergeCell ref="HSS202:HSZ202"/>
    <mergeCell ref="HTA202:HTH202"/>
    <mergeCell ref="HTI202:HTP202"/>
    <mergeCell ref="HPY202:HQF202"/>
    <mergeCell ref="HQG202:HQN202"/>
    <mergeCell ref="HQO202:HQV202"/>
    <mergeCell ref="HQW202:HRD202"/>
    <mergeCell ref="HRE202:HRL202"/>
    <mergeCell ref="HRM202:HRT202"/>
    <mergeCell ref="HOC202:HOJ202"/>
    <mergeCell ref="HOK202:HOR202"/>
    <mergeCell ref="HOS202:HOZ202"/>
    <mergeCell ref="HPA202:HPH202"/>
    <mergeCell ref="HPI202:HPP202"/>
    <mergeCell ref="HPQ202:HPX202"/>
    <mergeCell ref="HMG202:HMN202"/>
    <mergeCell ref="HMO202:HMV202"/>
    <mergeCell ref="HMW202:HND202"/>
    <mergeCell ref="HNE202:HNL202"/>
    <mergeCell ref="HNM202:HNT202"/>
    <mergeCell ref="HNU202:HOB202"/>
    <mergeCell ref="HKK202:HKR202"/>
    <mergeCell ref="HKS202:HKZ202"/>
    <mergeCell ref="HLA202:HLH202"/>
    <mergeCell ref="HLI202:HLP202"/>
    <mergeCell ref="HLQ202:HLX202"/>
    <mergeCell ref="HLY202:HMF202"/>
    <mergeCell ref="HIO202:HIV202"/>
    <mergeCell ref="HIW202:HJD202"/>
    <mergeCell ref="HJE202:HJL202"/>
    <mergeCell ref="HJM202:HJT202"/>
    <mergeCell ref="HJU202:HKB202"/>
    <mergeCell ref="HKC202:HKJ202"/>
    <mergeCell ref="HGS202:HGZ202"/>
    <mergeCell ref="HHA202:HHH202"/>
    <mergeCell ref="HHI202:HHP202"/>
    <mergeCell ref="HHQ202:HHX202"/>
    <mergeCell ref="HHY202:HIF202"/>
    <mergeCell ref="HIG202:HIN202"/>
    <mergeCell ref="HEW202:HFD202"/>
    <mergeCell ref="HFE202:HFL202"/>
    <mergeCell ref="HFM202:HFT202"/>
    <mergeCell ref="HFU202:HGB202"/>
    <mergeCell ref="HGC202:HGJ202"/>
    <mergeCell ref="HGK202:HGR202"/>
    <mergeCell ref="HDA202:HDH202"/>
    <mergeCell ref="HDI202:HDP202"/>
    <mergeCell ref="HDQ202:HDX202"/>
    <mergeCell ref="HDY202:HEF202"/>
    <mergeCell ref="HEG202:HEN202"/>
    <mergeCell ref="HEO202:HEV202"/>
    <mergeCell ref="HBE202:HBL202"/>
    <mergeCell ref="HBM202:HBT202"/>
    <mergeCell ref="HBU202:HCB202"/>
    <mergeCell ref="HCC202:HCJ202"/>
    <mergeCell ref="HCK202:HCR202"/>
    <mergeCell ref="HCS202:HCZ202"/>
    <mergeCell ref="GZI202:GZP202"/>
    <mergeCell ref="GZQ202:GZX202"/>
    <mergeCell ref="GZY202:HAF202"/>
    <mergeCell ref="HAG202:HAN202"/>
    <mergeCell ref="HAO202:HAV202"/>
    <mergeCell ref="HAW202:HBD202"/>
    <mergeCell ref="GXM202:GXT202"/>
    <mergeCell ref="GXU202:GYB202"/>
    <mergeCell ref="GYC202:GYJ202"/>
    <mergeCell ref="GYK202:GYR202"/>
    <mergeCell ref="GYS202:GYZ202"/>
    <mergeCell ref="GZA202:GZH202"/>
    <mergeCell ref="GVQ202:GVX202"/>
    <mergeCell ref="GVY202:GWF202"/>
    <mergeCell ref="GWG202:GWN202"/>
    <mergeCell ref="GWO202:GWV202"/>
    <mergeCell ref="GWW202:GXD202"/>
    <mergeCell ref="GXE202:GXL202"/>
    <mergeCell ref="GTU202:GUB202"/>
    <mergeCell ref="GUC202:GUJ202"/>
    <mergeCell ref="GUK202:GUR202"/>
    <mergeCell ref="GUS202:GUZ202"/>
    <mergeCell ref="GVA202:GVH202"/>
    <mergeCell ref="GVI202:GVP202"/>
    <mergeCell ref="GRY202:GSF202"/>
    <mergeCell ref="GSG202:GSN202"/>
    <mergeCell ref="GSO202:GSV202"/>
    <mergeCell ref="GSW202:GTD202"/>
    <mergeCell ref="GTE202:GTL202"/>
    <mergeCell ref="GTM202:GTT202"/>
    <mergeCell ref="GQC202:GQJ202"/>
    <mergeCell ref="GQK202:GQR202"/>
    <mergeCell ref="GQS202:GQZ202"/>
    <mergeCell ref="GRA202:GRH202"/>
    <mergeCell ref="GRI202:GRP202"/>
    <mergeCell ref="GRQ202:GRX202"/>
    <mergeCell ref="GOG202:GON202"/>
    <mergeCell ref="GOO202:GOV202"/>
    <mergeCell ref="GOW202:GPD202"/>
    <mergeCell ref="GPE202:GPL202"/>
    <mergeCell ref="GPM202:GPT202"/>
    <mergeCell ref="GPU202:GQB202"/>
    <mergeCell ref="GMK202:GMR202"/>
    <mergeCell ref="GMS202:GMZ202"/>
    <mergeCell ref="GNA202:GNH202"/>
    <mergeCell ref="GNI202:GNP202"/>
    <mergeCell ref="GNQ202:GNX202"/>
    <mergeCell ref="GNY202:GOF202"/>
    <mergeCell ref="GKO202:GKV202"/>
    <mergeCell ref="GKW202:GLD202"/>
    <mergeCell ref="GLE202:GLL202"/>
    <mergeCell ref="GLM202:GLT202"/>
    <mergeCell ref="GLU202:GMB202"/>
    <mergeCell ref="GMC202:GMJ202"/>
    <mergeCell ref="GIS202:GIZ202"/>
    <mergeCell ref="GJA202:GJH202"/>
    <mergeCell ref="GJI202:GJP202"/>
    <mergeCell ref="GJQ202:GJX202"/>
    <mergeCell ref="GJY202:GKF202"/>
    <mergeCell ref="GKG202:GKN202"/>
    <mergeCell ref="GGW202:GHD202"/>
    <mergeCell ref="GHE202:GHL202"/>
    <mergeCell ref="GHM202:GHT202"/>
    <mergeCell ref="GHU202:GIB202"/>
    <mergeCell ref="GIC202:GIJ202"/>
    <mergeCell ref="GIK202:GIR202"/>
    <mergeCell ref="GFA202:GFH202"/>
    <mergeCell ref="GFI202:GFP202"/>
    <mergeCell ref="GFQ202:GFX202"/>
    <mergeCell ref="GFY202:GGF202"/>
    <mergeCell ref="GGG202:GGN202"/>
    <mergeCell ref="GGO202:GGV202"/>
    <mergeCell ref="GDE202:GDL202"/>
    <mergeCell ref="GDM202:GDT202"/>
    <mergeCell ref="GDU202:GEB202"/>
    <mergeCell ref="GEC202:GEJ202"/>
    <mergeCell ref="GEK202:GER202"/>
    <mergeCell ref="GES202:GEZ202"/>
    <mergeCell ref="GBI202:GBP202"/>
    <mergeCell ref="GBQ202:GBX202"/>
    <mergeCell ref="GBY202:GCF202"/>
    <mergeCell ref="GCG202:GCN202"/>
    <mergeCell ref="GCO202:GCV202"/>
    <mergeCell ref="GCW202:GDD202"/>
    <mergeCell ref="FZM202:FZT202"/>
    <mergeCell ref="FZU202:GAB202"/>
    <mergeCell ref="GAC202:GAJ202"/>
    <mergeCell ref="GAK202:GAR202"/>
    <mergeCell ref="GAS202:GAZ202"/>
    <mergeCell ref="GBA202:GBH202"/>
    <mergeCell ref="FXQ202:FXX202"/>
    <mergeCell ref="FXY202:FYF202"/>
    <mergeCell ref="FYG202:FYN202"/>
    <mergeCell ref="FYO202:FYV202"/>
    <mergeCell ref="FYW202:FZD202"/>
    <mergeCell ref="FZE202:FZL202"/>
    <mergeCell ref="FVU202:FWB202"/>
    <mergeCell ref="FWC202:FWJ202"/>
    <mergeCell ref="FWK202:FWR202"/>
    <mergeCell ref="FWS202:FWZ202"/>
    <mergeCell ref="FXA202:FXH202"/>
    <mergeCell ref="FXI202:FXP202"/>
    <mergeCell ref="FTY202:FUF202"/>
    <mergeCell ref="FUG202:FUN202"/>
    <mergeCell ref="FUO202:FUV202"/>
    <mergeCell ref="FUW202:FVD202"/>
    <mergeCell ref="FVE202:FVL202"/>
    <mergeCell ref="FVM202:FVT202"/>
    <mergeCell ref="FSC202:FSJ202"/>
    <mergeCell ref="FSK202:FSR202"/>
    <mergeCell ref="FSS202:FSZ202"/>
    <mergeCell ref="FTA202:FTH202"/>
    <mergeCell ref="FTI202:FTP202"/>
    <mergeCell ref="FTQ202:FTX202"/>
    <mergeCell ref="FQG202:FQN202"/>
    <mergeCell ref="FQO202:FQV202"/>
    <mergeCell ref="FQW202:FRD202"/>
    <mergeCell ref="FRE202:FRL202"/>
    <mergeCell ref="FRM202:FRT202"/>
    <mergeCell ref="FRU202:FSB202"/>
    <mergeCell ref="FOK202:FOR202"/>
    <mergeCell ref="FOS202:FOZ202"/>
    <mergeCell ref="FPA202:FPH202"/>
    <mergeCell ref="FPI202:FPP202"/>
    <mergeCell ref="FPQ202:FPX202"/>
    <mergeCell ref="FPY202:FQF202"/>
    <mergeCell ref="FMO202:FMV202"/>
    <mergeCell ref="FMW202:FND202"/>
    <mergeCell ref="FNE202:FNL202"/>
    <mergeCell ref="FNM202:FNT202"/>
    <mergeCell ref="FNU202:FOB202"/>
    <mergeCell ref="FOC202:FOJ202"/>
    <mergeCell ref="FKS202:FKZ202"/>
    <mergeCell ref="FLA202:FLH202"/>
    <mergeCell ref="FLI202:FLP202"/>
    <mergeCell ref="FLQ202:FLX202"/>
    <mergeCell ref="FLY202:FMF202"/>
    <mergeCell ref="FMG202:FMN202"/>
    <mergeCell ref="FIW202:FJD202"/>
    <mergeCell ref="FJE202:FJL202"/>
    <mergeCell ref="FJM202:FJT202"/>
    <mergeCell ref="FJU202:FKB202"/>
    <mergeCell ref="FKC202:FKJ202"/>
    <mergeCell ref="FKK202:FKR202"/>
    <mergeCell ref="FHA202:FHH202"/>
    <mergeCell ref="FHI202:FHP202"/>
    <mergeCell ref="FHQ202:FHX202"/>
    <mergeCell ref="FHY202:FIF202"/>
    <mergeCell ref="FIG202:FIN202"/>
    <mergeCell ref="FIO202:FIV202"/>
    <mergeCell ref="FFE202:FFL202"/>
    <mergeCell ref="FFM202:FFT202"/>
    <mergeCell ref="FFU202:FGB202"/>
    <mergeCell ref="FGC202:FGJ202"/>
    <mergeCell ref="FGK202:FGR202"/>
    <mergeCell ref="FGS202:FGZ202"/>
    <mergeCell ref="FDI202:FDP202"/>
    <mergeCell ref="FDQ202:FDX202"/>
    <mergeCell ref="FDY202:FEF202"/>
    <mergeCell ref="FEG202:FEN202"/>
    <mergeCell ref="FEO202:FEV202"/>
    <mergeCell ref="FEW202:FFD202"/>
    <mergeCell ref="FBM202:FBT202"/>
    <mergeCell ref="FBU202:FCB202"/>
    <mergeCell ref="FCC202:FCJ202"/>
    <mergeCell ref="FCK202:FCR202"/>
    <mergeCell ref="FCS202:FCZ202"/>
    <mergeCell ref="FDA202:FDH202"/>
    <mergeCell ref="EZQ202:EZX202"/>
    <mergeCell ref="EZY202:FAF202"/>
    <mergeCell ref="FAG202:FAN202"/>
    <mergeCell ref="FAO202:FAV202"/>
    <mergeCell ref="FAW202:FBD202"/>
    <mergeCell ref="FBE202:FBL202"/>
    <mergeCell ref="EXU202:EYB202"/>
    <mergeCell ref="EYC202:EYJ202"/>
    <mergeCell ref="EYK202:EYR202"/>
    <mergeCell ref="EYS202:EYZ202"/>
    <mergeCell ref="EZA202:EZH202"/>
    <mergeCell ref="EZI202:EZP202"/>
    <mergeCell ref="EVY202:EWF202"/>
    <mergeCell ref="EWG202:EWN202"/>
    <mergeCell ref="EWO202:EWV202"/>
    <mergeCell ref="EWW202:EXD202"/>
    <mergeCell ref="EXE202:EXL202"/>
    <mergeCell ref="EXM202:EXT202"/>
    <mergeCell ref="EUC202:EUJ202"/>
    <mergeCell ref="EUK202:EUR202"/>
    <mergeCell ref="EUS202:EUZ202"/>
    <mergeCell ref="EVA202:EVH202"/>
    <mergeCell ref="EVI202:EVP202"/>
    <mergeCell ref="EVQ202:EVX202"/>
    <mergeCell ref="ESG202:ESN202"/>
    <mergeCell ref="ESO202:ESV202"/>
    <mergeCell ref="ESW202:ETD202"/>
    <mergeCell ref="ETE202:ETL202"/>
    <mergeCell ref="ETM202:ETT202"/>
    <mergeCell ref="ETU202:EUB202"/>
    <mergeCell ref="EQK202:EQR202"/>
    <mergeCell ref="EQS202:EQZ202"/>
    <mergeCell ref="ERA202:ERH202"/>
    <mergeCell ref="ERI202:ERP202"/>
    <mergeCell ref="ERQ202:ERX202"/>
    <mergeCell ref="ERY202:ESF202"/>
    <mergeCell ref="EOO202:EOV202"/>
    <mergeCell ref="EOW202:EPD202"/>
    <mergeCell ref="EPE202:EPL202"/>
    <mergeCell ref="EPM202:EPT202"/>
    <mergeCell ref="EPU202:EQB202"/>
    <mergeCell ref="EQC202:EQJ202"/>
    <mergeCell ref="EMS202:EMZ202"/>
    <mergeCell ref="ENA202:ENH202"/>
    <mergeCell ref="ENI202:ENP202"/>
    <mergeCell ref="ENQ202:ENX202"/>
    <mergeCell ref="ENY202:EOF202"/>
    <mergeCell ref="EOG202:EON202"/>
    <mergeCell ref="EKW202:ELD202"/>
    <mergeCell ref="ELE202:ELL202"/>
    <mergeCell ref="ELM202:ELT202"/>
    <mergeCell ref="ELU202:EMB202"/>
    <mergeCell ref="EMC202:EMJ202"/>
    <mergeCell ref="EMK202:EMR202"/>
    <mergeCell ref="EJA202:EJH202"/>
    <mergeCell ref="EJI202:EJP202"/>
    <mergeCell ref="EJQ202:EJX202"/>
    <mergeCell ref="EJY202:EKF202"/>
    <mergeCell ref="EKG202:EKN202"/>
    <mergeCell ref="EKO202:EKV202"/>
    <mergeCell ref="EHE202:EHL202"/>
    <mergeCell ref="EHM202:EHT202"/>
    <mergeCell ref="EHU202:EIB202"/>
    <mergeCell ref="EIC202:EIJ202"/>
    <mergeCell ref="EIK202:EIR202"/>
    <mergeCell ref="EIS202:EIZ202"/>
    <mergeCell ref="EFI202:EFP202"/>
    <mergeCell ref="EFQ202:EFX202"/>
    <mergeCell ref="EFY202:EGF202"/>
    <mergeCell ref="EGG202:EGN202"/>
    <mergeCell ref="EGO202:EGV202"/>
    <mergeCell ref="EGW202:EHD202"/>
    <mergeCell ref="EDM202:EDT202"/>
    <mergeCell ref="EDU202:EEB202"/>
    <mergeCell ref="EEC202:EEJ202"/>
    <mergeCell ref="EEK202:EER202"/>
    <mergeCell ref="EES202:EEZ202"/>
    <mergeCell ref="EFA202:EFH202"/>
    <mergeCell ref="EBQ202:EBX202"/>
    <mergeCell ref="EBY202:ECF202"/>
    <mergeCell ref="ECG202:ECN202"/>
    <mergeCell ref="ECO202:ECV202"/>
    <mergeCell ref="ECW202:EDD202"/>
    <mergeCell ref="EDE202:EDL202"/>
    <mergeCell ref="DZU202:EAB202"/>
    <mergeCell ref="EAC202:EAJ202"/>
    <mergeCell ref="EAK202:EAR202"/>
    <mergeCell ref="EAS202:EAZ202"/>
    <mergeCell ref="EBA202:EBH202"/>
    <mergeCell ref="EBI202:EBP202"/>
    <mergeCell ref="DXY202:DYF202"/>
    <mergeCell ref="DYG202:DYN202"/>
    <mergeCell ref="DYO202:DYV202"/>
    <mergeCell ref="DYW202:DZD202"/>
    <mergeCell ref="DZE202:DZL202"/>
    <mergeCell ref="DZM202:DZT202"/>
    <mergeCell ref="DWC202:DWJ202"/>
    <mergeCell ref="DWK202:DWR202"/>
    <mergeCell ref="DWS202:DWZ202"/>
    <mergeCell ref="DXA202:DXH202"/>
    <mergeCell ref="DXI202:DXP202"/>
    <mergeCell ref="DXQ202:DXX202"/>
    <mergeCell ref="DUG202:DUN202"/>
    <mergeCell ref="DUO202:DUV202"/>
    <mergeCell ref="DUW202:DVD202"/>
    <mergeCell ref="DVE202:DVL202"/>
    <mergeCell ref="DVM202:DVT202"/>
    <mergeCell ref="DVU202:DWB202"/>
    <mergeCell ref="DSK202:DSR202"/>
    <mergeCell ref="DSS202:DSZ202"/>
    <mergeCell ref="DTA202:DTH202"/>
    <mergeCell ref="DTI202:DTP202"/>
    <mergeCell ref="DTQ202:DTX202"/>
    <mergeCell ref="DTY202:DUF202"/>
    <mergeCell ref="DQO202:DQV202"/>
    <mergeCell ref="DQW202:DRD202"/>
    <mergeCell ref="DRE202:DRL202"/>
    <mergeCell ref="DRM202:DRT202"/>
    <mergeCell ref="DRU202:DSB202"/>
    <mergeCell ref="DSC202:DSJ202"/>
    <mergeCell ref="DOS202:DOZ202"/>
    <mergeCell ref="DPA202:DPH202"/>
    <mergeCell ref="DPI202:DPP202"/>
    <mergeCell ref="DPQ202:DPX202"/>
    <mergeCell ref="DPY202:DQF202"/>
    <mergeCell ref="DQG202:DQN202"/>
    <mergeCell ref="DMW202:DND202"/>
    <mergeCell ref="DNE202:DNL202"/>
    <mergeCell ref="DNM202:DNT202"/>
    <mergeCell ref="DNU202:DOB202"/>
    <mergeCell ref="DOC202:DOJ202"/>
    <mergeCell ref="DOK202:DOR202"/>
    <mergeCell ref="DLA202:DLH202"/>
    <mergeCell ref="DLI202:DLP202"/>
    <mergeCell ref="DLQ202:DLX202"/>
    <mergeCell ref="DLY202:DMF202"/>
    <mergeCell ref="DMG202:DMN202"/>
    <mergeCell ref="DMO202:DMV202"/>
    <mergeCell ref="DJE202:DJL202"/>
    <mergeCell ref="DJM202:DJT202"/>
    <mergeCell ref="DJU202:DKB202"/>
    <mergeCell ref="DKC202:DKJ202"/>
    <mergeCell ref="DKK202:DKR202"/>
    <mergeCell ref="DKS202:DKZ202"/>
    <mergeCell ref="DHI202:DHP202"/>
    <mergeCell ref="DHQ202:DHX202"/>
    <mergeCell ref="DHY202:DIF202"/>
    <mergeCell ref="DIG202:DIN202"/>
    <mergeCell ref="DIO202:DIV202"/>
    <mergeCell ref="DIW202:DJD202"/>
    <mergeCell ref="DFM202:DFT202"/>
    <mergeCell ref="DFU202:DGB202"/>
    <mergeCell ref="DGC202:DGJ202"/>
    <mergeCell ref="DGK202:DGR202"/>
    <mergeCell ref="DGS202:DGZ202"/>
    <mergeCell ref="DHA202:DHH202"/>
    <mergeCell ref="DDQ202:DDX202"/>
    <mergeCell ref="DDY202:DEF202"/>
    <mergeCell ref="DEG202:DEN202"/>
    <mergeCell ref="DEO202:DEV202"/>
    <mergeCell ref="DEW202:DFD202"/>
    <mergeCell ref="DFE202:DFL202"/>
    <mergeCell ref="DBU202:DCB202"/>
    <mergeCell ref="DCC202:DCJ202"/>
    <mergeCell ref="DCK202:DCR202"/>
    <mergeCell ref="DCS202:DCZ202"/>
    <mergeCell ref="DDA202:DDH202"/>
    <mergeCell ref="DDI202:DDP202"/>
    <mergeCell ref="CZY202:DAF202"/>
    <mergeCell ref="DAG202:DAN202"/>
    <mergeCell ref="DAO202:DAV202"/>
    <mergeCell ref="DAW202:DBD202"/>
    <mergeCell ref="DBE202:DBL202"/>
    <mergeCell ref="DBM202:DBT202"/>
    <mergeCell ref="CYC202:CYJ202"/>
    <mergeCell ref="CYK202:CYR202"/>
    <mergeCell ref="CYS202:CYZ202"/>
    <mergeCell ref="CZA202:CZH202"/>
    <mergeCell ref="CZI202:CZP202"/>
    <mergeCell ref="CZQ202:CZX202"/>
    <mergeCell ref="CWG202:CWN202"/>
    <mergeCell ref="CWO202:CWV202"/>
    <mergeCell ref="CWW202:CXD202"/>
    <mergeCell ref="CXE202:CXL202"/>
    <mergeCell ref="CXM202:CXT202"/>
    <mergeCell ref="CXU202:CYB202"/>
    <mergeCell ref="CUK202:CUR202"/>
    <mergeCell ref="CUS202:CUZ202"/>
    <mergeCell ref="CVA202:CVH202"/>
    <mergeCell ref="CVI202:CVP202"/>
    <mergeCell ref="CVQ202:CVX202"/>
    <mergeCell ref="CVY202:CWF202"/>
    <mergeCell ref="CSO202:CSV202"/>
    <mergeCell ref="CSW202:CTD202"/>
    <mergeCell ref="CTE202:CTL202"/>
    <mergeCell ref="CTM202:CTT202"/>
    <mergeCell ref="CTU202:CUB202"/>
    <mergeCell ref="CUC202:CUJ202"/>
    <mergeCell ref="CQS202:CQZ202"/>
    <mergeCell ref="CRA202:CRH202"/>
    <mergeCell ref="CRI202:CRP202"/>
    <mergeCell ref="CRQ202:CRX202"/>
    <mergeCell ref="CRY202:CSF202"/>
    <mergeCell ref="CSG202:CSN202"/>
    <mergeCell ref="COW202:CPD202"/>
    <mergeCell ref="CPE202:CPL202"/>
    <mergeCell ref="CPM202:CPT202"/>
    <mergeCell ref="CPU202:CQB202"/>
    <mergeCell ref="CQC202:CQJ202"/>
    <mergeCell ref="CQK202:CQR202"/>
    <mergeCell ref="CNA202:CNH202"/>
    <mergeCell ref="CNI202:CNP202"/>
    <mergeCell ref="CNQ202:CNX202"/>
    <mergeCell ref="CNY202:COF202"/>
    <mergeCell ref="COG202:CON202"/>
    <mergeCell ref="COO202:COV202"/>
    <mergeCell ref="CLE202:CLL202"/>
    <mergeCell ref="CLM202:CLT202"/>
    <mergeCell ref="CLU202:CMB202"/>
    <mergeCell ref="CMC202:CMJ202"/>
    <mergeCell ref="CMK202:CMR202"/>
    <mergeCell ref="CMS202:CMZ202"/>
    <mergeCell ref="CJI202:CJP202"/>
    <mergeCell ref="CJQ202:CJX202"/>
    <mergeCell ref="CJY202:CKF202"/>
    <mergeCell ref="CKG202:CKN202"/>
    <mergeCell ref="CKO202:CKV202"/>
    <mergeCell ref="CKW202:CLD202"/>
    <mergeCell ref="CHM202:CHT202"/>
    <mergeCell ref="CHU202:CIB202"/>
    <mergeCell ref="CIC202:CIJ202"/>
    <mergeCell ref="CIK202:CIR202"/>
    <mergeCell ref="CIS202:CIZ202"/>
    <mergeCell ref="CJA202:CJH202"/>
    <mergeCell ref="CFQ202:CFX202"/>
    <mergeCell ref="CFY202:CGF202"/>
    <mergeCell ref="CGG202:CGN202"/>
    <mergeCell ref="CGO202:CGV202"/>
    <mergeCell ref="CGW202:CHD202"/>
    <mergeCell ref="CHE202:CHL202"/>
    <mergeCell ref="CDU202:CEB202"/>
    <mergeCell ref="CEC202:CEJ202"/>
    <mergeCell ref="CEK202:CER202"/>
    <mergeCell ref="CES202:CEZ202"/>
    <mergeCell ref="CFA202:CFH202"/>
    <mergeCell ref="CFI202:CFP202"/>
    <mergeCell ref="CBY202:CCF202"/>
    <mergeCell ref="CCG202:CCN202"/>
    <mergeCell ref="CCO202:CCV202"/>
    <mergeCell ref="CCW202:CDD202"/>
    <mergeCell ref="CDE202:CDL202"/>
    <mergeCell ref="CDM202:CDT202"/>
    <mergeCell ref="CAC202:CAJ202"/>
    <mergeCell ref="CAK202:CAR202"/>
    <mergeCell ref="CAS202:CAZ202"/>
    <mergeCell ref="CBA202:CBH202"/>
    <mergeCell ref="CBI202:CBP202"/>
    <mergeCell ref="CBQ202:CBX202"/>
    <mergeCell ref="BYG202:BYN202"/>
    <mergeCell ref="BYO202:BYV202"/>
    <mergeCell ref="BYW202:BZD202"/>
    <mergeCell ref="BZE202:BZL202"/>
    <mergeCell ref="BZM202:BZT202"/>
    <mergeCell ref="BZU202:CAB202"/>
    <mergeCell ref="BWK202:BWR202"/>
    <mergeCell ref="BWS202:BWZ202"/>
    <mergeCell ref="BXA202:BXH202"/>
    <mergeCell ref="BXI202:BXP202"/>
    <mergeCell ref="BXQ202:BXX202"/>
    <mergeCell ref="BXY202:BYF202"/>
    <mergeCell ref="BUO202:BUV202"/>
    <mergeCell ref="BUW202:BVD202"/>
    <mergeCell ref="BVE202:BVL202"/>
    <mergeCell ref="BVM202:BVT202"/>
    <mergeCell ref="BVU202:BWB202"/>
    <mergeCell ref="BWC202:BWJ202"/>
    <mergeCell ref="BSS202:BSZ202"/>
    <mergeCell ref="BTA202:BTH202"/>
    <mergeCell ref="BTI202:BTP202"/>
    <mergeCell ref="BTQ202:BTX202"/>
    <mergeCell ref="BTY202:BUF202"/>
    <mergeCell ref="BUG202:BUN202"/>
    <mergeCell ref="BQW202:BRD202"/>
    <mergeCell ref="BRE202:BRL202"/>
    <mergeCell ref="BRM202:BRT202"/>
    <mergeCell ref="BRU202:BSB202"/>
    <mergeCell ref="BSC202:BSJ202"/>
    <mergeCell ref="BSK202:BSR202"/>
    <mergeCell ref="BPA202:BPH202"/>
    <mergeCell ref="BPI202:BPP202"/>
    <mergeCell ref="BPQ202:BPX202"/>
    <mergeCell ref="BPY202:BQF202"/>
    <mergeCell ref="BQG202:BQN202"/>
    <mergeCell ref="BQO202:BQV202"/>
    <mergeCell ref="BNE202:BNL202"/>
    <mergeCell ref="BNM202:BNT202"/>
    <mergeCell ref="BNU202:BOB202"/>
    <mergeCell ref="BOC202:BOJ202"/>
    <mergeCell ref="BOK202:BOR202"/>
    <mergeCell ref="BOS202:BOZ202"/>
    <mergeCell ref="BLI202:BLP202"/>
    <mergeCell ref="BLQ202:BLX202"/>
    <mergeCell ref="BLY202:BMF202"/>
    <mergeCell ref="BMG202:BMN202"/>
    <mergeCell ref="BMO202:BMV202"/>
    <mergeCell ref="BMW202:BND202"/>
    <mergeCell ref="BJM202:BJT202"/>
    <mergeCell ref="BJU202:BKB202"/>
    <mergeCell ref="BKC202:BKJ202"/>
    <mergeCell ref="BKK202:BKR202"/>
    <mergeCell ref="BKS202:BKZ202"/>
    <mergeCell ref="BLA202:BLH202"/>
    <mergeCell ref="BHQ202:BHX202"/>
    <mergeCell ref="BHY202:BIF202"/>
    <mergeCell ref="BIG202:BIN202"/>
    <mergeCell ref="BIO202:BIV202"/>
    <mergeCell ref="BIW202:BJD202"/>
    <mergeCell ref="BJE202:BJL202"/>
    <mergeCell ref="BFU202:BGB202"/>
    <mergeCell ref="BGC202:BGJ202"/>
    <mergeCell ref="BGK202:BGR202"/>
    <mergeCell ref="BGS202:BGZ202"/>
    <mergeCell ref="BHA202:BHH202"/>
    <mergeCell ref="BHI202:BHP202"/>
    <mergeCell ref="BDY202:BEF202"/>
    <mergeCell ref="BEG202:BEN202"/>
    <mergeCell ref="BEO202:BEV202"/>
    <mergeCell ref="BEW202:BFD202"/>
    <mergeCell ref="BFE202:BFL202"/>
    <mergeCell ref="BFM202:BFT202"/>
    <mergeCell ref="BCC202:BCJ202"/>
    <mergeCell ref="BCK202:BCR202"/>
    <mergeCell ref="BCS202:BCZ202"/>
    <mergeCell ref="BDA202:BDH202"/>
    <mergeCell ref="BDI202:BDP202"/>
    <mergeCell ref="BDQ202:BDX202"/>
    <mergeCell ref="BAG202:BAN202"/>
    <mergeCell ref="BAO202:BAV202"/>
    <mergeCell ref="BAW202:BBD202"/>
    <mergeCell ref="BBE202:BBL202"/>
    <mergeCell ref="BBM202:BBT202"/>
    <mergeCell ref="BBU202:BCB202"/>
    <mergeCell ref="AYK202:AYR202"/>
    <mergeCell ref="AYS202:AYZ202"/>
    <mergeCell ref="AZA202:AZH202"/>
    <mergeCell ref="AZI202:AZP202"/>
    <mergeCell ref="AZQ202:AZX202"/>
    <mergeCell ref="AZY202:BAF202"/>
    <mergeCell ref="AWO202:AWV202"/>
    <mergeCell ref="AWW202:AXD202"/>
    <mergeCell ref="AXE202:AXL202"/>
    <mergeCell ref="AXM202:AXT202"/>
    <mergeCell ref="AXU202:AYB202"/>
    <mergeCell ref="AYC202:AYJ202"/>
    <mergeCell ref="AUS202:AUZ202"/>
    <mergeCell ref="AVA202:AVH202"/>
    <mergeCell ref="AVI202:AVP202"/>
    <mergeCell ref="AVQ202:AVX202"/>
    <mergeCell ref="AVY202:AWF202"/>
    <mergeCell ref="AWG202:AWN202"/>
    <mergeCell ref="ASW202:ATD202"/>
    <mergeCell ref="ATE202:ATL202"/>
    <mergeCell ref="ATM202:ATT202"/>
    <mergeCell ref="ATU202:AUB202"/>
    <mergeCell ref="AUC202:AUJ202"/>
    <mergeCell ref="AUK202:AUR202"/>
    <mergeCell ref="ARA202:ARH202"/>
    <mergeCell ref="ARI202:ARP202"/>
    <mergeCell ref="ARQ202:ARX202"/>
    <mergeCell ref="ARY202:ASF202"/>
    <mergeCell ref="ASG202:ASN202"/>
    <mergeCell ref="ASO202:ASV202"/>
    <mergeCell ref="APE202:APL202"/>
    <mergeCell ref="APM202:APT202"/>
    <mergeCell ref="APU202:AQB202"/>
    <mergeCell ref="AQC202:AQJ202"/>
    <mergeCell ref="AQK202:AQR202"/>
    <mergeCell ref="AQS202:AQZ202"/>
    <mergeCell ref="ANI202:ANP202"/>
    <mergeCell ref="ANQ202:ANX202"/>
    <mergeCell ref="ANY202:AOF202"/>
    <mergeCell ref="AOG202:AON202"/>
    <mergeCell ref="AOO202:AOV202"/>
    <mergeCell ref="AOW202:APD202"/>
    <mergeCell ref="ALM202:ALT202"/>
    <mergeCell ref="ALU202:AMB202"/>
    <mergeCell ref="AMC202:AMJ202"/>
    <mergeCell ref="AMK202:AMR202"/>
    <mergeCell ref="AMS202:AMZ202"/>
    <mergeCell ref="ANA202:ANH202"/>
    <mergeCell ref="AJQ202:AJX202"/>
    <mergeCell ref="AJY202:AKF202"/>
    <mergeCell ref="AKG202:AKN202"/>
    <mergeCell ref="AKO202:AKV202"/>
    <mergeCell ref="AKW202:ALD202"/>
    <mergeCell ref="ALE202:ALL202"/>
    <mergeCell ref="AHU202:AIB202"/>
    <mergeCell ref="AIC202:AIJ202"/>
    <mergeCell ref="AIK202:AIR202"/>
    <mergeCell ref="AIS202:AIZ202"/>
    <mergeCell ref="AJA202:AJH202"/>
    <mergeCell ref="AJI202:AJP202"/>
    <mergeCell ref="AFY202:AGF202"/>
    <mergeCell ref="AGG202:AGN202"/>
    <mergeCell ref="AGO202:AGV202"/>
    <mergeCell ref="AGW202:AHD202"/>
    <mergeCell ref="AHE202:AHL202"/>
    <mergeCell ref="AHM202:AHT202"/>
    <mergeCell ref="AEC202:AEJ202"/>
    <mergeCell ref="AEK202:AER202"/>
    <mergeCell ref="AES202:AEZ202"/>
    <mergeCell ref="AFA202:AFH202"/>
    <mergeCell ref="AFI202:AFP202"/>
    <mergeCell ref="AFQ202:AFX202"/>
    <mergeCell ref="ACG202:ACN202"/>
    <mergeCell ref="ACO202:ACV202"/>
    <mergeCell ref="ACW202:ADD202"/>
    <mergeCell ref="ADE202:ADL202"/>
    <mergeCell ref="ADM202:ADT202"/>
    <mergeCell ref="ADU202:AEB202"/>
    <mergeCell ref="AAK202:AAR202"/>
    <mergeCell ref="AAS202:AAZ202"/>
    <mergeCell ref="ABA202:ABH202"/>
    <mergeCell ref="ABI202:ABP202"/>
    <mergeCell ref="ABQ202:ABX202"/>
    <mergeCell ref="ABY202:ACF202"/>
    <mergeCell ref="YO202:YV202"/>
    <mergeCell ref="YW202:ZD202"/>
    <mergeCell ref="ZE202:ZL202"/>
    <mergeCell ref="ZM202:ZT202"/>
    <mergeCell ref="ZU202:AAB202"/>
    <mergeCell ref="AAC202:AAJ202"/>
    <mergeCell ref="WS202:WZ202"/>
    <mergeCell ref="XA202:XH202"/>
    <mergeCell ref="XI202:XP202"/>
    <mergeCell ref="XQ202:XX202"/>
    <mergeCell ref="XY202:YF202"/>
    <mergeCell ref="YG202:YN202"/>
    <mergeCell ref="UW202:VD202"/>
    <mergeCell ref="VE202:VL202"/>
    <mergeCell ref="VM202:VT202"/>
    <mergeCell ref="VU202:WB202"/>
    <mergeCell ref="WC202:WJ202"/>
    <mergeCell ref="WK202:WR202"/>
    <mergeCell ref="TA202:TH202"/>
    <mergeCell ref="TI202:TP202"/>
    <mergeCell ref="TQ202:TX202"/>
    <mergeCell ref="TY202:UF202"/>
    <mergeCell ref="UG202:UN202"/>
    <mergeCell ref="UO202:UV202"/>
    <mergeCell ref="RE202:RL202"/>
    <mergeCell ref="RM202:RT202"/>
    <mergeCell ref="RU202:SB202"/>
    <mergeCell ref="SC202:SJ202"/>
    <mergeCell ref="SK202:SR202"/>
    <mergeCell ref="SS202:SZ202"/>
    <mergeCell ref="PI202:PP202"/>
    <mergeCell ref="PQ202:PX202"/>
    <mergeCell ref="PY202:QF202"/>
    <mergeCell ref="QG202:QN202"/>
    <mergeCell ref="QO202:QV202"/>
    <mergeCell ref="QW202:RD202"/>
    <mergeCell ref="NM202:NT202"/>
    <mergeCell ref="NU202:OB202"/>
    <mergeCell ref="OC202:OJ202"/>
    <mergeCell ref="OK202:OR202"/>
    <mergeCell ref="OS202:OZ202"/>
    <mergeCell ref="PA202:PH202"/>
    <mergeCell ref="LQ202:LX202"/>
    <mergeCell ref="LY202:MF202"/>
    <mergeCell ref="MG202:MN202"/>
    <mergeCell ref="MO202:MV202"/>
    <mergeCell ref="MW202:ND202"/>
    <mergeCell ref="NE202:NL202"/>
    <mergeCell ref="JU202:KB202"/>
    <mergeCell ref="KC202:KJ202"/>
    <mergeCell ref="KK202:KR202"/>
    <mergeCell ref="KS202:KZ202"/>
    <mergeCell ref="LA202:LH202"/>
    <mergeCell ref="LI202:LP202"/>
    <mergeCell ref="HY202:IF202"/>
    <mergeCell ref="IG202:IN202"/>
    <mergeCell ref="IO202:IV202"/>
    <mergeCell ref="IW202:JD202"/>
    <mergeCell ref="JE202:JL202"/>
    <mergeCell ref="JM202:JT202"/>
    <mergeCell ref="GC202:GJ202"/>
    <mergeCell ref="GK202:GR202"/>
    <mergeCell ref="GS202:GZ202"/>
    <mergeCell ref="HA202:HH202"/>
    <mergeCell ref="HI202:HP202"/>
    <mergeCell ref="HQ202:HX202"/>
    <mergeCell ref="EG202:EN202"/>
    <mergeCell ref="EO202:EV202"/>
    <mergeCell ref="EW202:FD202"/>
    <mergeCell ref="FE202:FL202"/>
    <mergeCell ref="FM202:FT202"/>
    <mergeCell ref="FU202:GB202"/>
    <mergeCell ref="CK202:CR202"/>
    <mergeCell ref="CS202:CZ202"/>
    <mergeCell ref="DA202:DH202"/>
    <mergeCell ref="DI202:DP202"/>
    <mergeCell ref="DQ202:DX202"/>
    <mergeCell ref="DY202:EF202"/>
    <mergeCell ref="AO202:AV202"/>
    <mergeCell ref="AW202:BD202"/>
    <mergeCell ref="BE202:BL202"/>
    <mergeCell ref="BM202:BT202"/>
    <mergeCell ref="BU202:CB202"/>
    <mergeCell ref="CC202:CJ202"/>
    <mergeCell ref="A201:H201"/>
    <mergeCell ref="A202:H202"/>
    <mergeCell ref="I202:P202"/>
    <mergeCell ref="Q202:X202"/>
    <mergeCell ref="Y202:AF202"/>
    <mergeCell ref="AG202:AN202"/>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1"/>
  <sheetViews>
    <sheetView view="pageBreakPreview" zoomScale="40" zoomScaleNormal="60" zoomScaleSheetLayoutView="40" workbookViewId="0">
      <pane ySplit="4" topLeftCell="A154"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24" s="4" customFormat="1" ht="50.1" customHeight="1" x14ac:dyDescent="0.2">
      <c r="A1" s="1"/>
      <c r="B1" s="2"/>
      <c r="C1" s="3" t="s">
        <v>0</v>
      </c>
      <c r="D1" s="2"/>
      <c r="E1" s="2"/>
      <c r="F1" s="2"/>
      <c r="G1" s="2"/>
      <c r="H1" s="2"/>
      <c r="X1" s="43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августа 2024 г.</v>
      </c>
      <c r="B2" s="6" t="s">
        <v>2</v>
      </c>
      <c r="C2" s="7" t="s">
        <v>553</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431"/>
      <c r="B6" s="432"/>
      <c r="C6" s="433"/>
      <c r="D6" s="332" t="s">
        <v>168</v>
      </c>
      <c r="E6" s="264" t="s">
        <v>169</v>
      </c>
      <c r="F6" s="332" t="s">
        <v>170</v>
      </c>
      <c r="G6" s="264" t="s">
        <v>171</v>
      </c>
      <c r="H6" s="333" t="s">
        <v>172</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267">
        <v>48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1">
        <f>F48*1.2</f>
        <v>5688</v>
      </c>
      <c r="E48" s="32">
        <f>F48*1.1</f>
        <v>5214</v>
      </c>
      <c r="F48" s="32">
        <v>4740</v>
      </c>
      <c r="G48" s="32">
        <f>F48*0.75</f>
        <v>3555</v>
      </c>
      <c r="H48" s="33">
        <f>F48*0.5</f>
        <v>2370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54">
        <f>F54*1.2</f>
        <v>6040.8</v>
      </c>
      <c r="E54" s="32">
        <f>F54*1.1</f>
        <v>5537.4000000000005</v>
      </c>
      <c r="F54" s="32">
        <v>5034</v>
      </c>
      <c r="G54" s="32">
        <f>F54*0.75</f>
        <v>3775.5</v>
      </c>
      <c r="H54" s="33">
        <f>F54*0.5</f>
        <v>2517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267">
        <v>48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231 до 3954</v>
      </c>
      <c r="E85" s="139"/>
      <c r="F85" s="139"/>
      <c r="G85" s="139"/>
      <c r="H85" s="140"/>
    </row>
    <row r="86" spans="1:8" ht="151.5" x14ac:dyDescent="0.2">
      <c r="A86" s="149" t="s">
        <v>60</v>
      </c>
      <c r="B86" s="150" t="s">
        <v>13</v>
      </c>
      <c r="C86" s="296"/>
      <c r="D86" s="152">
        <v>231</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286"/>
      <c r="B98" s="287"/>
      <c r="C98" s="130"/>
      <c r="D98" s="288"/>
      <c r="E98" s="288"/>
      <c r="F98" s="288"/>
      <c r="G98" s="288"/>
      <c r="H98" s="289"/>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182">
        <v>1470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367.5</v>
      </c>
      <c r="E101" s="157"/>
      <c r="F101" s="157"/>
      <c r="G101" s="157"/>
      <c r="H101" s="158"/>
    </row>
    <row r="102" spans="1:8" ht="57" customHeight="1" x14ac:dyDescent="0.2">
      <c r="A102" s="190" t="s">
        <v>77</v>
      </c>
      <c r="B102" s="191"/>
      <c r="C102" s="186"/>
      <c r="D102" s="157">
        <f>D99/5</f>
        <v>294</v>
      </c>
      <c r="E102" s="157"/>
      <c r="F102" s="157"/>
      <c r="G102" s="157"/>
      <c r="H102" s="158"/>
    </row>
    <row r="103" spans="1:8" ht="57" customHeight="1" x14ac:dyDescent="0.2">
      <c r="A103" s="190" t="s">
        <v>78</v>
      </c>
      <c r="B103" s="191"/>
      <c r="C103" s="186"/>
      <c r="D103" s="157">
        <f>D99/6</f>
        <v>245</v>
      </c>
      <c r="E103" s="157"/>
      <c r="F103" s="157"/>
      <c r="G103" s="157"/>
      <c r="H103" s="158"/>
    </row>
    <row r="104" spans="1:8" ht="57" customHeight="1" x14ac:dyDescent="0.2">
      <c r="A104" s="190" t="s">
        <v>79</v>
      </c>
      <c r="B104" s="191"/>
      <c r="C104" s="186"/>
      <c r="D104" s="157">
        <f>D99/7</f>
        <v>210</v>
      </c>
      <c r="E104" s="157"/>
      <c r="F104" s="157"/>
      <c r="G104" s="157"/>
      <c r="H104" s="158"/>
    </row>
    <row r="105" spans="1:8" ht="57" customHeight="1" x14ac:dyDescent="0.2">
      <c r="A105" s="190" t="s">
        <v>80</v>
      </c>
      <c r="B105" s="191"/>
      <c r="C105" s="186"/>
      <c r="D105" s="157">
        <f>D99/8</f>
        <v>183.75</v>
      </c>
      <c r="E105" s="157"/>
      <c r="F105" s="157"/>
      <c r="G105" s="157"/>
      <c r="H105" s="158"/>
    </row>
    <row r="106" spans="1:8" ht="57" customHeight="1" x14ac:dyDescent="0.2">
      <c r="A106" s="190" t="s">
        <v>81</v>
      </c>
      <c r="B106" s="191"/>
      <c r="C106" s="186"/>
      <c r="D106" s="157">
        <f>D99/9</f>
        <v>163.33333333333334</v>
      </c>
      <c r="E106" s="157"/>
      <c r="F106" s="157"/>
      <c r="G106" s="157"/>
      <c r="H106" s="158"/>
    </row>
    <row r="107" spans="1:8" ht="57" customHeight="1" x14ac:dyDescent="0.2">
      <c r="A107" s="190" t="s">
        <v>82</v>
      </c>
      <c r="B107" s="191"/>
      <c r="C107" s="186"/>
      <c r="D107" s="157">
        <f>D99/10</f>
        <v>147</v>
      </c>
      <c r="E107" s="157"/>
      <c r="F107" s="157"/>
      <c r="G107" s="157"/>
      <c r="H107" s="158"/>
    </row>
    <row r="108" spans="1:8" ht="57" customHeight="1" thickBot="1" x14ac:dyDescent="0.25">
      <c r="A108" s="179" t="s">
        <v>83</v>
      </c>
      <c r="B108" s="180"/>
      <c r="C108" s="186"/>
      <c r="D108" s="182">
        <v>2520</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630</v>
      </c>
      <c r="E110" s="157"/>
      <c r="F110" s="157"/>
      <c r="G110" s="157"/>
      <c r="H110" s="158"/>
    </row>
    <row r="111" spans="1:8" ht="57" customHeight="1" x14ac:dyDescent="0.2">
      <c r="A111" s="190" t="s">
        <v>77</v>
      </c>
      <c r="B111" s="191"/>
      <c r="C111" s="186"/>
      <c r="D111" s="157">
        <v>504</v>
      </c>
      <c r="E111" s="157"/>
      <c r="F111" s="157"/>
      <c r="G111" s="157"/>
      <c r="H111" s="158"/>
    </row>
    <row r="112" spans="1:8" ht="57" customHeight="1" x14ac:dyDescent="0.2">
      <c r="A112" s="190" t="s">
        <v>78</v>
      </c>
      <c r="B112" s="191"/>
      <c r="C112" s="186"/>
      <c r="D112" s="157">
        <v>420</v>
      </c>
      <c r="E112" s="157"/>
      <c r="F112" s="157"/>
      <c r="G112" s="157"/>
      <c r="H112" s="158"/>
    </row>
    <row r="113" spans="1:8" ht="57" customHeight="1" x14ac:dyDescent="0.2">
      <c r="A113" s="190" t="s">
        <v>79</v>
      </c>
      <c r="B113" s="191"/>
      <c r="C113" s="186"/>
      <c r="D113" s="157">
        <v>360</v>
      </c>
      <c r="E113" s="157"/>
      <c r="F113" s="157"/>
      <c r="G113" s="157"/>
      <c r="H113" s="158"/>
    </row>
    <row r="114" spans="1:8" ht="57" customHeight="1" x14ac:dyDescent="0.2">
      <c r="A114" s="190" t="s">
        <v>80</v>
      </c>
      <c r="B114" s="191"/>
      <c r="C114" s="186"/>
      <c r="D114" s="157">
        <v>315</v>
      </c>
      <c r="E114" s="157"/>
      <c r="F114" s="157"/>
      <c r="G114" s="157"/>
      <c r="H114" s="158"/>
    </row>
    <row r="115" spans="1:8" ht="57" customHeight="1" x14ac:dyDescent="0.2">
      <c r="A115" s="190" t="s">
        <v>81</v>
      </c>
      <c r="B115" s="191"/>
      <c r="C115" s="186"/>
      <c r="D115" s="157">
        <v>280</v>
      </c>
      <c r="E115" s="157"/>
      <c r="F115" s="157"/>
      <c r="G115" s="157"/>
      <c r="H115" s="158"/>
    </row>
    <row r="116" spans="1:8" ht="57" customHeight="1" thickBot="1" x14ac:dyDescent="0.25">
      <c r="A116" s="190" t="s">
        <v>82</v>
      </c>
      <c r="B116" s="191"/>
      <c r="C116" s="194"/>
      <c r="D116" s="157">
        <v>252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44">
        <v>5004</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"2ГИС.МАЙКОП"</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"2ГИС.МАЙКОП"</v>
      </c>
      <c r="D122" s="36">
        <v>4380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"2ГИС.МАЙКОП"</v>
      </c>
      <c r="D123" s="36">
        <v>5256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6">
        <v>2244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6">
        <v>5040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6">
        <v>1860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6">
        <v>1980</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6">
        <v>1872</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6">
        <v>996</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6">
        <v>8220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6">
        <v>4002</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6">
        <v>1242</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6">
        <v>230.99999999999994</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38" s="36">
        <v>5502</v>
      </c>
      <c r="E138" s="37"/>
      <c r="F138" s="37"/>
      <c r="G138" s="37"/>
      <c r="H138" s="38"/>
    </row>
    <row r="139" spans="1:8" ht="50.1" customHeight="1" x14ac:dyDescent="0.2">
      <c r="A139" s="160" t="s">
        <v>107</v>
      </c>
      <c r="B139" s="161"/>
      <c r="C139" s="202" t="str">
        <f>"Интернет-площадка 2gis.ru на основе Cправочника организаций "&amp;$C$2&amp;""</f>
        <v>Интернет-площадка 2gis.ru на основе Cправочника организаций "2ГИС.МАЙКОП"</v>
      </c>
      <c r="D139" s="36">
        <v>6360</v>
      </c>
      <c r="E139" s="37"/>
      <c r="F139" s="37"/>
      <c r="G139" s="37"/>
      <c r="H139" s="38"/>
    </row>
    <row r="140" spans="1:8" ht="50.1" customHeight="1" x14ac:dyDescent="0.2">
      <c r="A140" s="160" t="s">
        <v>108</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6">
        <v>3000</v>
      </c>
      <c r="E140" s="37"/>
      <c r="F140" s="37"/>
      <c r="G140" s="37"/>
      <c r="H140" s="38"/>
    </row>
    <row r="141" spans="1:8" ht="50.1" customHeight="1" x14ac:dyDescent="0.2">
      <c r="A141" s="160" t="s">
        <v>109</v>
      </c>
      <c r="B141" s="161"/>
      <c r="C141" s="202" t="str">
        <f t="shared" si="1"/>
        <v>Электронный справочник на основе Справочника организаций "2ГИС.МАЙКОП" (версия для ПК)</v>
      </c>
      <c r="D141" s="36">
        <v>2760</v>
      </c>
      <c r="E141" s="37"/>
      <c r="F141" s="37"/>
      <c r="G141" s="37"/>
      <c r="H141" s="38"/>
    </row>
    <row r="142" spans="1:8" ht="50.1" customHeight="1" x14ac:dyDescent="0.2">
      <c r="A142" s="160" t="s">
        <v>110</v>
      </c>
      <c r="B142" s="161"/>
      <c r="C142" s="202" t="str">
        <f>"Интернет-площадка 2gis.ru на основе Cправочника организаций "&amp;$C$2&amp;""</f>
        <v>Интернет-площадка 2gis.ru на основе Cправочника организаций "2ГИС.МАЙКОП"</v>
      </c>
      <c r="D142" s="36">
        <v>6240</v>
      </c>
      <c r="E142" s="37"/>
      <c r="F142" s="37"/>
      <c r="G142" s="37"/>
      <c r="H142" s="38"/>
    </row>
    <row r="143" spans="1:8" ht="50.1" customHeight="1" x14ac:dyDescent="0.2">
      <c r="A143" s="160" t="s">
        <v>111</v>
      </c>
      <c r="B143" s="161"/>
      <c r="C143" s="202" t="str">
        <f>"Интернет-площадка 2gis.ru на основе Cправочника организаций "&amp;$C$2&amp;""</f>
        <v>Интернет-площадка 2gis.ru на основе Cправочника организаций "2ГИС.МАЙКОП"</v>
      </c>
      <c r="D143" s="36">
        <v>7488</v>
      </c>
      <c r="E143" s="37"/>
      <c r="F143" s="37"/>
      <c r="G143" s="37"/>
      <c r="H143" s="38"/>
    </row>
    <row r="144" spans="1:8" ht="50.1" customHeight="1" x14ac:dyDescent="0.2">
      <c r="A144" s="160" t="s">
        <v>112</v>
      </c>
      <c r="B144" s="161"/>
      <c r="C144" s="202" t="str">
        <f t="shared" si="1"/>
        <v>Электронный справочник на основе Справочника организаций "2ГИС.МАЙКОП" (версия для ПК)</v>
      </c>
      <c r="D144" s="36">
        <v>1680</v>
      </c>
      <c r="E144" s="37"/>
      <c r="F144" s="37"/>
      <c r="G144" s="37"/>
      <c r="H144" s="38"/>
    </row>
    <row r="145" spans="1:8" ht="50.1" customHeight="1" x14ac:dyDescent="0.2">
      <c r="A145" s="160" t="s">
        <v>113</v>
      </c>
      <c r="B145" s="161"/>
      <c r="C145" s="202" t="str">
        <f t="shared" si="1"/>
        <v>Электронный справочник на основе Справочника организаций "2ГИС.МАЙКОП" (версия для ПК)</v>
      </c>
      <c r="D145" s="36">
        <v>3240</v>
      </c>
      <c r="E145" s="37"/>
      <c r="F145" s="37"/>
      <c r="G145" s="37"/>
      <c r="H145" s="38"/>
    </row>
    <row r="146" spans="1:8" ht="50.1" customHeight="1" x14ac:dyDescent="0.2">
      <c r="A146" s="160" t="s">
        <v>114</v>
      </c>
      <c r="B146" s="161"/>
      <c r="C146" s="202" t="str">
        <f t="shared" si="1"/>
        <v>Электронный справочник на основе Справочника организаций "2ГИС.МАЙКОП" (версия для ПК)</v>
      </c>
      <c r="D146" s="36">
        <v>3240</v>
      </c>
      <c r="E146" s="37"/>
      <c r="F146" s="37"/>
      <c r="G146" s="37"/>
      <c r="H146" s="38"/>
    </row>
    <row r="147" spans="1:8" ht="50.1" customHeight="1" x14ac:dyDescent="0.2">
      <c r="A147" s="160" t="s">
        <v>115</v>
      </c>
      <c r="B147" s="161"/>
      <c r="C147" s="202" t="s">
        <v>95</v>
      </c>
      <c r="D147" s="36">
        <v>720</v>
      </c>
      <c r="E147" s="37"/>
      <c r="F147" s="37"/>
      <c r="G147" s="37"/>
      <c r="H147" s="38"/>
    </row>
    <row r="148" spans="1:8" ht="72" customHeight="1" x14ac:dyDescent="0.2">
      <c r="A148" s="160" t="s">
        <v>116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6">
        <v>11520</v>
      </c>
      <c r="E148" s="37"/>
      <c r="F148" s="37"/>
      <c r="G148" s="37"/>
      <c r="H148" s="38"/>
    </row>
    <row r="149" spans="1:8" ht="50.1" customHeight="1" thickBot="1" x14ac:dyDescent="0.25">
      <c r="A149" s="160" t="s">
        <v>117</v>
      </c>
      <c r="B149" s="161"/>
      <c r="C149" s="202" t="str">
        <f t="shared" si="1"/>
        <v>Электронный справочник на основе Справочника организаций "2ГИС.МАЙКОП" (версия для ПК)</v>
      </c>
      <c r="D149" s="44">
        <v>1800</v>
      </c>
      <c r="E149" s="45"/>
      <c r="F149" s="45"/>
      <c r="G149" s="45"/>
      <c r="H149" s="46"/>
    </row>
    <row r="150" spans="1:8" s="28" customFormat="1" ht="50.1" customHeight="1" thickBot="1" x14ac:dyDescent="0.25">
      <c r="A150" s="24" t="s">
        <v>118</v>
      </c>
      <c r="B150" s="25"/>
      <c r="C150" s="26"/>
      <c r="D150" s="173"/>
      <c r="E150" s="173"/>
      <c r="F150" s="173"/>
      <c r="G150" s="173"/>
      <c r="H150" s="174"/>
    </row>
    <row r="151" spans="1:8" s="16" customFormat="1" ht="50.1" customHeight="1" x14ac:dyDescent="0.2">
      <c r="A151" s="160" t="s">
        <v>119</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6">
        <v>1500</v>
      </c>
      <c r="E151" s="37"/>
      <c r="F151" s="37"/>
      <c r="G151" s="37"/>
      <c r="H151" s="38"/>
    </row>
    <row r="152" spans="1:8" s="16" customFormat="1" ht="50.1" customHeight="1" x14ac:dyDescent="0.2">
      <c r="A152" s="160" t="s">
        <v>120</v>
      </c>
      <c r="B152" s="161"/>
      <c r="C152" s="209"/>
      <c r="D152" s="36">
        <v>1500</v>
      </c>
      <c r="E152" s="37"/>
      <c r="F152" s="37"/>
      <c r="G152" s="37"/>
      <c r="H152" s="38"/>
    </row>
    <row r="153" spans="1:8" s="16" customFormat="1" ht="50.1" customHeight="1" x14ac:dyDescent="0.2">
      <c r="A153" s="207" t="s">
        <v>121</v>
      </c>
      <c r="B153" s="208"/>
      <c r="C153" s="209"/>
      <c r="D153" s="293">
        <v>1500</v>
      </c>
      <c r="E153" s="157"/>
      <c r="F153" s="157"/>
      <c r="G153" s="157"/>
      <c r="H153" s="157"/>
    </row>
    <row r="154" spans="1:8" s="16" customFormat="1" ht="50.1" customHeight="1" x14ac:dyDescent="0.2">
      <c r="A154" s="207" t="s">
        <v>122</v>
      </c>
      <c r="B154" s="208"/>
      <c r="C154" s="209"/>
      <c r="D154" s="293">
        <v>150</v>
      </c>
      <c r="E154" s="157"/>
      <c r="F154" s="157"/>
      <c r="G154" s="157"/>
      <c r="H154" s="157"/>
    </row>
    <row r="155" spans="1:8" s="16" customFormat="1" ht="50.1" customHeight="1" thickBot="1" x14ac:dyDescent="0.25">
      <c r="A155" s="207" t="s">
        <v>123</v>
      </c>
      <c r="B155" s="208"/>
      <c r="C155" s="210"/>
      <c r="D155" s="78">
        <v>510</v>
      </c>
      <c r="E155" s="79"/>
      <c r="F155" s="79"/>
      <c r="G155" s="79"/>
      <c r="H155" s="79"/>
    </row>
    <row r="156" spans="1:8" s="16" customFormat="1" ht="50.1" customHeight="1" thickBot="1" x14ac:dyDescent="0.25">
      <c r="A156" s="24" t="s">
        <v>124</v>
      </c>
      <c r="B156" s="25"/>
      <c r="C156" s="26"/>
      <c r="D156" s="173"/>
      <c r="E156" s="173"/>
      <c r="F156" s="173"/>
      <c r="G156" s="173"/>
      <c r="H156" s="174"/>
    </row>
    <row r="157" spans="1:8" ht="50.1" customHeight="1" x14ac:dyDescent="0.2">
      <c r="A157" s="160" t="s">
        <v>125</v>
      </c>
      <c r="B157" s="161"/>
      <c r="C157" s="202" t="str">
        <f>"Интернет-площадка 2gis.ru на основе Cправочника организаций "&amp;$C$2&amp;""</f>
        <v>Интернет-площадка 2gis.ru на основе Cправочника организаций "2ГИС.МАЙКОП"</v>
      </c>
      <c r="D157" s="36">
        <v>2835</v>
      </c>
      <c r="E157" s="37"/>
      <c r="F157" s="37"/>
      <c r="G157" s="37"/>
      <c r="H157" s="38"/>
    </row>
    <row r="158" spans="1:8" ht="50.1" customHeight="1" x14ac:dyDescent="0.2">
      <c r="A158" s="160" t="s">
        <v>126</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8" s="36">
        <v>1008</v>
      </c>
      <c r="E158" s="37"/>
      <c r="F158" s="37"/>
      <c r="G158" s="37"/>
      <c r="H158" s="38"/>
    </row>
    <row r="159" spans="1:8" ht="50.1" customHeight="1" x14ac:dyDescent="0.2">
      <c r="A159" s="160" t="s">
        <v>195</v>
      </c>
      <c r="B159" s="161"/>
      <c r="C159" s="202" t="str">
        <f>"Интернет-площадка 2gis.ru на основе Cправочника организаций "&amp;$C$2&amp;""</f>
        <v>Интернет-площадка 2gis.ru на основе Cправочника организаций "2ГИС.МАЙКОП"</v>
      </c>
      <c r="D159" s="36">
        <v>4080</v>
      </c>
      <c r="E159" s="37"/>
      <c r="F159" s="37"/>
      <c r="G159" s="37"/>
      <c r="H159" s="38"/>
    </row>
    <row r="160" spans="1:8" ht="50.1" customHeight="1" x14ac:dyDescent="0.2">
      <c r="A160" s="160" t="s">
        <v>128</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0" s="36">
        <v>1440</v>
      </c>
      <c r="E160" s="37"/>
      <c r="F160" s="37"/>
      <c r="G160" s="37"/>
      <c r="H160" s="38"/>
    </row>
    <row r="161" spans="1:8" ht="90.75" customHeight="1" thickBot="1" x14ac:dyDescent="0.25">
      <c r="A161" s="160" t="s">
        <v>129</v>
      </c>
      <c r="B161" s="161"/>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1" s="36">
        <v>3042</v>
      </c>
      <c r="E161" s="37"/>
      <c r="F161" s="37"/>
      <c r="G161" s="37"/>
      <c r="H161" s="38"/>
    </row>
    <row r="162" spans="1:8" ht="50.1" customHeight="1" thickBot="1" x14ac:dyDescent="0.25">
      <c r="A162" s="24" t="s">
        <v>196</v>
      </c>
      <c r="B162" s="25"/>
      <c r="C162" s="26"/>
      <c r="D162" s="173"/>
      <c r="E162" s="173"/>
      <c r="F162" s="173"/>
      <c r="G162" s="173"/>
      <c r="H162" s="174"/>
    </row>
    <row r="163" spans="1:8" s="23" customFormat="1" ht="30" customHeight="1" thickBot="1" x14ac:dyDescent="0.25">
      <c r="A163" s="298"/>
      <c r="B163" s="298"/>
      <c r="C163" s="456"/>
      <c r="D163" s="298"/>
      <c r="E163" s="298"/>
      <c r="F163" s="298"/>
      <c r="G163" s="298"/>
      <c r="H163" s="299"/>
    </row>
    <row r="164" spans="1:8" s="16" customFormat="1" ht="83.25" customHeight="1" x14ac:dyDescent="0.2">
      <c r="A164" s="160" t="s">
        <v>197</v>
      </c>
      <c r="B164" s="161"/>
      <c r="C16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4" s="36">
        <v>5370</v>
      </c>
      <c r="E164" s="37"/>
      <c r="F164" s="37"/>
      <c r="G164" s="37"/>
      <c r="H164" s="38"/>
    </row>
    <row r="165" spans="1:8" s="16" customFormat="1" ht="83.25" customHeight="1" thickBot="1" x14ac:dyDescent="0.25">
      <c r="A165" s="160" t="s">
        <v>198</v>
      </c>
      <c r="B165" s="161"/>
      <c r="C165" s="209"/>
      <c r="D165" s="36">
        <v>5370</v>
      </c>
      <c r="E165" s="37"/>
      <c r="F165" s="37"/>
      <c r="G165" s="37"/>
      <c r="H165" s="38"/>
    </row>
    <row r="166" spans="1:8" ht="50.1" customHeight="1" thickBot="1" x14ac:dyDescent="0.25">
      <c r="A166" s="286"/>
      <c r="B166" s="287"/>
      <c r="C166" s="130"/>
      <c r="D166" s="288"/>
      <c r="E166" s="288"/>
      <c r="F166" s="288"/>
      <c r="G166" s="288"/>
      <c r="H166" s="289"/>
    </row>
    <row r="167" spans="1:8" s="23" customFormat="1" ht="26.25" x14ac:dyDescent="0.2">
      <c r="A167" s="212"/>
      <c r="B167" s="213"/>
      <c r="C167" s="214"/>
      <c r="D167" s="213"/>
      <c r="E167" s="213"/>
      <c r="F167" s="213"/>
      <c r="G167" s="213"/>
      <c r="H167" s="215"/>
    </row>
    <row r="168" spans="1:8" s="16" customFormat="1" ht="21" x14ac:dyDescent="0.2">
      <c r="A168" s="216"/>
      <c r="B168" s="217" t="s">
        <v>130</v>
      </c>
      <c r="C168" s="218" t="s">
        <v>214</v>
      </c>
      <c r="D168" s="218"/>
      <c r="E168" s="219"/>
      <c r="F168" s="219"/>
      <c r="G168" s="219"/>
      <c r="H168" s="219"/>
    </row>
    <row r="169" spans="1:8" s="16" customFormat="1" ht="21" x14ac:dyDescent="0.2">
      <c r="A169" s="216"/>
      <c r="B169" s="219"/>
      <c r="C169" s="220" t="s">
        <v>215</v>
      </c>
      <c r="D169" s="220"/>
      <c r="E169" s="219"/>
      <c r="F169" s="219"/>
      <c r="G169" s="219"/>
      <c r="H169" s="219"/>
    </row>
    <row r="170" spans="1:8" s="16" customFormat="1" ht="21" x14ac:dyDescent="0.2">
      <c r="A170" s="216"/>
      <c r="B170" s="219"/>
      <c r="C170" s="218" t="s">
        <v>216</v>
      </c>
      <c r="D170" s="220"/>
      <c r="E170" s="219"/>
      <c r="F170" s="219"/>
      <c r="G170" s="219"/>
      <c r="H170" s="219"/>
    </row>
    <row r="171" spans="1:8" s="16" customFormat="1" ht="21" x14ac:dyDescent="0.2">
      <c r="A171" s="212"/>
      <c r="B171" s="213"/>
      <c r="C171" s="220"/>
      <c r="D171" s="220"/>
      <c r="E171" s="219"/>
      <c r="F171" s="219"/>
      <c r="G171" s="219"/>
      <c r="H171" s="213"/>
    </row>
    <row r="172" spans="1:8" s="16" customFormat="1" ht="26.25" x14ac:dyDescent="0.2">
      <c r="A172" s="223" t="str">
        <f>Абакан_юр!A171</f>
        <v>По соглашению сторон в качестве валюты платежа могут выступать украинские гривны, в этом случае курс следующий: 1 руб. = 0,5104 гривен</v>
      </c>
      <c r="B172" s="223"/>
      <c r="C172" s="223"/>
      <c r="D172" s="224"/>
      <c r="E172" s="224"/>
      <c r="F172" s="225"/>
      <c r="G172" s="226"/>
      <c r="H172" s="226"/>
    </row>
    <row r="173" spans="1:8" ht="26.25" x14ac:dyDescent="0.2">
      <c r="A173" s="223" t="str">
        <f>Абакан_юр!A172</f>
        <v>По соглашению сторон в качестве валюты платежа могут выступать дирхамы ОАЭ, в этом случае курс следующий: 1 руб. = 0,0436 дирхам</v>
      </c>
      <c r="B173" s="223"/>
      <c r="C173" s="223"/>
      <c r="D173" s="224"/>
      <c r="E173" s="224"/>
      <c r="F173" s="225"/>
      <c r="G173" s="228"/>
      <c r="H173" s="228"/>
    </row>
    <row r="174" spans="1:8" ht="26.25" x14ac:dyDescent="0.2">
      <c r="A174" s="223" t="str">
        <f>Абакан_юр!A173</f>
        <v>По соглашению сторон в качестве валюты платежа могут выступать доллары США, в этом случае курс следующий: 1 руб. = 0,0118 доллара</v>
      </c>
      <c r="B174" s="223"/>
      <c r="C174" s="223"/>
      <c r="D174" s="224"/>
      <c r="E174" s="224"/>
      <c r="F174" s="225"/>
      <c r="G174" s="228"/>
      <c r="H174" s="228"/>
    </row>
    <row r="175" spans="1:8" ht="26.25" x14ac:dyDescent="0.2">
      <c r="A175" s="223" t="str">
        <f>Абакан_юр!A174</f>
        <v>По соглашению сторон в качестве валюты платежа могут выступать евро, в этом случае курс следующий: 1 руб. = 0,0108 евро</v>
      </c>
      <c r="B175" s="223"/>
      <c r="C175" s="223"/>
      <c r="D175" s="224"/>
      <c r="E175" s="225"/>
      <c r="F175" s="225"/>
      <c r="G175" s="228"/>
      <c r="H175" s="228"/>
    </row>
    <row r="176" spans="1:8" ht="26.25" x14ac:dyDescent="0.2">
      <c r="A176" s="223" t="str">
        <f>Абакан_юр!A175</f>
        <v>По соглашению сторон в качестве валюты платежа могут выступать чешские кроны, в этом случае курс следующий: 1 руб. = 0,2741 крона</v>
      </c>
      <c r="B176" s="223"/>
      <c r="C176" s="223"/>
      <c r="D176" s="224"/>
      <c r="E176" s="225"/>
      <c r="F176" s="225"/>
      <c r="G176" s="228"/>
      <c r="H176" s="228"/>
    </row>
    <row r="177" spans="1:8" ht="26.25" x14ac:dyDescent="0.2">
      <c r="A177" s="223" t="str">
        <f>Абакан_юр!A176</f>
        <v>По соглашению сторон в качестве валюты платежа могут выступать киргизские сомы, в этом случае курс следующий: 1 руб. = 1,0001 сом</v>
      </c>
      <c r="B177" s="223"/>
      <c r="C177" s="223"/>
      <c r="D177" s="224"/>
      <c r="E177" s="224"/>
      <c r="F177" s="225"/>
      <c r="G177" s="228"/>
      <c r="H177" s="228"/>
    </row>
    <row r="178" spans="1:8" ht="26.25" x14ac:dyDescent="0.2">
      <c r="A17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8" s="223"/>
      <c r="C178" s="223"/>
      <c r="D178" s="224"/>
      <c r="E178" s="224"/>
      <c r="F178" s="225"/>
      <c r="G178" s="228"/>
      <c r="H178" s="228"/>
    </row>
    <row r="179" spans="1:8" ht="26.25" customHeight="1" x14ac:dyDescent="0.2">
      <c r="A179" s="229"/>
      <c r="B179" s="229"/>
      <c r="C179" s="230"/>
      <c r="D179" s="231"/>
      <c r="E179" s="231"/>
      <c r="F179" s="232"/>
      <c r="G179" s="233"/>
      <c r="H179" s="233"/>
    </row>
    <row r="180" spans="1:8" ht="26.25" customHeight="1" x14ac:dyDescent="0.2">
      <c r="A180" s="235" t="s">
        <v>141</v>
      </c>
      <c r="B180" s="235"/>
      <c r="C180" s="235"/>
      <c r="D180" s="235"/>
      <c r="E180" s="235"/>
      <c r="F180" s="235"/>
      <c r="G180" s="235"/>
      <c r="H180" s="235"/>
    </row>
    <row r="181" spans="1:8" ht="26.25" customHeight="1" x14ac:dyDescent="0.2">
      <c r="A181" s="235" t="s">
        <v>142</v>
      </c>
      <c r="B181" s="235"/>
      <c r="C181" s="235"/>
      <c r="D181" s="235"/>
      <c r="E181" s="235"/>
      <c r="F181" s="235"/>
      <c r="G181" s="235"/>
      <c r="H181" s="235"/>
    </row>
    <row r="182" spans="1:8" ht="26.25" customHeight="1" x14ac:dyDescent="0.2">
      <c r="A182" s="229"/>
      <c r="B182" s="229"/>
      <c r="C182" s="230"/>
      <c r="D182" s="231"/>
      <c r="E182" s="231"/>
      <c r="F182" s="232"/>
      <c r="G182" s="233"/>
      <c r="H182" s="233"/>
    </row>
    <row r="183" spans="1:8" ht="26.25" customHeight="1" thickBot="1" x14ac:dyDescent="0.25">
      <c r="A183" s="236" t="s">
        <v>143</v>
      </c>
      <c r="B183" s="236"/>
      <c r="C183" s="236"/>
      <c r="D183" s="236"/>
      <c r="E183" s="236"/>
      <c r="F183" s="237"/>
      <c r="G183" s="227"/>
      <c r="H183" s="238"/>
    </row>
    <row r="184" spans="1:8" ht="26.25" customHeight="1" thickBot="1" x14ac:dyDescent="0.25">
      <c r="A184" s="239" t="s">
        <v>144</v>
      </c>
      <c r="B184" s="240"/>
      <c r="C184" s="240"/>
      <c r="D184" s="240"/>
      <c r="E184" s="241"/>
      <c r="F184" s="242"/>
      <c r="H184" s="243"/>
    </row>
    <row r="185" spans="1:8" ht="26.25" customHeight="1" thickBot="1" x14ac:dyDescent="0.25">
      <c r="A185" s="421" t="s">
        <v>145</v>
      </c>
      <c r="B185" s="422"/>
      <c r="C185" s="246" t="s">
        <v>146</v>
      </c>
      <c r="D185" s="435" t="s">
        <v>147</v>
      </c>
      <c r="E185" s="436"/>
      <c r="F185" s="248"/>
      <c r="G185" s="248"/>
      <c r="H185" s="248"/>
    </row>
    <row r="186" spans="1:8" ht="84" x14ac:dyDescent="0.2">
      <c r="A186" s="249" t="s">
        <v>148</v>
      </c>
      <c r="B186" s="250"/>
      <c r="C186" s="251" t="s">
        <v>149</v>
      </c>
      <c r="D186" s="252" t="s">
        <v>150</v>
      </c>
      <c r="E186" s="253"/>
      <c r="F186" s="248"/>
      <c r="G186" s="248"/>
      <c r="H186" s="248"/>
    </row>
    <row r="187" spans="1:8" ht="21" x14ac:dyDescent="0.2">
      <c r="A187" s="254" t="s">
        <v>151</v>
      </c>
      <c r="B187" s="255"/>
      <c r="C187" s="256" t="s">
        <v>152</v>
      </c>
      <c r="D187" s="257" t="s">
        <v>153</v>
      </c>
      <c r="E187" s="258"/>
      <c r="F187" s="248"/>
      <c r="G187" s="248"/>
      <c r="H187" s="248"/>
    </row>
    <row r="188" spans="1:8" ht="63.75" thickBot="1" x14ac:dyDescent="0.25">
      <c r="A188" s="316" t="s">
        <v>154</v>
      </c>
      <c r="B188" s="317"/>
      <c r="C188" s="318" t="s">
        <v>155</v>
      </c>
      <c r="D188" s="319" t="s">
        <v>153</v>
      </c>
      <c r="E188" s="320"/>
      <c r="F188" s="232"/>
      <c r="G188" s="233"/>
      <c r="H188" s="233"/>
    </row>
    <row r="189" spans="1:8" ht="42" x14ac:dyDescent="0.2">
      <c r="A189" s="254" t="s">
        <v>157</v>
      </c>
      <c r="B189" s="255"/>
      <c r="C189" s="314" t="s">
        <v>158</v>
      </c>
      <c r="D189" s="255" t="s">
        <v>153</v>
      </c>
      <c r="E189" s="315"/>
      <c r="F189" s="242"/>
      <c r="G189" s="242"/>
      <c r="H189" s="242"/>
    </row>
    <row r="190" spans="1:8" ht="54" customHeight="1" thickBot="1" x14ac:dyDescent="0.25">
      <c r="A190" s="437" t="s">
        <v>159</v>
      </c>
      <c r="B190" s="438"/>
      <c r="C190" s="318" t="s">
        <v>160</v>
      </c>
      <c r="D190" s="439" t="s">
        <v>153</v>
      </c>
      <c r="E190" s="440"/>
      <c r="F190" s="232"/>
      <c r="G190" s="233"/>
      <c r="H190" s="233"/>
    </row>
    <row r="191" spans="1:8" ht="191.25" customHeight="1" x14ac:dyDescent="0.2">
      <c r="A191"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35"/>
      <c r="C191" s="235"/>
      <c r="D191" s="235"/>
      <c r="E191" s="235"/>
      <c r="F191" s="235"/>
      <c r="G191" s="235"/>
      <c r="H191" s="235"/>
    </row>
    <row r="192" spans="1:8" ht="85.5" customHeight="1" x14ac:dyDescent="0.2">
      <c r="A192" s="235" t="s">
        <v>164</v>
      </c>
      <c r="B192" s="235"/>
      <c r="C192" s="235"/>
      <c r="D192" s="235"/>
      <c r="E192" s="235"/>
      <c r="F192" s="235"/>
      <c r="G192" s="235"/>
      <c r="H192" s="235"/>
    </row>
    <row r="193" spans="1:8" ht="30.75" customHeight="1" x14ac:dyDescent="0.2">
      <c r="A193" s="260" t="s">
        <v>165</v>
      </c>
      <c r="B193" s="260"/>
      <c r="C193" s="260"/>
      <c r="D193" s="260"/>
      <c r="E193" s="260"/>
      <c r="F193" s="260"/>
      <c r="G193" s="260"/>
      <c r="H193" s="260"/>
    </row>
    <row r="194" spans="1:8" ht="138" customHeight="1" x14ac:dyDescent="0.2">
      <c r="A194" s="235" t="s">
        <v>166</v>
      </c>
      <c r="B194" s="235"/>
      <c r="C194" s="235"/>
      <c r="D194" s="235"/>
      <c r="E194" s="235"/>
      <c r="F194" s="235"/>
      <c r="G194" s="235"/>
      <c r="H194" s="235"/>
    </row>
    <row r="195" spans="1:8" ht="90" customHeight="1" x14ac:dyDescent="0.2"/>
    <row r="196" spans="1:8" s="213" customFormat="1" ht="125.25" customHeight="1" x14ac:dyDescent="0.2">
      <c r="A196" s="212"/>
      <c r="C196" s="214"/>
      <c r="H196" s="215"/>
    </row>
    <row r="197" spans="1:8" s="234" customFormat="1" ht="222.75" customHeight="1" x14ac:dyDescent="0.2">
      <c r="A197" s="212"/>
      <c r="B197" s="213"/>
      <c r="C197" s="214"/>
      <c r="D197" s="213"/>
      <c r="E197" s="213"/>
      <c r="F197" s="213"/>
      <c r="G197" s="213"/>
      <c r="H197" s="215"/>
    </row>
    <row r="198" spans="1:8" ht="192.75" customHeight="1" x14ac:dyDescent="0.2"/>
    <row r="199" spans="1:8" ht="66.75" customHeight="1" x14ac:dyDescent="0.2"/>
    <row r="201" spans="1:8" s="262" customFormat="1" ht="114.75" customHeight="1" x14ac:dyDescent="0.2">
      <c r="A201" s="212"/>
      <c r="B201" s="213"/>
      <c r="C201" s="214"/>
      <c r="D201" s="213"/>
      <c r="E201" s="213"/>
      <c r="F201" s="213"/>
      <c r="G201" s="213"/>
      <c r="H201" s="215"/>
    </row>
  </sheetData>
  <sheetProtection selectLockedCells="1" selectUnlockedCells="1"/>
  <mergeCells count="320">
    <mergeCell ref="A191:H191"/>
    <mergeCell ref="A192:H192"/>
    <mergeCell ref="A193:H193"/>
    <mergeCell ref="A194:E194"/>
    <mergeCell ref="F194:H194"/>
    <mergeCell ref="A188:B188"/>
    <mergeCell ref="D188:E188"/>
    <mergeCell ref="A189:B189"/>
    <mergeCell ref="D189:E189"/>
    <mergeCell ref="A190:B190"/>
    <mergeCell ref="D190:E190"/>
    <mergeCell ref="A185:B185"/>
    <mergeCell ref="D185:E185"/>
    <mergeCell ref="A186:B186"/>
    <mergeCell ref="D186:E186"/>
    <mergeCell ref="A187:B187"/>
    <mergeCell ref="D187:E187"/>
    <mergeCell ref="A177:C177"/>
    <mergeCell ref="A178:C178"/>
    <mergeCell ref="A180:H180"/>
    <mergeCell ref="A181:H181"/>
    <mergeCell ref="A183:E183"/>
    <mergeCell ref="A184:E184"/>
    <mergeCell ref="A172:C172"/>
    <mergeCell ref="G172:H172"/>
    <mergeCell ref="A173:C173"/>
    <mergeCell ref="A174:C174"/>
    <mergeCell ref="A175:C175"/>
    <mergeCell ref="A176:C176"/>
    <mergeCell ref="A166:B166"/>
    <mergeCell ref="D166:H166"/>
    <mergeCell ref="C168:D168"/>
    <mergeCell ref="C169:D169"/>
    <mergeCell ref="C170:D170"/>
    <mergeCell ref="C171:D171"/>
    <mergeCell ref="A162:B162"/>
    <mergeCell ref="D162:H162"/>
    <mergeCell ref="A163:C163"/>
    <mergeCell ref="D163:H163"/>
    <mergeCell ref="A164:B164"/>
    <mergeCell ref="C164:C165"/>
    <mergeCell ref="D164:H164"/>
    <mergeCell ref="A165:B165"/>
    <mergeCell ref="D165:H16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1"/>
  <sheetViews>
    <sheetView view="pageBreakPreview" zoomScale="40" zoomScaleNormal="60" zoomScaleSheetLayoutView="40" workbookViewId="0">
      <pane ySplit="4" topLeftCell="A6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554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323" t="s">
        <v>5</v>
      </c>
      <c r="B4" s="324" t="s">
        <v>6</v>
      </c>
      <c r="C4" s="325"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267">
        <v>18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1">
        <f>F48*1.2</f>
        <v>10404</v>
      </c>
      <c r="E48" s="32">
        <f>F48*1.1</f>
        <v>9537</v>
      </c>
      <c r="F48" s="32">
        <v>8670</v>
      </c>
      <c r="G48" s="32">
        <f>F48*0.75</f>
        <v>6502.5</v>
      </c>
      <c r="H48" s="33">
        <f>F48*0.5</f>
        <v>4335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54">
        <f>F54*1.2</f>
        <v>11721.6</v>
      </c>
      <c r="E54" s="32">
        <f>F54*1.1</f>
        <v>10744.800000000001</v>
      </c>
      <c r="F54" s="32">
        <v>9768</v>
      </c>
      <c r="G54" s="32">
        <f>F54*0.75</f>
        <v>7326</v>
      </c>
      <c r="H54" s="33">
        <f>F54*0.5</f>
        <v>4884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267">
        <v>18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s="16" customFormat="1" ht="48" customHeight="1" x14ac:dyDescent="0.2">
      <c r="A64" s="29" t="s">
        <v>493</v>
      </c>
      <c r="B64" s="30" t="s">
        <v>27</v>
      </c>
      <c r="C6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4" s="31">
        <f>F64*1.2</f>
        <v>12484.8</v>
      </c>
      <c r="E64" s="32">
        <f>F64*1.1</f>
        <v>11444.400000000001</v>
      </c>
      <c r="F64" s="32">
        <v>10404</v>
      </c>
      <c r="G64" s="32">
        <f>F64*0.75</f>
        <v>7803</v>
      </c>
      <c r="H64" s="33">
        <f>F64*0.5</f>
        <v>5202</v>
      </c>
    </row>
    <row r="65" spans="1:8" s="16" customFormat="1" ht="132" customHeight="1" x14ac:dyDescent="0.2">
      <c r="A65" s="34"/>
      <c r="B65" s="35"/>
      <c r="C65" s="35"/>
      <c r="D65" s="36"/>
      <c r="E65" s="37"/>
      <c r="F65" s="37"/>
      <c r="G65" s="37"/>
      <c r="H65" s="38"/>
    </row>
    <row r="66" spans="1:8" s="16" customFormat="1" ht="127.5" customHeight="1" x14ac:dyDescent="0.2">
      <c r="A66" s="34"/>
      <c r="B66" s="39" t="s">
        <v>12</v>
      </c>
      <c r="C6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6" s="36"/>
      <c r="E66" s="37"/>
      <c r="F66" s="37"/>
      <c r="G66" s="37"/>
      <c r="H66" s="38"/>
    </row>
    <row r="67" spans="1:8" s="16" customFormat="1" ht="127.5" customHeight="1" thickBot="1" x14ac:dyDescent="0.25">
      <c r="A67" s="119"/>
      <c r="B67" s="120" t="s">
        <v>33</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7" s="121"/>
      <c r="E67" s="122"/>
      <c r="F67" s="122"/>
      <c r="G67" s="122"/>
      <c r="H67" s="123"/>
    </row>
    <row r="68" spans="1:8" s="16" customFormat="1" ht="166.5" customHeight="1" thickBot="1" x14ac:dyDescent="0.25">
      <c r="A68" s="41"/>
      <c r="B68" s="42" t="s">
        <v>13</v>
      </c>
      <c r="C6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8" s="44"/>
      <c r="E68" s="45"/>
      <c r="F68" s="45"/>
      <c r="G68" s="45"/>
      <c r="H68" s="46"/>
    </row>
    <row r="69" spans="1:8" s="16" customFormat="1" ht="24.95" customHeight="1" thickBot="1" x14ac:dyDescent="0.25">
      <c r="A69" s="47"/>
      <c r="B69" s="48"/>
      <c r="C69" s="49"/>
      <c r="D69" s="50"/>
      <c r="E69" s="51"/>
      <c r="F69" s="51"/>
      <c r="G69" s="51"/>
      <c r="H69" s="52"/>
    </row>
    <row r="70" spans="1:8" s="16" customFormat="1" ht="48" customHeight="1" x14ac:dyDescent="0.2">
      <c r="A70" s="53" t="s">
        <v>494</v>
      </c>
      <c r="B70" s="30" t="s">
        <v>27</v>
      </c>
      <c r="C7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0" s="54">
        <f>F70*1.2</f>
        <v>14068.8</v>
      </c>
      <c r="E70" s="32">
        <f>F70*1.1</f>
        <v>12896.400000000001</v>
      </c>
      <c r="F70" s="32">
        <v>11724</v>
      </c>
      <c r="G70" s="32">
        <f>F70*0.75</f>
        <v>8793</v>
      </c>
      <c r="H70" s="33">
        <f>F70*0.5</f>
        <v>5862</v>
      </c>
    </row>
    <row r="71" spans="1:8" s="16" customFormat="1" ht="132" customHeight="1" x14ac:dyDescent="0.2">
      <c r="A71" s="55"/>
      <c r="B71" s="35"/>
      <c r="C71" s="35"/>
      <c r="D71" s="56"/>
      <c r="E71" s="37"/>
      <c r="F71" s="37"/>
      <c r="G71" s="37"/>
      <c r="H71" s="38"/>
    </row>
    <row r="72" spans="1:8" s="16" customFormat="1" ht="138.94999999999999" customHeight="1" x14ac:dyDescent="0.2">
      <c r="A72" s="55"/>
      <c r="B72" s="39" t="s">
        <v>12</v>
      </c>
      <c r="C7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2" s="56"/>
      <c r="E72" s="37"/>
      <c r="F72" s="37"/>
      <c r="G72" s="37"/>
      <c r="H72" s="38"/>
    </row>
    <row r="73" spans="1:8" s="16" customFormat="1" ht="166.5" customHeight="1" x14ac:dyDescent="0.2">
      <c r="A73" s="55"/>
      <c r="B73" s="57" t="s">
        <v>13</v>
      </c>
      <c r="C73"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3" s="56"/>
      <c r="E73" s="37"/>
      <c r="F73" s="37"/>
      <c r="G73" s="37"/>
      <c r="H73" s="38"/>
    </row>
    <row r="74" spans="1:8" s="16" customFormat="1" ht="92.25" customHeight="1" thickBot="1" x14ac:dyDescent="0.25">
      <c r="A74" s="59"/>
      <c r="B74" s="42" t="s">
        <v>36</v>
      </c>
      <c r="C7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4" s="61"/>
      <c r="E74" s="45"/>
      <c r="F74" s="45"/>
      <c r="G74" s="45"/>
      <c r="H74" s="46"/>
    </row>
    <row r="75" spans="1:8" s="16" customFormat="1" ht="24.95" customHeight="1" thickBot="1" x14ac:dyDescent="0.25">
      <c r="A75" s="81"/>
      <c r="B75" s="82"/>
      <c r="C75" s="83"/>
      <c r="D75" s="84"/>
      <c r="E75" s="85"/>
      <c r="F75" s="85"/>
      <c r="G75" s="85"/>
      <c r="H75" s="86"/>
    </row>
    <row r="76" spans="1:8" s="16" customFormat="1" ht="50.1" customHeight="1" x14ac:dyDescent="0.2">
      <c r="A76" s="65" t="s">
        <v>495</v>
      </c>
      <c r="B76" s="87" t="s">
        <v>23</v>
      </c>
      <c r="C7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6" s="267">
        <v>24</v>
      </c>
      <c r="E76" s="268"/>
      <c r="F76" s="268"/>
      <c r="G76" s="268"/>
      <c r="H76" s="269"/>
    </row>
    <row r="77" spans="1:8" s="16" customFormat="1" ht="94.5" customHeight="1" x14ac:dyDescent="0.2">
      <c r="A77" s="71"/>
      <c r="B77" s="92"/>
      <c r="C77" s="93"/>
      <c r="D77" s="94"/>
      <c r="E77" s="95"/>
      <c r="F77" s="95"/>
      <c r="G77" s="95"/>
      <c r="H77" s="270"/>
    </row>
    <row r="78" spans="1:8" s="16" customFormat="1" ht="163.5" customHeight="1" thickBot="1" x14ac:dyDescent="0.25">
      <c r="A78" s="77"/>
      <c r="B78" s="97" t="s">
        <v>13</v>
      </c>
      <c r="C7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8" s="271"/>
      <c r="E78" s="272"/>
      <c r="F78" s="272"/>
      <c r="G78" s="272"/>
      <c r="H78" s="273"/>
    </row>
    <row r="79" spans="1:8" ht="21.75" thickBot="1" x14ac:dyDescent="0.25">
      <c r="A79" s="81"/>
      <c r="B79" s="129"/>
      <c r="C79" s="130"/>
      <c r="D79" s="113"/>
      <c r="E79" s="114"/>
      <c r="F79" s="114"/>
      <c r="G79" s="114"/>
      <c r="H79" s="115"/>
    </row>
    <row r="80" spans="1:8" ht="34.5" customHeight="1" x14ac:dyDescent="0.2">
      <c r="A80" s="141" t="s">
        <v>39</v>
      </c>
      <c r="B80" s="142"/>
      <c r="C80" s="278"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80" s="36">
        <v>1596</v>
      </c>
      <c r="E80" s="37"/>
      <c r="F80" s="37"/>
      <c r="G80" s="37"/>
      <c r="H80" s="38"/>
    </row>
    <row r="81" spans="1:8" ht="20.25" hidden="1" customHeight="1" outlineLevel="1" x14ac:dyDescent="0.2">
      <c r="A81" s="141" t="s">
        <v>39</v>
      </c>
      <c r="B81" s="142"/>
      <c r="C81" s="143"/>
      <c r="D81" s="144">
        <v>420</v>
      </c>
      <c r="E81" s="145"/>
      <c r="F81" s="145"/>
      <c r="G81" s="145"/>
      <c r="H81" s="146"/>
    </row>
    <row r="82" spans="1:8" ht="37.5" customHeight="1" outlineLevel="1" x14ac:dyDescent="0.2">
      <c r="A82" s="147" t="s">
        <v>40</v>
      </c>
      <c r="B82" s="148"/>
      <c r="C82" s="143"/>
      <c r="D82" s="36">
        <v>3192</v>
      </c>
      <c r="E82" s="37"/>
      <c r="F82" s="37"/>
      <c r="G82" s="37"/>
      <c r="H82" s="38"/>
    </row>
    <row r="83" spans="1:8" ht="37.5" customHeight="1" outlineLevel="1" x14ac:dyDescent="0.2">
      <c r="A83" s="147" t="s">
        <v>41</v>
      </c>
      <c r="B83" s="148"/>
      <c r="C83" s="143"/>
      <c r="D83" s="36">
        <v>4788</v>
      </c>
      <c r="E83" s="37"/>
      <c r="F83" s="37"/>
      <c r="G83" s="37"/>
      <c r="H83" s="38"/>
    </row>
    <row r="84" spans="1:8" ht="37.5" customHeight="1" outlineLevel="1" x14ac:dyDescent="0.2">
      <c r="A84" s="147" t="s">
        <v>42</v>
      </c>
      <c r="B84" s="148"/>
      <c r="C84" s="143"/>
      <c r="D84" s="36">
        <v>6384</v>
      </c>
      <c r="E84" s="37"/>
      <c r="F84" s="37"/>
      <c r="G84" s="37"/>
      <c r="H84" s="38"/>
    </row>
    <row r="85" spans="1:8" ht="37.5" customHeight="1" outlineLevel="1" x14ac:dyDescent="0.2">
      <c r="A85" s="147" t="s">
        <v>43</v>
      </c>
      <c r="B85" s="148"/>
      <c r="C85" s="143"/>
      <c r="D85" s="36">
        <v>7980</v>
      </c>
      <c r="E85" s="37"/>
      <c r="F85" s="37"/>
      <c r="G85" s="37"/>
      <c r="H85" s="38"/>
    </row>
    <row r="86" spans="1:8" ht="37.5" customHeight="1" outlineLevel="1" x14ac:dyDescent="0.2">
      <c r="A86" s="147" t="s">
        <v>44</v>
      </c>
      <c r="B86" s="148"/>
      <c r="C86" s="143"/>
      <c r="D86" s="36">
        <v>9576</v>
      </c>
      <c r="E86" s="37"/>
      <c r="F86" s="37"/>
      <c r="G86" s="37"/>
      <c r="H86" s="38"/>
    </row>
    <row r="87" spans="1:8" ht="37.5" customHeight="1" outlineLevel="1" x14ac:dyDescent="0.2">
      <c r="A87" s="147" t="s">
        <v>45</v>
      </c>
      <c r="B87" s="148"/>
      <c r="C87" s="143"/>
      <c r="D87" s="36">
        <v>11172</v>
      </c>
      <c r="E87" s="37"/>
      <c r="F87" s="37"/>
      <c r="G87" s="37"/>
      <c r="H87" s="38"/>
    </row>
    <row r="88" spans="1:8" s="16" customFormat="1" ht="37.5" customHeight="1" outlineLevel="1" x14ac:dyDescent="0.2">
      <c r="A88" s="147" t="s">
        <v>46</v>
      </c>
      <c r="B88" s="148"/>
      <c r="C88" s="143"/>
      <c r="D88" s="36">
        <v>12768</v>
      </c>
      <c r="E88" s="37"/>
      <c r="F88" s="37"/>
      <c r="G88" s="37"/>
      <c r="H88" s="38"/>
    </row>
    <row r="89" spans="1:8" s="16" customFormat="1" ht="37.5" customHeight="1" outlineLevel="1" x14ac:dyDescent="0.2">
      <c r="A89" s="147" t="s">
        <v>47</v>
      </c>
      <c r="B89" s="148"/>
      <c r="C89" s="143"/>
      <c r="D89" s="36">
        <v>14364</v>
      </c>
      <c r="E89" s="37"/>
      <c r="F89" s="37"/>
      <c r="G89" s="37"/>
      <c r="H89" s="38"/>
    </row>
    <row r="90" spans="1:8" s="16" customFormat="1" ht="37.5" customHeight="1" outlineLevel="1" x14ac:dyDescent="0.2">
      <c r="A90" s="147" t="s">
        <v>48</v>
      </c>
      <c r="B90" s="148"/>
      <c r="C90" s="143"/>
      <c r="D90" s="36">
        <v>15960</v>
      </c>
      <c r="E90" s="37"/>
      <c r="F90" s="37"/>
      <c r="G90" s="37"/>
      <c r="H90" s="38"/>
    </row>
    <row r="91" spans="1:8" s="16" customFormat="1" ht="37.5" customHeight="1" outlineLevel="1" x14ac:dyDescent="0.2">
      <c r="A91" s="147" t="s">
        <v>49</v>
      </c>
      <c r="B91" s="148"/>
      <c r="C91" s="143"/>
      <c r="D91" s="36">
        <v>17556</v>
      </c>
      <c r="E91" s="37"/>
      <c r="F91" s="37"/>
      <c r="G91" s="37"/>
      <c r="H91" s="38"/>
    </row>
    <row r="92" spans="1:8" s="16" customFormat="1" ht="37.5" customHeight="1" outlineLevel="1" x14ac:dyDescent="0.2">
      <c r="A92" s="147" t="s">
        <v>50</v>
      </c>
      <c r="B92" s="148"/>
      <c r="C92" s="143"/>
      <c r="D92" s="36">
        <v>19152</v>
      </c>
      <c r="E92" s="37"/>
      <c r="F92" s="37"/>
      <c r="G92" s="37"/>
      <c r="H92" s="38"/>
    </row>
    <row r="93" spans="1:8" s="16" customFormat="1" ht="37.5" customHeight="1" outlineLevel="1" x14ac:dyDescent="0.2">
      <c r="A93" s="147" t="s">
        <v>51</v>
      </c>
      <c r="B93" s="148"/>
      <c r="C93" s="143"/>
      <c r="D93" s="36">
        <v>20748</v>
      </c>
      <c r="E93" s="37"/>
      <c r="F93" s="37"/>
      <c r="G93" s="37"/>
      <c r="H93" s="38"/>
    </row>
    <row r="94" spans="1:8" s="16" customFormat="1" ht="37.5" customHeight="1" outlineLevel="1" x14ac:dyDescent="0.2">
      <c r="A94" s="147" t="s">
        <v>52</v>
      </c>
      <c r="B94" s="148"/>
      <c r="C94" s="143"/>
      <c r="D94" s="36">
        <v>22344</v>
      </c>
      <c r="E94" s="37"/>
      <c r="F94" s="37"/>
      <c r="G94" s="37"/>
      <c r="H94" s="38"/>
    </row>
    <row r="95" spans="1:8" s="16" customFormat="1" ht="37.5" customHeight="1" outlineLevel="1" x14ac:dyDescent="0.2">
      <c r="A95" s="147" t="s">
        <v>53</v>
      </c>
      <c r="B95" s="148"/>
      <c r="C95" s="143"/>
      <c r="D95" s="36">
        <v>23940</v>
      </c>
      <c r="E95" s="37"/>
      <c r="F95" s="37"/>
      <c r="G95" s="37"/>
      <c r="H95" s="38"/>
    </row>
    <row r="96" spans="1:8" s="16" customFormat="1" ht="37.5" customHeight="1" outlineLevel="1" x14ac:dyDescent="0.2">
      <c r="A96" s="147" t="s">
        <v>54</v>
      </c>
      <c r="B96" s="148"/>
      <c r="C96" s="143"/>
      <c r="D96" s="36">
        <v>25536</v>
      </c>
      <c r="E96" s="37"/>
      <c r="F96" s="37"/>
      <c r="G96" s="37"/>
      <c r="H96" s="38"/>
    </row>
    <row r="97" spans="1:8" s="16" customFormat="1" ht="37.5" customHeight="1" outlineLevel="1" x14ac:dyDescent="0.2">
      <c r="A97" s="147" t="s">
        <v>55</v>
      </c>
      <c r="B97" s="148"/>
      <c r="C97" s="143"/>
      <c r="D97" s="36">
        <v>27132</v>
      </c>
      <c r="E97" s="37"/>
      <c r="F97" s="37"/>
      <c r="G97" s="37"/>
      <c r="H97" s="38"/>
    </row>
    <row r="98" spans="1:8" s="16" customFormat="1" ht="37.5" customHeight="1" outlineLevel="1" x14ac:dyDescent="0.2">
      <c r="A98" s="147" t="s">
        <v>56</v>
      </c>
      <c r="B98" s="148"/>
      <c r="C98" s="143"/>
      <c r="D98" s="36">
        <v>28728</v>
      </c>
      <c r="E98" s="37"/>
      <c r="F98" s="37"/>
      <c r="G98" s="37"/>
      <c r="H98" s="38"/>
    </row>
    <row r="99" spans="1:8" s="16" customFormat="1" ht="37.5" customHeight="1" outlineLevel="1" x14ac:dyDescent="0.2">
      <c r="A99" s="147" t="s">
        <v>57</v>
      </c>
      <c r="B99" s="148"/>
      <c r="C99" s="143"/>
      <c r="D99" s="36">
        <v>30324</v>
      </c>
      <c r="E99" s="37"/>
      <c r="F99" s="37"/>
      <c r="G99" s="37"/>
      <c r="H99" s="38"/>
    </row>
    <row r="100" spans="1:8" s="16" customFormat="1" ht="37.5" customHeight="1" outlineLevel="1" x14ac:dyDescent="0.2">
      <c r="A100" s="147" t="s">
        <v>58</v>
      </c>
      <c r="B100" s="148"/>
      <c r="C100" s="143"/>
      <c r="D100" s="36">
        <v>31920</v>
      </c>
      <c r="E100" s="37"/>
      <c r="F100" s="37"/>
      <c r="G100" s="37"/>
      <c r="H100" s="38"/>
    </row>
    <row r="101" spans="1:8" s="16" customFormat="1" ht="37.5" customHeight="1" outlineLevel="1" x14ac:dyDescent="0.2">
      <c r="A101" s="147" t="s">
        <v>178</v>
      </c>
      <c r="B101" s="148"/>
      <c r="C101" s="143"/>
      <c r="D101" s="36">
        <v>33516</v>
      </c>
      <c r="E101" s="37"/>
      <c r="F101" s="37"/>
      <c r="G101" s="37"/>
      <c r="H101" s="38"/>
    </row>
    <row r="102" spans="1:8" s="16" customFormat="1" ht="37.5" customHeight="1" outlineLevel="1" x14ac:dyDescent="0.2">
      <c r="A102" s="147" t="s">
        <v>179</v>
      </c>
      <c r="B102" s="148"/>
      <c r="C102" s="143"/>
      <c r="D102" s="36">
        <v>35112</v>
      </c>
      <c r="E102" s="37"/>
      <c r="F102" s="37"/>
      <c r="G102" s="37"/>
      <c r="H102" s="38"/>
    </row>
    <row r="103" spans="1:8" s="16" customFormat="1" ht="37.5" customHeight="1" outlineLevel="1" x14ac:dyDescent="0.2">
      <c r="A103" s="147" t="s">
        <v>180</v>
      </c>
      <c r="B103" s="148"/>
      <c r="C103" s="143"/>
      <c r="D103" s="36">
        <v>36708</v>
      </c>
      <c r="E103" s="37"/>
      <c r="F103" s="37"/>
      <c r="G103" s="37"/>
      <c r="H103" s="38"/>
    </row>
    <row r="104" spans="1:8" s="16" customFormat="1" ht="37.5" customHeight="1" outlineLevel="1" x14ac:dyDescent="0.2">
      <c r="A104" s="147" t="s">
        <v>181</v>
      </c>
      <c r="B104" s="148"/>
      <c r="C104" s="143"/>
      <c r="D104" s="36">
        <v>38304</v>
      </c>
      <c r="E104" s="37"/>
      <c r="F104" s="37"/>
      <c r="G104" s="37"/>
      <c r="H104" s="38"/>
    </row>
    <row r="105" spans="1:8" s="16" customFormat="1" ht="37.5" customHeight="1" outlineLevel="1" x14ac:dyDescent="0.2">
      <c r="A105" s="147" t="s">
        <v>182</v>
      </c>
      <c r="B105" s="148"/>
      <c r="C105" s="143"/>
      <c r="D105" s="36">
        <v>39900</v>
      </c>
      <c r="E105" s="37"/>
      <c r="F105" s="37"/>
      <c r="G105" s="37"/>
      <c r="H105" s="38"/>
    </row>
    <row r="106" spans="1:8" s="16" customFormat="1" ht="37.5" customHeight="1" outlineLevel="1" x14ac:dyDescent="0.2">
      <c r="A106" s="147" t="s">
        <v>183</v>
      </c>
      <c r="B106" s="148"/>
      <c r="C106" s="143"/>
      <c r="D106" s="36">
        <v>41496</v>
      </c>
      <c r="E106" s="37"/>
      <c r="F106" s="37"/>
      <c r="G106" s="37"/>
      <c r="H106" s="38"/>
    </row>
    <row r="107" spans="1:8" s="16" customFormat="1" ht="37.5" customHeight="1" outlineLevel="1" x14ac:dyDescent="0.2">
      <c r="A107" s="147" t="s">
        <v>184</v>
      </c>
      <c r="B107" s="148"/>
      <c r="C107" s="143"/>
      <c r="D107" s="36">
        <v>43092</v>
      </c>
      <c r="E107" s="37"/>
      <c r="F107" s="37"/>
      <c r="G107" s="37"/>
      <c r="H107" s="38"/>
    </row>
    <row r="108" spans="1:8" s="16" customFormat="1" ht="37.5" customHeight="1" outlineLevel="1" x14ac:dyDescent="0.2">
      <c r="A108" s="147" t="s">
        <v>185</v>
      </c>
      <c r="B108" s="148"/>
      <c r="C108" s="143"/>
      <c r="D108" s="36">
        <v>44688</v>
      </c>
      <c r="E108" s="37"/>
      <c r="F108" s="37"/>
      <c r="G108" s="37"/>
      <c r="H108" s="38"/>
    </row>
    <row r="109" spans="1:8" s="16" customFormat="1" ht="37.5" customHeight="1" outlineLevel="1" x14ac:dyDescent="0.2">
      <c r="A109" s="147" t="s">
        <v>186</v>
      </c>
      <c r="B109" s="148"/>
      <c r="C109" s="143"/>
      <c r="D109" s="36">
        <v>46284</v>
      </c>
      <c r="E109" s="37"/>
      <c r="F109" s="37"/>
      <c r="G109" s="37"/>
      <c r="H109" s="38"/>
    </row>
    <row r="110" spans="1:8" s="16" customFormat="1" ht="37.5" customHeight="1" outlineLevel="1" thickBot="1" x14ac:dyDescent="0.25">
      <c r="A110" s="147" t="s">
        <v>187</v>
      </c>
      <c r="B110" s="148"/>
      <c r="C110" s="528"/>
      <c r="D110" s="36">
        <v>47880</v>
      </c>
      <c r="E110" s="37"/>
      <c r="F110" s="37"/>
      <c r="G110" s="37"/>
      <c r="H110" s="38"/>
    </row>
    <row r="111" spans="1:8" s="16" customFormat="1" ht="50.1" customHeight="1" thickBot="1" x14ac:dyDescent="0.25">
      <c r="A111" s="136" t="s">
        <v>59</v>
      </c>
      <c r="B111" s="137"/>
      <c r="C111" s="137"/>
      <c r="D111" s="138" t="str">
        <f>"от "&amp;MIN(D112:D121)&amp;" до "&amp;MAX(D112:D121)</f>
        <v>от 174 до 4052,4</v>
      </c>
      <c r="E111" s="139"/>
      <c r="F111" s="139"/>
      <c r="G111" s="139"/>
      <c r="H111" s="140"/>
    </row>
    <row r="112" spans="1:8" s="16" customFormat="1" ht="160.5" customHeight="1" x14ac:dyDescent="0.2">
      <c r="A112" s="149" t="s">
        <v>60</v>
      </c>
      <c r="B112" s="150" t="s">
        <v>13</v>
      </c>
      <c r="C112" s="151" t="str">
        <f t="shared" ref="C112"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2" s="144">
        <v>834</v>
      </c>
      <c r="E112" s="145"/>
      <c r="F112" s="145"/>
      <c r="G112" s="145"/>
      <c r="H112" s="146"/>
    </row>
    <row r="113" spans="1:8" s="16" customFormat="1" ht="37.5" customHeight="1" x14ac:dyDescent="0.2">
      <c r="A113" s="160" t="s">
        <v>61</v>
      </c>
      <c r="B113" s="281"/>
      <c r="C113" s="156"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3" s="36">
        <v>174</v>
      </c>
      <c r="E113" s="37"/>
      <c r="F113" s="37"/>
      <c r="G113" s="37"/>
      <c r="H113" s="38"/>
    </row>
    <row r="114" spans="1:8" s="16" customFormat="1" ht="37.5" customHeight="1" x14ac:dyDescent="0.2">
      <c r="A114" s="160" t="s">
        <v>62</v>
      </c>
      <c r="B114" s="281"/>
      <c r="C114" s="159"/>
      <c r="D114" s="36">
        <v>4052.3999999999996</v>
      </c>
      <c r="E114" s="37"/>
      <c r="F114" s="37"/>
      <c r="G114" s="37"/>
      <c r="H114" s="38"/>
    </row>
    <row r="115" spans="1:8" s="16" customFormat="1" ht="37.5" customHeight="1" x14ac:dyDescent="0.2">
      <c r="A115" s="160" t="s">
        <v>63</v>
      </c>
      <c r="B115" s="281"/>
      <c r="C115" s="159"/>
      <c r="D115" s="36">
        <v>612</v>
      </c>
      <c r="E115" s="37"/>
      <c r="F115" s="37"/>
      <c r="G115" s="37"/>
      <c r="H115" s="38"/>
    </row>
    <row r="116" spans="1:8" s="16" customFormat="1" ht="37.5" customHeight="1" x14ac:dyDescent="0.2">
      <c r="A116" s="160" t="s">
        <v>64</v>
      </c>
      <c r="B116" s="161"/>
      <c r="C116" s="159"/>
      <c r="D116" s="36">
        <v>4050</v>
      </c>
      <c r="E116" s="37"/>
      <c r="F116" s="37"/>
      <c r="G116" s="37"/>
      <c r="H116" s="38"/>
    </row>
    <row r="117" spans="1:8" s="16" customFormat="1" ht="37.5" customHeight="1" x14ac:dyDescent="0.2">
      <c r="A117" s="160" t="s">
        <v>65</v>
      </c>
      <c r="B117" s="281"/>
      <c r="C117" s="159"/>
      <c r="D117" s="36">
        <v>174</v>
      </c>
      <c r="E117" s="37"/>
      <c r="F117" s="37"/>
      <c r="G117" s="37"/>
      <c r="H117" s="38"/>
    </row>
    <row r="118" spans="1:8" s="16" customFormat="1" ht="37.5" customHeight="1" x14ac:dyDescent="0.2">
      <c r="A118" s="160" t="s">
        <v>66</v>
      </c>
      <c r="B118" s="281"/>
      <c r="C118" s="159"/>
      <c r="D118" s="36">
        <v>174</v>
      </c>
      <c r="E118" s="37"/>
      <c r="F118" s="37"/>
      <c r="G118" s="37"/>
      <c r="H118" s="38"/>
    </row>
    <row r="119" spans="1:8" s="16" customFormat="1" ht="37.5" customHeight="1" x14ac:dyDescent="0.2">
      <c r="A119" s="160" t="s">
        <v>67</v>
      </c>
      <c r="B119" s="281"/>
      <c r="C119" s="159"/>
      <c r="D119" s="36">
        <v>348</v>
      </c>
      <c r="E119" s="37"/>
      <c r="F119" s="37"/>
      <c r="G119" s="37"/>
      <c r="H119" s="38"/>
    </row>
    <row r="120" spans="1:8" s="16" customFormat="1" ht="37.5" customHeight="1" x14ac:dyDescent="0.2">
      <c r="A120" s="160" t="s">
        <v>68</v>
      </c>
      <c r="B120" s="281"/>
      <c r="C120" s="159"/>
      <c r="D120" s="36">
        <v>522</v>
      </c>
      <c r="E120" s="37"/>
      <c r="F120" s="37"/>
      <c r="G120" s="37"/>
      <c r="H120" s="38"/>
    </row>
    <row r="121" spans="1:8" s="16" customFormat="1" ht="37.5" customHeight="1" thickBot="1" x14ac:dyDescent="0.25">
      <c r="A121" s="207" t="s">
        <v>69</v>
      </c>
      <c r="B121" s="282"/>
      <c r="C121" s="164"/>
      <c r="D121" s="121">
        <v>558</v>
      </c>
      <c r="E121" s="122"/>
      <c r="F121" s="122"/>
      <c r="G121" s="122"/>
      <c r="H121" s="123"/>
    </row>
    <row r="122" spans="1:8" s="16" customFormat="1" ht="117.75" customHeight="1" thickBot="1" x14ac:dyDescent="0.25">
      <c r="A122" s="283" t="s">
        <v>71</v>
      </c>
      <c r="B122" s="284"/>
      <c r="C122"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45">
        <v>30</v>
      </c>
      <c r="E122" s="45"/>
      <c r="F122" s="45"/>
      <c r="G122" s="45"/>
      <c r="H122" s="46"/>
    </row>
    <row r="123" spans="1:8" s="28" customFormat="1" ht="50.1" customHeight="1" thickBot="1" x14ac:dyDescent="0.25">
      <c r="A123" s="24" t="s">
        <v>72</v>
      </c>
      <c r="B123" s="25"/>
      <c r="C123" s="26"/>
      <c r="D123" s="173" t="e">
        <f>"от "&amp;MIN(D125,D145:H146,#REF!,D147:H161)&amp;" до "&amp;MAX(D125,D145:H146,#REF!,D147:H161)</f>
        <v>#REF!</v>
      </c>
      <c r="E123" s="173"/>
      <c r="F123" s="173"/>
      <c r="G123" s="173"/>
      <c r="H123" s="174"/>
    </row>
    <row r="124" spans="1:8" s="16" customFormat="1" ht="24.95" customHeight="1" thickBot="1" x14ac:dyDescent="0.25">
      <c r="A124" s="286"/>
      <c r="B124" s="287"/>
      <c r="C124" s="130"/>
      <c r="D124" s="288"/>
      <c r="E124" s="288"/>
      <c r="F124" s="288"/>
      <c r="G124" s="288"/>
      <c r="H124" s="289"/>
    </row>
    <row r="125" spans="1:8" s="16" customFormat="1" ht="64.5" customHeight="1" thickBot="1" x14ac:dyDescent="0.25">
      <c r="A125" s="179" t="s">
        <v>73</v>
      </c>
      <c r="B125" s="180"/>
      <c r="C12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25" s="182">
        <v>3660</v>
      </c>
      <c r="E125" s="182"/>
      <c r="F125" s="182"/>
      <c r="G125" s="182"/>
      <c r="H125" s="183"/>
    </row>
    <row r="126" spans="1:8" s="16" customFormat="1" ht="64.5" customHeight="1" thickBot="1" x14ac:dyDescent="0.25">
      <c r="A126" s="184" t="s">
        <v>74</v>
      </c>
      <c r="B126" s="185"/>
      <c r="C126" s="186"/>
      <c r="D126" s="187" t="s">
        <v>75</v>
      </c>
      <c r="E126" s="188"/>
      <c r="F126" s="188"/>
      <c r="G126" s="188"/>
      <c r="H126" s="189"/>
    </row>
    <row r="127" spans="1:8" s="16" customFormat="1" ht="64.5" customHeight="1" x14ac:dyDescent="0.2">
      <c r="A127" s="190" t="s">
        <v>76</v>
      </c>
      <c r="B127" s="191"/>
      <c r="C127" s="186"/>
      <c r="D127" s="157">
        <f>D125/4</f>
        <v>915</v>
      </c>
      <c r="E127" s="157"/>
      <c r="F127" s="157"/>
      <c r="G127" s="157"/>
      <c r="H127" s="158"/>
    </row>
    <row r="128" spans="1:8" s="16" customFormat="1" ht="64.5" customHeight="1" x14ac:dyDescent="0.2">
      <c r="A128" s="190" t="s">
        <v>77</v>
      </c>
      <c r="B128" s="191"/>
      <c r="C128" s="186"/>
      <c r="D128" s="157">
        <f>D125/5</f>
        <v>732</v>
      </c>
      <c r="E128" s="157"/>
      <c r="F128" s="157"/>
      <c r="G128" s="157"/>
      <c r="H128" s="158"/>
    </row>
    <row r="129" spans="1:8" s="16" customFormat="1" ht="64.5" customHeight="1" x14ac:dyDescent="0.2">
      <c r="A129" s="190" t="s">
        <v>78</v>
      </c>
      <c r="B129" s="191"/>
      <c r="C129" s="186"/>
      <c r="D129" s="157">
        <f>D125/6</f>
        <v>610</v>
      </c>
      <c r="E129" s="157"/>
      <c r="F129" s="157"/>
      <c r="G129" s="157"/>
      <c r="H129" s="158"/>
    </row>
    <row r="130" spans="1:8" s="16" customFormat="1" ht="64.5" customHeight="1" x14ac:dyDescent="0.2">
      <c r="A130" s="190" t="s">
        <v>79</v>
      </c>
      <c r="B130" s="191"/>
      <c r="C130" s="186"/>
      <c r="D130" s="157">
        <f>D125/7</f>
        <v>522.85714285714289</v>
      </c>
      <c r="E130" s="157"/>
      <c r="F130" s="157"/>
      <c r="G130" s="157"/>
      <c r="H130" s="158"/>
    </row>
    <row r="131" spans="1:8" s="16" customFormat="1" ht="64.5" customHeight="1" x14ac:dyDescent="0.2">
      <c r="A131" s="190" t="s">
        <v>80</v>
      </c>
      <c r="B131" s="191"/>
      <c r="C131" s="186"/>
      <c r="D131" s="157">
        <f>D125/8</f>
        <v>457.5</v>
      </c>
      <c r="E131" s="157"/>
      <c r="F131" s="157"/>
      <c r="G131" s="157"/>
      <c r="H131" s="158"/>
    </row>
    <row r="132" spans="1:8" s="16" customFormat="1" ht="64.5" customHeight="1" x14ac:dyDescent="0.2">
      <c r="A132" s="190" t="s">
        <v>81</v>
      </c>
      <c r="B132" s="191"/>
      <c r="C132" s="186"/>
      <c r="D132" s="157">
        <f>D125/9</f>
        <v>406.66666666666669</v>
      </c>
      <c r="E132" s="157"/>
      <c r="F132" s="157"/>
      <c r="G132" s="157"/>
      <c r="H132" s="158"/>
    </row>
    <row r="133" spans="1:8" s="16" customFormat="1" ht="64.5" customHeight="1" x14ac:dyDescent="0.2">
      <c r="A133" s="190" t="s">
        <v>82</v>
      </c>
      <c r="B133" s="191"/>
      <c r="C133" s="186"/>
      <c r="D133" s="157">
        <f>D125/10</f>
        <v>366</v>
      </c>
      <c r="E133" s="157"/>
      <c r="F133" s="157"/>
      <c r="G133" s="157"/>
      <c r="H133" s="158"/>
    </row>
    <row r="134" spans="1:8" s="16" customFormat="1" ht="64.5" customHeight="1" thickBot="1" x14ac:dyDescent="0.25">
      <c r="A134" s="179" t="s">
        <v>83</v>
      </c>
      <c r="B134" s="180"/>
      <c r="C134" s="186"/>
      <c r="D134" s="182">
        <v>5496</v>
      </c>
      <c r="E134" s="182"/>
      <c r="F134" s="182"/>
      <c r="G134" s="182"/>
      <c r="H134" s="183"/>
    </row>
    <row r="135" spans="1:8" s="16" customFormat="1" ht="64.5" customHeight="1" thickBot="1" x14ac:dyDescent="0.25">
      <c r="A135" s="184" t="s">
        <v>74</v>
      </c>
      <c r="B135" s="185"/>
      <c r="C135" s="186"/>
      <c r="D135" s="187" t="s">
        <v>75</v>
      </c>
      <c r="E135" s="188"/>
      <c r="F135" s="188"/>
      <c r="G135" s="188"/>
      <c r="H135" s="189"/>
    </row>
    <row r="136" spans="1:8" s="16" customFormat="1" ht="64.5" customHeight="1" x14ac:dyDescent="0.2">
      <c r="A136" s="190" t="s">
        <v>76</v>
      </c>
      <c r="B136" s="191"/>
      <c r="C136" s="186"/>
      <c r="D136" s="157">
        <v>1374</v>
      </c>
      <c r="E136" s="157"/>
      <c r="F136" s="157"/>
      <c r="G136" s="157"/>
      <c r="H136" s="158"/>
    </row>
    <row r="137" spans="1:8" s="16" customFormat="1" ht="64.5" customHeight="1" x14ac:dyDescent="0.2">
      <c r="A137" s="190" t="s">
        <v>77</v>
      </c>
      <c r="B137" s="191"/>
      <c r="C137" s="186"/>
      <c r="D137" s="157">
        <v>1099.2</v>
      </c>
      <c r="E137" s="157"/>
      <c r="F137" s="157"/>
      <c r="G137" s="157"/>
      <c r="H137" s="158"/>
    </row>
    <row r="138" spans="1:8" s="16" customFormat="1" ht="64.5" customHeight="1" x14ac:dyDescent="0.2">
      <c r="A138" s="190" t="s">
        <v>78</v>
      </c>
      <c r="B138" s="191"/>
      <c r="C138" s="186"/>
      <c r="D138" s="157">
        <v>916</v>
      </c>
      <c r="E138" s="157"/>
      <c r="F138" s="157"/>
      <c r="G138" s="157"/>
      <c r="H138" s="158"/>
    </row>
    <row r="139" spans="1:8" s="16" customFormat="1" ht="64.5" customHeight="1" x14ac:dyDescent="0.2">
      <c r="A139" s="190" t="s">
        <v>79</v>
      </c>
      <c r="B139" s="191"/>
      <c r="C139" s="186"/>
      <c r="D139" s="157">
        <v>785.14285714285722</v>
      </c>
      <c r="E139" s="157"/>
      <c r="F139" s="157"/>
      <c r="G139" s="157"/>
      <c r="H139" s="158"/>
    </row>
    <row r="140" spans="1:8" s="16" customFormat="1" ht="64.5" customHeight="1" x14ac:dyDescent="0.2">
      <c r="A140" s="190" t="s">
        <v>80</v>
      </c>
      <c r="B140" s="191"/>
      <c r="C140" s="186"/>
      <c r="D140" s="157">
        <v>687</v>
      </c>
      <c r="E140" s="157"/>
      <c r="F140" s="157"/>
      <c r="G140" s="157"/>
      <c r="H140" s="158"/>
    </row>
    <row r="141" spans="1:8" s="16" customFormat="1" ht="64.5" customHeight="1" x14ac:dyDescent="0.2">
      <c r="A141" s="190" t="s">
        <v>81</v>
      </c>
      <c r="B141" s="191"/>
      <c r="C141" s="186"/>
      <c r="D141" s="157">
        <v>610.66666666666663</v>
      </c>
      <c r="E141" s="157"/>
      <c r="F141" s="157"/>
      <c r="G141" s="157"/>
      <c r="H141" s="158"/>
    </row>
    <row r="142" spans="1:8" s="16" customFormat="1" ht="64.5" customHeight="1" thickBot="1" x14ac:dyDescent="0.25">
      <c r="A142" s="190" t="s">
        <v>82</v>
      </c>
      <c r="B142" s="191"/>
      <c r="C142" s="194"/>
      <c r="D142" s="157">
        <v>549.6</v>
      </c>
      <c r="E142" s="157"/>
      <c r="F142" s="157"/>
      <c r="G142" s="157"/>
      <c r="H142" s="158"/>
    </row>
    <row r="143" spans="1:8" s="16" customFormat="1" ht="62.45" customHeight="1" thickBot="1" x14ac:dyDescent="0.25">
      <c r="A143" s="195" t="s">
        <v>84</v>
      </c>
      <c r="B143" s="196"/>
      <c r="C14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3" s="44">
        <v>7500</v>
      </c>
      <c r="E143" s="45"/>
      <c r="F143" s="45"/>
      <c r="G143" s="45"/>
      <c r="H143" s="46"/>
    </row>
    <row r="144" spans="1:8" s="16" customFormat="1" ht="24.95" customHeight="1" thickBot="1" x14ac:dyDescent="0.25">
      <c r="A144" s="286"/>
      <c r="B144" s="287"/>
      <c r="C144" s="125"/>
      <c r="D144" s="288"/>
      <c r="E144" s="288"/>
      <c r="F144" s="288"/>
      <c r="G144" s="288"/>
      <c r="H144" s="289"/>
    </row>
    <row r="145" spans="1:8" s="16" customFormat="1" ht="50.1" customHeight="1" x14ac:dyDescent="0.2">
      <c r="A145" s="160" t="s">
        <v>85</v>
      </c>
      <c r="B145" s="161"/>
      <c r="C145" s="294" t="str">
        <f>"Интернет-площадка 2gis.ru на основе Cправочника организаций "&amp;$C$2&amp;""</f>
        <v>Интернет-площадка 2gis.ru на основе Cправочника организаций "2ГИС.МАХАЧКАЛА"</v>
      </c>
      <c r="D145" s="56">
        <v>3462</v>
      </c>
      <c r="E145" s="37"/>
      <c r="F145" s="37"/>
      <c r="G145" s="37"/>
      <c r="H145" s="38"/>
    </row>
    <row r="146" spans="1:8" s="16" customFormat="1" ht="50.1" customHeight="1" x14ac:dyDescent="0.2">
      <c r="A146" s="160" t="s">
        <v>86</v>
      </c>
      <c r="B146" s="161"/>
      <c r="C146"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6" s="56">
        <v>2904</v>
      </c>
      <c r="E146" s="37"/>
      <c r="F146" s="37"/>
      <c r="G146" s="37"/>
      <c r="H146" s="38"/>
    </row>
    <row r="147" spans="1:8" s="16" customFormat="1" ht="50.1" customHeight="1" x14ac:dyDescent="0.2">
      <c r="A147" s="160" t="s">
        <v>87</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7" s="56">
        <v>8646</v>
      </c>
      <c r="E147" s="37"/>
      <c r="F147" s="37"/>
      <c r="G147" s="37"/>
      <c r="H147" s="38"/>
    </row>
    <row r="148" spans="1:8" s="16" customFormat="1" ht="50.1" customHeight="1" x14ac:dyDescent="0.2">
      <c r="A148" s="160" t="s">
        <v>88</v>
      </c>
      <c r="B148" s="161"/>
      <c r="C148" s="203" t="str">
        <f>"Интернет-площадка 2gis.ru на основе Cправочника организаций "&amp;$C$2&amp;""</f>
        <v>Интернет-площадка 2gis.ru на основе Cправочника организаций "2ГИС.МАХАЧКАЛА"</v>
      </c>
      <c r="D148" s="56">
        <v>8106</v>
      </c>
      <c r="E148" s="37"/>
      <c r="F148" s="37"/>
      <c r="G148" s="37"/>
      <c r="H148" s="38"/>
    </row>
    <row r="149" spans="1:8" s="16" customFormat="1" ht="50.1" customHeight="1" x14ac:dyDescent="0.2">
      <c r="A149" s="160" t="s">
        <v>89</v>
      </c>
      <c r="B149" s="161"/>
      <c r="C149" s="203" t="str">
        <f>"Интернет-площадка 2gis.ru на основе Cправочника организаций "&amp;$C$2&amp;""</f>
        <v>Интернет-площадка 2gis.ru на основе Cправочника организаций "2ГИС.МАХАЧКАЛА"</v>
      </c>
      <c r="D149" s="56">
        <v>9727.1999999999989</v>
      </c>
      <c r="E149" s="37"/>
      <c r="F149" s="37"/>
      <c r="G149" s="37"/>
      <c r="H149" s="38"/>
    </row>
    <row r="150" spans="1:8" s="16" customFormat="1" ht="50.1" customHeight="1" x14ac:dyDescent="0.2">
      <c r="A150" s="160" t="s">
        <v>90</v>
      </c>
      <c r="B150" s="161"/>
      <c r="C150"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0" s="56">
        <v>5808</v>
      </c>
      <c r="E150" s="37"/>
      <c r="F150" s="37"/>
      <c r="G150" s="37"/>
      <c r="H150" s="38"/>
    </row>
    <row r="151" spans="1:8" s="16" customFormat="1" ht="50.1" customHeight="1" x14ac:dyDescent="0.2">
      <c r="A151" s="160" t="s">
        <v>91</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1" s="56">
        <v>5742</v>
      </c>
      <c r="E151" s="37"/>
      <c r="F151" s="37"/>
      <c r="G151" s="37"/>
      <c r="H151" s="38"/>
    </row>
    <row r="152" spans="1:8" s="16" customFormat="1" ht="50.1" customHeight="1" x14ac:dyDescent="0.2">
      <c r="A152" s="160" t="s">
        <v>92</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56">
        <v>8679</v>
      </c>
      <c r="E152" s="37"/>
      <c r="F152" s="37"/>
      <c r="G152" s="37"/>
      <c r="H152" s="38"/>
    </row>
    <row r="153" spans="1:8" s="16" customFormat="1" ht="50.1" customHeight="1" x14ac:dyDescent="0.2">
      <c r="A153" s="160" t="s">
        <v>93</v>
      </c>
      <c r="B153" s="161"/>
      <c r="C153" s="203" t="str">
        <f>C146</f>
        <v>электронный справочник на основе Справочника организаций "2ГИС.МАХАЧКАЛА" (версия для ПК)</v>
      </c>
      <c r="D153" s="56">
        <v>3000</v>
      </c>
      <c r="E153" s="37"/>
      <c r="F153" s="37"/>
      <c r="G153" s="37"/>
      <c r="H153" s="38"/>
    </row>
    <row r="154" spans="1:8" s="16" customFormat="1" ht="50.1" customHeight="1" x14ac:dyDescent="0.2">
      <c r="A154" s="160" t="s">
        <v>94</v>
      </c>
      <c r="B154" s="161"/>
      <c r="C154" s="203" t="s">
        <v>95</v>
      </c>
      <c r="D154" s="56">
        <v>582</v>
      </c>
      <c r="E154" s="37"/>
      <c r="F154" s="37"/>
      <c r="G154" s="37"/>
      <c r="H154" s="38"/>
    </row>
    <row r="155" spans="1:8" s="16" customFormat="1" ht="60.75" customHeight="1" x14ac:dyDescent="0.2">
      <c r="A155" s="160" t="s">
        <v>96</v>
      </c>
      <c r="B155" s="161"/>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5" s="56">
        <v>1500</v>
      </c>
      <c r="E155" s="37"/>
      <c r="F155" s="37"/>
      <c r="G155" s="37"/>
      <c r="H155" s="38"/>
    </row>
    <row r="156" spans="1:8" s="16" customFormat="1" ht="60.75" customHeight="1" x14ac:dyDescent="0.2">
      <c r="A156" s="160" t="s">
        <v>97</v>
      </c>
      <c r="B156" s="161"/>
      <c r="C156" s="203" t="str">
        <f t="shared" ref="C156:C15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6" s="56">
        <v>1302</v>
      </c>
      <c r="E156" s="37"/>
      <c r="F156" s="37"/>
      <c r="G156" s="37"/>
      <c r="H156" s="38"/>
    </row>
    <row r="157" spans="1:8" s="16" customFormat="1" ht="60.75" customHeight="1" x14ac:dyDescent="0.2">
      <c r="A157" s="160" t="s">
        <v>98</v>
      </c>
      <c r="B157" s="161"/>
      <c r="C157"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7" s="56">
        <v>1104</v>
      </c>
      <c r="E157" s="37"/>
      <c r="F157" s="37"/>
      <c r="G157" s="37"/>
      <c r="H157" s="38"/>
    </row>
    <row r="158" spans="1:8" s="16" customFormat="1" ht="60.75" customHeight="1" x14ac:dyDescent="0.2">
      <c r="A158" s="160" t="s">
        <v>99</v>
      </c>
      <c r="B158" s="161"/>
      <c r="C158"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8" s="56">
        <v>990</v>
      </c>
      <c r="E158" s="37"/>
      <c r="F158" s="37"/>
      <c r="G158" s="37"/>
      <c r="H158" s="38"/>
    </row>
    <row r="159" spans="1:8" s="16" customFormat="1" ht="60.75" customHeight="1" x14ac:dyDescent="0.2">
      <c r="A159" s="160" t="s">
        <v>100</v>
      </c>
      <c r="B159" s="161" t="s">
        <v>100</v>
      </c>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9" s="56">
        <v>17358</v>
      </c>
      <c r="E159" s="37"/>
      <c r="F159" s="37"/>
      <c r="G159" s="37"/>
      <c r="H159" s="38"/>
    </row>
    <row r="160" spans="1:8" s="16" customFormat="1" ht="60.75" customHeight="1" x14ac:dyDescent="0.2">
      <c r="A160" s="160" t="s">
        <v>101</v>
      </c>
      <c r="B160" s="161" t="s">
        <v>101</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60" s="56">
        <v>4002</v>
      </c>
      <c r="E160" s="37"/>
      <c r="F160" s="37"/>
      <c r="G160" s="37"/>
      <c r="H160" s="38"/>
    </row>
    <row r="161" spans="1:8" s="16" customFormat="1" ht="50.1" customHeight="1" thickBot="1" x14ac:dyDescent="0.25">
      <c r="A161" s="160" t="s">
        <v>102</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1" s="56">
        <v>3894</v>
      </c>
      <c r="E161" s="37"/>
      <c r="F161" s="37"/>
      <c r="G161" s="37"/>
      <c r="H161" s="38"/>
    </row>
    <row r="162" spans="1:8" s="16" customFormat="1" ht="102" customHeight="1" thickBot="1" x14ac:dyDescent="0.25">
      <c r="A162" s="160" t="s">
        <v>16</v>
      </c>
      <c r="B162" s="161"/>
      <c r="C162"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56">
        <v>834</v>
      </c>
      <c r="E162" s="37"/>
      <c r="F162" s="37"/>
      <c r="G162" s="37"/>
      <c r="H162" s="38"/>
    </row>
    <row r="163" spans="1:8" s="16" customFormat="1" ht="102" customHeight="1" thickBot="1" x14ac:dyDescent="0.25">
      <c r="A163" s="160" t="s">
        <v>103</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3" s="56">
        <v>50010</v>
      </c>
      <c r="E163" s="37"/>
      <c r="F163" s="37"/>
      <c r="G163" s="37"/>
      <c r="H163" s="38"/>
    </row>
    <row r="164" spans="1:8" s="16" customFormat="1" ht="126" customHeight="1" x14ac:dyDescent="0.2">
      <c r="A164" s="160" t="s">
        <v>104</v>
      </c>
      <c r="B164" s="161"/>
      <c r="C164"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4" s="56">
        <v>4950</v>
      </c>
      <c r="E164" s="37"/>
      <c r="F164" s="37"/>
      <c r="G164" s="37"/>
      <c r="H164" s="38"/>
    </row>
    <row r="165" spans="1:8" s="16" customFormat="1" ht="96" customHeight="1" x14ac:dyDescent="0.2">
      <c r="A165" s="154" t="s">
        <v>105</v>
      </c>
      <c r="B165" s="204"/>
      <c r="C16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5" s="56">
        <v>5511</v>
      </c>
      <c r="E165" s="37"/>
      <c r="F165" s="37"/>
      <c r="G165" s="37"/>
      <c r="H165" s="38"/>
    </row>
    <row r="166" spans="1:8" s="16" customFormat="1" ht="96" customHeight="1" x14ac:dyDescent="0.2">
      <c r="A166" s="154" t="s">
        <v>106</v>
      </c>
      <c r="B166" s="204"/>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6" s="56">
        <v>8004</v>
      </c>
      <c r="E166" s="37"/>
      <c r="F166" s="37"/>
      <c r="G166" s="37"/>
      <c r="H166" s="38"/>
    </row>
    <row r="167" spans="1:8" s="16" customFormat="1" ht="58.5" customHeight="1" x14ac:dyDescent="0.2">
      <c r="A167" s="160" t="s">
        <v>107</v>
      </c>
      <c r="B167" s="161"/>
      <c r="C167" s="203" t="str">
        <f>"Интернет-площадка 2gis.ru на основе Cправочника организаций "&amp;$C$2&amp;""</f>
        <v>Интернет-площадка 2gis.ru на основе Cправочника организаций "2ГИС.МАХАЧКАЛА"</v>
      </c>
      <c r="D167" s="56">
        <v>4200</v>
      </c>
      <c r="E167" s="37"/>
      <c r="F167" s="37"/>
      <c r="G167" s="37"/>
      <c r="H167" s="38"/>
    </row>
    <row r="168" spans="1:8" s="16" customFormat="1" ht="50.1" customHeight="1" x14ac:dyDescent="0.2">
      <c r="A168" s="160" t="s">
        <v>108</v>
      </c>
      <c r="B168" s="161"/>
      <c r="C168" s="203" t="str">
        <f t="shared" ref="C168:C177"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8" s="56">
        <v>3600</v>
      </c>
      <c r="E168" s="37"/>
      <c r="F168" s="37"/>
      <c r="G168" s="37"/>
      <c r="H168" s="38"/>
    </row>
    <row r="169" spans="1:8" s="16" customFormat="1" ht="50.1" customHeight="1" x14ac:dyDescent="0.2">
      <c r="A169" s="160" t="s">
        <v>109</v>
      </c>
      <c r="B169" s="161"/>
      <c r="C169" s="203" t="str">
        <f t="shared" si="2"/>
        <v>электронный справочник на основе Справочника организаций "2ГИС.МАХАЧКАЛА" (версия для ПК)</v>
      </c>
      <c r="D169" s="56">
        <v>10440</v>
      </c>
      <c r="E169" s="37"/>
      <c r="F169" s="37"/>
      <c r="G169" s="37"/>
      <c r="H169" s="38"/>
    </row>
    <row r="170" spans="1:8" s="16" customFormat="1" ht="50.1" customHeight="1" x14ac:dyDescent="0.2">
      <c r="A170" s="160" t="s">
        <v>110</v>
      </c>
      <c r="B170" s="161"/>
      <c r="C170" s="203" t="str">
        <f>"Интернет-площадка 2gis.ru на основе Cправочника организаций "&amp;$C$2&amp;""</f>
        <v>Интернет-площадка 2gis.ru на основе Cправочника организаций "2ГИС.МАХАЧКАЛА"</v>
      </c>
      <c r="D170" s="56">
        <v>9840</v>
      </c>
      <c r="E170" s="37"/>
      <c r="F170" s="37"/>
      <c r="G170" s="37"/>
      <c r="H170" s="38"/>
    </row>
    <row r="171" spans="1:8" s="16" customFormat="1" ht="50.1" customHeight="1" x14ac:dyDescent="0.2">
      <c r="A171" s="160" t="s">
        <v>111</v>
      </c>
      <c r="B171" s="161"/>
      <c r="C171" s="203" t="str">
        <f>"Интернет-площадка 2gis.ru на основе Cправочника организаций "&amp;$C$2&amp;""</f>
        <v>Интернет-площадка 2gis.ru на основе Cправочника организаций "2ГИС.МАХАЧКАЛА"</v>
      </c>
      <c r="D171" s="56">
        <v>11808</v>
      </c>
      <c r="E171" s="37"/>
      <c r="F171" s="37"/>
      <c r="G171" s="37"/>
      <c r="H171" s="38"/>
    </row>
    <row r="172" spans="1:8" s="16" customFormat="1" ht="50.1" customHeight="1" x14ac:dyDescent="0.2">
      <c r="A172" s="160" t="s">
        <v>112</v>
      </c>
      <c r="B172" s="161"/>
      <c r="C172" s="203" t="str">
        <f t="shared" si="2"/>
        <v>электронный справочник на основе Справочника организаций "2ГИС.МАХАЧКАЛА" (версия для ПК)</v>
      </c>
      <c r="D172" s="56">
        <v>7080</v>
      </c>
      <c r="E172" s="37"/>
      <c r="F172" s="37"/>
      <c r="G172" s="37"/>
      <c r="H172" s="38"/>
    </row>
    <row r="173" spans="1:8" s="16" customFormat="1" ht="50.1" customHeight="1" x14ac:dyDescent="0.2">
      <c r="A173" s="160" t="s">
        <v>113</v>
      </c>
      <c r="B173" s="161"/>
      <c r="C173" s="203" t="str">
        <f t="shared" si="2"/>
        <v>электронный справочник на основе Справочника организаций "2ГИС.МАХАЧКАЛА" (версия для ПК)</v>
      </c>
      <c r="D173" s="56">
        <v>6960</v>
      </c>
      <c r="E173" s="37"/>
      <c r="F173" s="37"/>
      <c r="G173" s="37"/>
      <c r="H173" s="38"/>
    </row>
    <row r="174" spans="1:8" s="16" customFormat="1" ht="50.1" customHeight="1" x14ac:dyDescent="0.2">
      <c r="A174" s="160" t="s">
        <v>114</v>
      </c>
      <c r="B174" s="161"/>
      <c r="C174" s="203" t="str">
        <f t="shared" si="2"/>
        <v>электронный справочник на основе Справочника организаций "2ГИС.МАХАЧКАЛА" (версия для ПК)</v>
      </c>
      <c r="D174" s="56">
        <v>10440</v>
      </c>
      <c r="E174" s="37"/>
      <c r="F174" s="37"/>
      <c r="G174" s="37"/>
      <c r="H174" s="38"/>
    </row>
    <row r="175" spans="1:8" s="16" customFormat="1" ht="50.1" customHeight="1" x14ac:dyDescent="0.2">
      <c r="A175" s="160" t="s">
        <v>115</v>
      </c>
      <c r="B175" s="161"/>
      <c r="C175" s="203" t="s">
        <v>95</v>
      </c>
      <c r="D175" s="56">
        <v>720</v>
      </c>
      <c r="E175" s="37"/>
      <c r="F175" s="37"/>
      <c r="G175" s="37"/>
      <c r="H175" s="38"/>
    </row>
    <row r="176" spans="1:8" s="16" customFormat="1" ht="69" customHeight="1" x14ac:dyDescent="0.2">
      <c r="A176" s="160" t="s">
        <v>116</v>
      </c>
      <c r="B176" s="161"/>
      <c r="C17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76" s="56">
        <v>20880</v>
      </c>
      <c r="E176" s="37"/>
      <c r="F176" s="37"/>
      <c r="G176" s="37"/>
      <c r="H176" s="38"/>
    </row>
    <row r="177" spans="1:8" s="16" customFormat="1" ht="50.1" customHeight="1" thickBot="1" x14ac:dyDescent="0.25">
      <c r="A177" s="160" t="s">
        <v>117</v>
      </c>
      <c r="B177" s="161"/>
      <c r="C177" s="203" t="str">
        <f t="shared" si="2"/>
        <v>электронный справочник на основе Справочника организаций "2ГИС.МАХАЧКАЛА" (версия для ПК)</v>
      </c>
      <c r="D177" s="56">
        <v>4680</v>
      </c>
      <c r="E177" s="37"/>
      <c r="F177" s="37"/>
      <c r="G177" s="37"/>
      <c r="H177" s="38"/>
    </row>
    <row r="178" spans="1:8" s="28" customFormat="1" ht="50.1" customHeight="1" thickBot="1" x14ac:dyDescent="0.25">
      <c r="A178" s="24" t="s">
        <v>118</v>
      </c>
      <c r="B178" s="25"/>
      <c r="C178" s="26"/>
      <c r="D178" s="173"/>
      <c r="E178" s="173"/>
      <c r="F178" s="173"/>
      <c r="G178" s="173"/>
      <c r="H178" s="174"/>
    </row>
    <row r="179" spans="1:8" s="16" customFormat="1" ht="50.1" customHeight="1" x14ac:dyDescent="0.2">
      <c r="A179" s="160" t="s">
        <v>119</v>
      </c>
      <c r="B179" s="161"/>
      <c r="C179"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79" s="36">
        <v>5004</v>
      </c>
      <c r="E179" s="37"/>
      <c r="F179" s="37"/>
      <c r="G179" s="37"/>
      <c r="H179" s="38"/>
    </row>
    <row r="180" spans="1:8" s="16" customFormat="1" ht="50.1" customHeight="1" x14ac:dyDescent="0.2">
      <c r="A180" s="160" t="s">
        <v>120</v>
      </c>
      <c r="B180" s="161"/>
      <c r="C180" s="209"/>
      <c r="D180" s="36">
        <v>5004</v>
      </c>
      <c r="E180" s="37"/>
      <c r="F180" s="37"/>
      <c r="G180" s="37"/>
      <c r="H180" s="38"/>
    </row>
    <row r="181" spans="1:8" s="16" customFormat="1" ht="50.1" customHeight="1" x14ac:dyDescent="0.2">
      <c r="A181" s="207" t="s">
        <v>121</v>
      </c>
      <c r="B181" s="208"/>
      <c r="C181" s="209"/>
      <c r="D181" s="293">
        <v>1500</v>
      </c>
      <c r="E181" s="157"/>
      <c r="F181" s="157"/>
      <c r="G181" s="157"/>
      <c r="H181" s="157"/>
    </row>
    <row r="182" spans="1:8" s="16" customFormat="1" ht="50.1" customHeight="1" x14ac:dyDescent="0.2">
      <c r="A182" s="207" t="s">
        <v>122</v>
      </c>
      <c r="B182" s="208"/>
      <c r="C182" s="209"/>
      <c r="D182" s="293">
        <v>150</v>
      </c>
      <c r="E182" s="157"/>
      <c r="F182" s="157"/>
      <c r="G182" s="157"/>
      <c r="H182" s="157"/>
    </row>
    <row r="183" spans="1:8" s="16" customFormat="1" ht="50.1" customHeight="1" thickBot="1" x14ac:dyDescent="0.25">
      <c r="A183" s="207" t="s">
        <v>123</v>
      </c>
      <c r="B183" s="208"/>
      <c r="C183" s="210"/>
      <c r="D183" s="78">
        <v>510</v>
      </c>
      <c r="E183" s="79"/>
      <c r="F183" s="79"/>
      <c r="G183" s="79"/>
      <c r="H183" s="79"/>
    </row>
    <row r="184" spans="1:8" s="16" customFormat="1" ht="50.1" customHeight="1" thickBot="1" x14ac:dyDescent="0.25">
      <c r="A184" s="24" t="s">
        <v>124</v>
      </c>
      <c r="B184" s="25"/>
      <c r="C184" s="26"/>
      <c r="D184" s="173"/>
      <c r="E184" s="173"/>
      <c r="F184" s="173"/>
      <c r="G184" s="173"/>
      <c r="H184" s="174"/>
    </row>
    <row r="185" spans="1:8" s="16" customFormat="1" ht="50.1" customHeight="1" x14ac:dyDescent="0.2">
      <c r="A185" s="160" t="s">
        <v>125</v>
      </c>
      <c r="B185" s="161"/>
      <c r="C185" s="203" t="str">
        <f>"Интернет-площадка 2gis.ru на основе Cправочника организаций "&amp;$C$2&amp;""</f>
        <v>Интернет-площадка 2gis.ru на основе Cправочника организаций "2ГИС.МАХАЧКАЛА"</v>
      </c>
      <c r="D185" s="36">
        <v>3498</v>
      </c>
      <c r="E185" s="37"/>
      <c r="F185" s="37"/>
      <c r="G185" s="37"/>
      <c r="H185" s="38"/>
    </row>
    <row r="186" spans="1:8" s="16" customFormat="1" ht="50.1" customHeight="1" x14ac:dyDescent="0.2">
      <c r="A186" s="160" t="s">
        <v>126</v>
      </c>
      <c r="B186" s="161"/>
      <c r="C186"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6" s="56">
        <v>3498</v>
      </c>
      <c r="E186" s="37"/>
      <c r="F186" s="37"/>
      <c r="G186" s="37"/>
      <c r="H186" s="38"/>
    </row>
    <row r="187" spans="1:8" s="16" customFormat="1" ht="50.1" customHeight="1" x14ac:dyDescent="0.2">
      <c r="A187" s="160" t="s">
        <v>195</v>
      </c>
      <c r="B187" s="161"/>
      <c r="C187" s="203" t="str">
        <f>"Интернет-площадка 2gis.ru на основе Cправочника организаций "&amp;$C$2&amp;""</f>
        <v>Интернет-площадка 2gis.ru на основе Cправочника организаций "2ГИС.МАХАЧКАЛА"</v>
      </c>
      <c r="D187" s="36">
        <v>4200</v>
      </c>
      <c r="E187" s="37"/>
      <c r="F187" s="37"/>
      <c r="G187" s="37"/>
      <c r="H187" s="38"/>
    </row>
    <row r="188" spans="1:8" s="16" customFormat="1" ht="50.1" customHeight="1" x14ac:dyDescent="0.2">
      <c r="A188" s="160" t="s">
        <v>128</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8" s="36">
        <v>4200</v>
      </c>
      <c r="E188" s="37"/>
      <c r="F188" s="37"/>
      <c r="G188" s="37"/>
      <c r="H188" s="38"/>
    </row>
    <row r="189" spans="1:8" s="16" customFormat="1" ht="126" customHeight="1" thickBot="1" x14ac:dyDescent="0.25">
      <c r="A189" s="160" t="s">
        <v>129</v>
      </c>
      <c r="B189" s="161"/>
      <c r="C189" s="481" t="str">
        <f>C185</f>
        <v>Интернет-площадка 2gis.ru на основе Cправочника организаций "2ГИС.МАХАЧКАЛА"</v>
      </c>
      <c r="D189" s="56">
        <v>5178</v>
      </c>
      <c r="E189" s="37"/>
      <c r="F189" s="37"/>
      <c r="G189" s="37"/>
      <c r="H189" s="38"/>
    </row>
    <row r="190" spans="1:8" s="28" customFormat="1" ht="50.1" customHeight="1" thickBot="1" x14ac:dyDescent="0.25">
      <c r="A190" s="24" t="s">
        <v>196</v>
      </c>
      <c r="B190" s="25"/>
      <c r="C190" s="26"/>
      <c r="D190" s="173"/>
      <c r="E190" s="173"/>
      <c r="F190" s="173"/>
      <c r="G190" s="173"/>
      <c r="H190" s="174"/>
    </row>
    <row r="191" spans="1:8" s="23" customFormat="1" ht="30" customHeight="1" thickBot="1" x14ac:dyDescent="0.25">
      <c r="A191" s="297"/>
      <c r="B191" s="298"/>
      <c r="C191" s="456"/>
      <c r="D191" s="298"/>
      <c r="E191" s="298"/>
      <c r="F191" s="298"/>
      <c r="G191" s="298"/>
      <c r="H191" s="299"/>
    </row>
    <row r="192" spans="1:8" s="16" customFormat="1" ht="185.25" customHeight="1" x14ac:dyDescent="0.2">
      <c r="A192" s="160" t="s">
        <v>197</v>
      </c>
      <c r="B192" s="161"/>
      <c r="C192"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92" s="31">
        <v>5424</v>
      </c>
      <c r="E192" s="32"/>
      <c r="F192" s="32"/>
      <c r="G192" s="32"/>
      <c r="H192" s="33"/>
    </row>
    <row r="193" spans="1:8" s="16" customFormat="1" ht="83.25" customHeight="1" thickBot="1" x14ac:dyDescent="0.25">
      <c r="A193" s="160" t="s">
        <v>198</v>
      </c>
      <c r="B193" s="161"/>
      <c r="C193" s="209"/>
      <c r="D193" s="36">
        <v>5424</v>
      </c>
      <c r="E193" s="37"/>
      <c r="F193" s="37"/>
      <c r="G193" s="37"/>
      <c r="H193" s="38"/>
    </row>
    <row r="194" spans="1:8" s="16" customFormat="1" ht="21.75" thickBot="1" x14ac:dyDescent="0.25">
      <c r="A194" s="286"/>
      <c r="B194" s="287"/>
      <c r="C194" s="125"/>
      <c r="D194" s="288"/>
      <c r="E194" s="288"/>
      <c r="F194" s="288"/>
      <c r="G194" s="288"/>
      <c r="H194" s="289"/>
    </row>
    <row r="195" spans="1:8" ht="12" customHeight="1" x14ac:dyDescent="0.2"/>
    <row r="196" spans="1:8" s="219" customFormat="1" ht="24.95" customHeight="1" x14ac:dyDescent="0.2">
      <c r="A196" s="216"/>
      <c r="B196" s="217" t="s">
        <v>130</v>
      </c>
      <c r="C196" s="218" t="s">
        <v>555</v>
      </c>
      <c r="D196" s="218"/>
    </row>
    <row r="197" spans="1:8" s="219" customFormat="1" ht="24.95" customHeight="1" x14ac:dyDescent="0.2">
      <c r="A197" s="216"/>
      <c r="C197" s="220" t="s">
        <v>556</v>
      </c>
      <c r="D197" s="220"/>
    </row>
    <row r="198" spans="1:8" s="219" customFormat="1" ht="24.95" customHeight="1" x14ac:dyDescent="0.2">
      <c r="A198" s="216"/>
      <c r="C198" s="220" t="s">
        <v>557</v>
      </c>
      <c r="D198" s="220"/>
    </row>
    <row r="199" spans="1:8" s="219" customFormat="1" ht="12.75" customHeight="1" x14ac:dyDescent="0.2"/>
    <row r="200" spans="1:8" s="636" customFormat="1" ht="59.25" customHeight="1" x14ac:dyDescent="0.2">
      <c r="A200" s="635" t="s">
        <v>558</v>
      </c>
      <c r="B200" s="635"/>
      <c r="C200" s="635"/>
      <c r="D200" s="635"/>
      <c r="E200" s="635"/>
      <c r="F200" s="635"/>
      <c r="G200" s="635"/>
      <c r="H200" s="635"/>
    </row>
    <row r="201" spans="1:8" s="637" customFormat="1" ht="89.25" customHeight="1" x14ac:dyDescent="0.2">
      <c r="A201" s="635"/>
      <c r="B201" s="635"/>
      <c r="C201" s="635"/>
      <c r="D201" s="635"/>
      <c r="E201" s="635"/>
      <c r="F201" s="635"/>
      <c r="G201" s="635"/>
      <c r="H201" s="635"/>
    </row>
    <row r="202" spans="1:8" s="213" customFormat="1" ht="12" hidden="1" customHeight="1" x14ac:dyDescent="0.2">
      <c r="A202" s="635"/>
      <c r="B202" s="635"/>
      <c r="C202" s="635"/>
      <c r="D202" s="635"/>
      <c r="E202" s="635"/>
      <c r="F202" s="635"/>
      <c r="G202" s="635"/>
      <c r="H202" s="635"/>
    </row>
    <row r="203" spans="1:8" s="227" customFormat="1" ht="24.95" customHeight="1" x14ac:dyDescent="0.2">
      <c r="A203" s="223" t="str">
        <f>Абакан_юр!A171</f>
        <v>По соглашению сторон в качестве валюты платежа могут выступать украинские гривны, в этом случае курс следующий: 1 руб. = 0,5104 гривен</v>
      </c>
      <c r="B203" s="223"/>
      <c r="C203" s="223"/>
      <c r="D203" s="224"/>
      <c r="E203" s="224"/>
      <c r="F203" s="225"/>
      <c r="G203" s="226"/>
      <c r="H203" s="226"/>
    </row>
    <row r="204" spans="1:8" s="227" customFormat="1" ht="24.95" customHeight="1" x14ac:dyDescent="0.2">
      <c r="A204" s="223" t="str">
        <f>Абакан_юр!A172</f>
        <v>По соглашению сторон в качестве валюты платежа могут выступать дирхамы ОАЭ, в этом случае курс следующий: 1 руб. = 0,0436 дирхам</v>
      </c>
      <c r="B204" s="223"/>
      <c r="C204" s="223"/>
      <c r="D204" s="224"/>
      <c r="E204" s="224"/>
      <c r="F204" s="225"/>
      <c r="G204" s="228"/>
      <c r="H204" s="228"/>
    </row>
    <row r="205" spans="1:8" s="227" customFormat="1" ht="24.95" customHeight="1" x14ac:dyDescent="0.2">
      <c r="A205" s="223" t="str">
        <f>Абакан_юр!A173</f>
        <v>По соглашению сторон в качестве валюты платежа могут выступать доллары США, в этом случае курс следующий: 1 руб. = 0,0118 доллара</v>
      </c>
      <c r="B205" s="223"/>
      <c r="C205" s="223"/>
      <c r="D205" s="224"/>
      <c r="E205" s="224"/>
      <c r="F205" s="225"/>
      <c r="G205" s="228"/>
      <c r="H205" s="228"/>
    </row>
    <row r="206" spans="1:8" s="227" customFormat="1" ht="24.95" customHeight="1" x14ac:dyDescent="0.2">
      <c r="A206" s="223" t="str">
        <f>Абакан_юр!A174</f>
        <v>По соглашению сторон в качестве валюты платежа могут выступать евро, в этом случае курс следующий: 1 руб. = 0,0108 евро</v>
      </c>
      <c r="B206" s="223"/>
      <c r="C206" s="223"/>
      <c r="D206" s="224"/>
      <c r="E206" s="225"/>
      <c r="F206" s="225"/>
      <c r="G206" s="228"/>
      <c r="H206" s="228"/>
    </row>
    <row r="207" spans="1:8" s="227" customFormat="1" ht="24.95" customHeight="1" x14ac:dyDescent="0.2">
      <c r="A207" s="223" t="str">
        <f>Абакан_юр!A175</f>
        <v>По соглашению сторон в качестве валюты платежа могут выступать чешские кроны, в этом случае курс следующий: 1 руб. = 0,2741 крона</v>
      </c>
      <c r="B207" s="223"/>
      <c r="C207" s="223"/>
      <c r="D207" s="224"/>
      <c r="E207" s="225"/>
      <c r="F207" s="225"/>
      <c r="G207" s="228"/>
      <c r="H207" s="228"/>
    </row>
    <row r="208" spans="1:8" s="227" customFormat="1" ht="24.95" customHeight="1" x14ac:dyDescent="0.2">
      <c r="A208" s="223" t="str">
        <f>Абакан_юр!A176</f>
        <v>По соглашению сторон в качестве валюты платежа могут выступать киргизские сомы, в этом случае курс следующий: 1 руб. = 1,0001 сом</v>
      </c>
      <c r="B208" s="223"/>
      <c r="C208" s="223"/>
      <c r="D208" s="224"/>
      <c r="E208" s="224"/>
      <c r="F208" s="225"/>
      <c r="G208" s="228"/>
      <c r="H208" s="228"/>
    </row>
    <row r="209" spans="1:8" s="227" customFormat="1" ht="24.95" customHeight="1" x14ac:dyDescent="0.2">
      <c r="A209"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9" s="223"/>
      <c r="C209" s="223"/>
      <c r="D209" s="224"/>
      <c r="E209" s="224"/>
      <c r="F209" s="225"/>
      <c r="G209" s="228"/>
      <c r="H209" s="228"/>
    </row>
    <row r="210" spans="1:8" s="234" customFormat="1" ht="12" customHeight="1" x14ac:dyDescent="0.2">
      <c r="A210" s="229"/>
      <c r="B210" s="229"/>
      <c r="C210" s="230"/>
      <c r="D210" s="231"/>
      <c r="E210" s="231"/>
      <c r="F210" s="232"/>
      <c r="G210" s="233"/>
      <c r="H210" s="233"/>
    </row>
    <row r="211" spans="1:8" ht="24.95" customHeight="1" x14ac:dyDescent="0.2">
      <c r="A211" s="235" t="s">
        <v>141</v>
      </c>
      <c r="B211" s="235"/>
      <c r="C211" s="235"/>
      <c r="D211" s="235"/>
      <c r="E211" s="235"/>
      <c r="F211" s="235"/>
      <c r="G211" s="235"/>
      <c r="H211" s="235"/>
    </row>
    <row r="212" spans="1:8" ht="24.95" customHeight="1" x14ac:dyDescent="0.2">
      <c r="A212" s="235" t="s">
        <v>142</v>
      </c>
      <c r="B212" s="235"/>
      <c r="C212" s="235"/>
      <c r="D212" s="235"/>
      <c r="E212" s="235"/>
      <c r="F212" s="235"/>
      <c r="G212" s="235"/>
      <c r="H212" s="235"/>
    </row>
    <row r="213" spans="1:8" s="234" customFormat="1" ht="12" customHeight="1" x14ac:dyDescent="0.2">
      <c r="A213" s="229"/>
      <c r="B213" s="229"/>
      <c r="C213" s="230"/>
      <c r="D213" s="231"/>
      <c r="E213" s="231"/>
      <c r="F213" s="232"/>
      <c r="G213" s="233"/>
      <c r="H213" s="233"/>
    </row>
    <row r="214" spans="1:8" s="238" customFormat="1" ht="50.1" customHeight="1" thickBot="1" x14ac:dyDescent="0.25">
      <c r="A214" s="236" t="s">
        <v>143</v>
      </c>
      <c r="B214" s="236"/>
      <c r="C214" s="236"/>
      <c r="D214" s="236"/>
      <c r="E214" s="236"/>
      <c r="F214" s="237"/>
      <c r="G214" s="227"/>
    </row>
    <row r="215" spans="1:8" s="243" customFormat="1" ht="50.1" customHeight="1" thickBot="1" x14ac:dyDescent="0.25">
      <c r="A215" s="239" t="s">
        <v>144</v>
      </c>
      <c r="B215" s="240"/>
      <c r="C215" s="240"/>
      <c r="D215" s="240"/>
      <c r="E215" s="241"/>
      <c r="F215" s="242"/>
      <c r="G215" s="213"/>
    </row>
    <row r="216" spans="1:8" ht="111" customHeight="1" thickBot="1" x14ac:dyDescent="0.25">
      <c r="A216" s="421" t="s">
        <v>145</v>
      </c>
      <c r="B216" s="422"/>
      <c r="C216" s="246" t="s">
        <v>146</v>
      </c>
      <c r="D216" s="435" t="s">
        <v>147</v>
      </c>
      <c r="E216" s="436"/>
      <c r="F216" s="248"/>
      <c r="G216" s="248"/>
      <c r="H216" s="248"/>
    </row>
    <row r="217" spans="1:8" ht="99.95" customHeight="1" x14ac:dyDescent="0.2">
      <c r="A217" s="249" t="s">
        <v>148</v>
      </c>
      <c r="B217" s="250"/>
      <c r="C217" s="251" t="s">
        <v>149</v>
      </c>
      <c r="D217" s="252" t="s">
        <v>150</v>
      </c>
      <c r="E217" s="253"/>
      <c r="F217" s="248"/>
      <c r="G217" s="248"/>
      <c r="H217" s="248"/>
    </row>
    <row r="218" spans="1:8" ht="75" customHeight="1" x14ac:dyDescent="0.2">
      <c r="A218" s="254" t="s">
        <v>151</v>
      </c>
      <c r="B218" s="255"/>
      <c r="C218" s="256" t="s">
        <v>152</v>
      </c>
      <c r="D218" s="257" t="s">
        <v>153</v>
      </c>
      <c r="E218" s="258"/>
      <c r="F218" s="248"/>
      <c r="G218" s="248"/>
      <c r="H218" s="248"/>
    </row>
    <row r="219" spans="1:8" ht="138.75" customHeight="1" thickBot="1" x14ac:dyDescent="0.25">
      <c r="A219" s="316" t="s">
        <v>154</v>
      </c>
      <c r="B219" s="317"/>
      <c r="C219" s="318" t="s">
        <v>155</v>
      </c>
      <c r="D219" s="319" t="s">
        <v>153</v>
      </c>
      <c r="E219" s="320"/>
      <c r="F219" s="248"/>
      <c r="G219" s="248"/>
      <c r="H219" s="248"/>
    </row>
    <row r="220" spans="1:8" s="213" customFormat="1" ht="125.25" customHeight="1" x14ac:dyDescent="0.2">
      <c r="A220" s="254" t="s">
        <v>157</v>
      </c>
      <c r="B220" s="255"/>
      <c r="C220" s="314" t="s">
        <v>158</v>
      </c>
      <c r="D220" s="255" t="s">
        <v>153</v>
      </c>
      <c r="E220" s="315"/>
      <c r="F220" s="242"/>
      <c r="G220" s="242"/>
      <c r="H220" s="242"/>
    </row>
    <row r="221" spans="1:8" s="234" customFormat="1" ht="222.75" customHeight="1" thickBot="1" x14ac:dyDescent="0.25">
      <c r="A221" s="437" t="s">
        <v>159</v>
      </c>
      <c r="B221" s="438"/>
      <c r="C221" s="318" t="s">
        <v>160</v>
      </c>
      <c r="D221" s="439" t="s">
        <v>153</v>
      </c>
      <c r="E221" s="440"/>
      <c r="F221" s="232"/>
      <c r="G221" s="233"/>
      <c r="H221" s="233"/>
    </row>
    <row r="222" spans="1:8" s="540" customFormat="1" ht="87.6" customHeight="1" x14ac:dyDescent="0.2">
      <c r="A222" s="538" t="s">
        <v>353</v>
      </c>
      <c r="B222" s="538"/>
      <c r="C222" s="538"/>
      <c r="D222" s="538"/>
      <c r="E222" s="538"/>
      <c r="F222" s="538"/>
      <c r="G222" s="538"/>
      <c r="H222" s="538"/>
    </row>
    <row r="223" spans="1:8" s="540" customFormat="1" ht="24.75" customHeight="1" x14ac:dyDescent="0.2">
      <c r="A223" s="539" t="s">
        <v>354</v>
      </c>
      <c r="B223" s="539"/>
      <c r="C223" s="539"/>
      <c r="D223" s="539"/>
      <c r="E223" s="539"/>
      <c r="F223" s="539"/>
      <c r="G223" s="539"/>
      <c r="H223" s="539"/>
    </row>
    <row r="224" spans="1:8" s="234" customFormat="1" ht="12" customHeight="1" x14ac:dyDescent="0.2">
      <c r="A224" s="229"/>
      <c r="B224" s="229"/>
      <c r="C224" s="230"/>
      <c r="D224" s="231"/>
      <c r="E224" s="231"/>
      <c r="F224" s="232"/>
      <c r="G224" s="233"/>
      <c r="H224" s="233"/>
    </row>
    <row r="225" spans="1:8" ht="24.95" customHeight="1" x14ac:dyDescent="0.2">
      <c r="A225" s="260" t="s">
        <v>161</v>
      </c>
      <c r="B225" s="260"/>
      <c r="C225" s="260"/>
      <c r="D225" s="260"/>
      <c r="E225" s="260"/>
      <c r="F225" s="260"/>
      <c r="G225" s="260"/>
      <c r="H225" s="260"/>
    </row>
    <row r="226" spans="1:8" ht="24.95" customHeight="1" x14ac:dyDescent="0.2">
      <c r="A226" s="260" t="s">
        <v>162</v>
      </c>
      <c r="B226" s="260"/>
      <c r="C226" s="260"/>
      <c r="D226" s="260"/>
      <c r="E226" s="260"/>
      <c r="F226" s="260"/>
      <c r="G226" s="260"/>
      <c r="H226" s="260"/>
    </row>
    <row r="227" spans="1:8" ht="182.25" customHeight="1" x14ac:dyDescent="0.2">
      <c r="A22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321"/>
      <c r="C227" s="321"/>
      <c r="D227" s="321"/>
      <c r="E227" s="321"/>
      <c r="F227" s="321"/>
      <c r="G227" s="321"/>
      <c r="H227" s="321"/>
    </row>
    <row r="228" spans="1:8" s="16" customFormat="1" ht="67.5" customHeight="1" x14ac:dyDescent="0.2">
      <c r="A228" s="235" t="s">
        <v>164</v>
      </c>
      <c r="B228" s="235"/>
      <c r="C228" s="235"/>
      <c r="D228" s="235"/>
      <c r="E228" s="235"/>
      <c r="F228" s="235"/>
      <c r="G228" s="235"/>
      <c r="H228" s="235"/>
    </row>
    <row r="229" spans="1:8" ht="24.95" customHeight="1" x14ac:dyDescent="0.2">
      <c r="A229" s="260" t="s">
        <v>165</v>
      </c>
      <c r="B229" s="260"/>
      <c r="C229" s="260"/>
      <c r="D229" s="260"/>
      <c r="E229" s="260"/>
      <c r="F229" s="260"/>
      <c r="G229" s="260"/>
      <c r="H229" s="260"/>
    </row>
    <row r="230" spans="1:8" s="262" customFormat="1" ht="114.75" customHeight="1" x14ac:dyDescent="0.2">
      <c r="A230" s="235" t="s">
        <v>166</v>
      </c>
      <c r="B230" s="235"/>
      <c r="C230" s="235"/>
      <c r="D230" s="235"/>
      <c r="E230" s="235"/>
      <c r="F230" s="235"/>
      <c r="G230" s="235"/>
      <c r="H230" s="235"/>
    </row>
    <row r="231" spans="1:8" ht="24.95" customHeight="1" x14ac:dyDescent="0.2">
      <c r="A231" s="260"/>
      <c r="B231" s="260"/>
      <c r="C231" s="260"/>
      <c r="D231" s="260"/>
      <c r="E231" s="260"/>
      <c r="F231" s="260"/>
      <c r="G231" s="260"/>
      <c r="H231" s="260"/>
    </row>
  </sheetData>
  <sheetProtection selectLockedCells="1" selectUnlockedCells="1"/>
  <mergeCells count="372">
    <mergeCell ref="A231:H231"/>
    <mergeCell ref="A225:H225"/>
    <mergeCell ref="A226:H226"/>
    <mergeCell ref="A227:H227"/>
    <mergeCell ref="A228:H228"/>
    <mergeCell ref="A229:H229"/>
    <mergeCell ref="A230:E230"/>
    <mergeCell ref="F230:H230"/>
    <mergeCell ref="A220:B220"/>
    <mergeCell ref="D220:E220"/>
    <mergeCell ref="A221:B221"/>
    <mergeCell ref="D221:E221"/>
    <mergeCell ref="A222:H222"/>
    <mergeCell ref="A223:H223"/>
    <mergeCell ref="A217:B217"/>
    <mergeCell ref="D217:E217"/>
    <mergeCell ref="A218:B218"/>
    <mergeCell ref="D218:E218"/>
    <mergeCell ref="A219:B219"/>
    <mergeCell ref="D219:E219"/>
    <mergeCell ref="A211:H211"/>
    <mergeCell ref="A212:H212"/>
    <mergeCell ref="A214:E214"/>
    <mergeCell ref="A215:E215"/>
    <mergeCell ref="A216:B216"/>
    <mergeCell ref="D216:E216"/>
    <mergeCell ref="A204:C204"/>
    <mergeCell ref="A205:C205"/>
    <mergeCell ref="A206:C206"/>
    <mergeCell ref="A207:C207"/>
    <mergeCell ref="A208:C208"/>
    <mergeCell ref="A209:C209"/>
    <mergeCell ref="C196:D196"/>
    <mergeCell ref="C197:D197"/>
    <mergeCell ref="C198:D198"/>
    <mergeCell ref="A200:H202"/>
    <mergeCell ref="A203:C203"/>
    <mergeCell ref="G203:H203"/>
    <mergeCell ref="A192:B192"/>
    <mergeCell ref="C192:C193"/>
    <mergeCell ref="D192:H192"/>
    <mergeCell ref="A193:B193"/>
    <mergeCell ref="D193:H193"/>
    <mergeCell ref="A194:B194"/>
    <mergeCell ref="D194:H194"/>
    <mergeCell ref="A189:B189"/>
    <mergeCell ref="D189:H189"/>
    <mergeCell ref="A190:B190"/>
    <mergeCell ref="D190:H190"/>
    <mergeCell ref="A191:C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C179:C183"/>
    <mergeCell ref="D179:H179"/>
    <mergeCell ref="A180:B180"/>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C125:C142"/>
    <mergeCell ref="D125:H125"/>
    <mergeCell ref="A126:B126"/>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C111"/>
    <mergeCell ref="D111:H111"/>
    <mergeCell ref="D112:H112"/>
    <mergeCell ref="A113:B113"/>
    <mergeCell ref="C113:C121"/>
    <mergeCell ref="D113:H113"/>
    <mergeCell ref="A114:B114"/>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D79:H79"/>
    <mergeCell ref="A80:B80"/>
    <mergeCell ref="C80:C110"/>
    <mergeCell ref="D80:H80"/>
    <mergeCell ref="A81:B81"/>
    <mergeCell ref="D81:H81"/>
    <mergeCell ref="A82:B82"/>
    <mergeCell ref="D82:H82"/>
    <mergeCell ref="A83:B83"/>
    <mergeCell ref="D83:H83"/>
    <mergeCell ref="H70:H74"/>
    <mergeCell ref="D75:H75"/>
    <mergeCell ref="A76:A78"/>
    <mergeCell ref="B76:B77"/>
    <mergeCell ref="C76:C77"/>
    <mergeCell ref="D76:H78"/>
    <mergeCell ref="G64:G68"/>
    <mergeCell ref="H64:H68"/>
    <mergeCell ref="D69:H69"/>
    <mergeCell ref="A70:A74"/>
    <mergeCell ref="B70:B71"/>
    <mergeCell ref="C70:C71"/>
    <mergeCell ref="D70:D74"/>
    <mergeCell ref="E70:E74"/>
    <mergeCell ref="F70:F74"/>
    <mergeCell ref="G70:G74"/>
    <mergeCell ref="A64:A68"/>
    <mergeCell ref="B64:B65"/>
    <mergeCell ref="C64:C65"/>
    <mergeCell ref="D64:D68"/>
    <mergeCell ref="E64:E68"/>
    <mergeCell ref="F64:F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79" max="7"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5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559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267">
        <v>120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275">
        <f>F48*1.2</f>
        <v>4608</v>
      </c>
      <c r="E48" s="275">
        <f>F48*1.1</f>
        <v>4224</v>
      </c>
      <c r="F48" s="275">
        <v>3840</v>
      </c>
      <c r="G48" s="275">
        <f>F48*0.75</f>
        <v>2880</v>
      </c>
      <c r="H48" s="275">
        <f>F48*0.5</f>
        <v>1920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267">
        <v>120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414 до 8280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144">
        <v>414</v>
      </c>
      <c r="E72" s="145"/>
      <c r="F72" s="145"/>
      <c r="G72" s="145"/>
      <c r="H72" s="146"/>
    </row>
    <row r="73" spans="1:8" s="16" customFormat="1" ht="37.5" customHeight="1" outlineLevel="1" x14ac:dyDescent="0.2">
      <c r="A73" s="147" t="s">
        <v>40</v>
      </c>
      <c r="B73" s="148"/>
      <c r="C73" s="143"/>
      <c r="D73" s="36">
        <v>828</v>
      </c>
      <c r="E73" s="37"/>
      <c r="F73" s="37"/>
      <c r="G73" s="37"/>
      <c r="H73" s="38"/>
    </row>
    <row r="74" spans="1:8" s="16" customFormat="1" ht="37.5" customHeight="1" outlineLevel="1" x14ac:dyDescent="0.2">
      <c r="A74" s="147" t="s">
        <v>41</v>
      </c>
      <c r="B74" s="148"/>
      <c r="C74" s="143"/>
      <c r="D74" s="36">
        <v>1242</v>
      </c>
      <c r="E74" s="37"/>
      <c r="F74" s="37"/>
      <c r="G74" s="37"/>
      <c r="H74" s="38"/>
    </row>
    <row r="75" spans="1:8" s="16" customFormat="1" ht="37.5" customHeight="1" outlineLevel="1" x14ac:dyDescent="0.2">
      <c r="A75" s="147" t="s">
        <v>42</v>
      </c>
      <c r="B75" s="148"/>
      <c r="C75" s="143"/>
      <c r="D75" s="36">
        <v>1656</v>
      </c>
      <c r="E75" s="37"/>
      <c r="F75" s="37"/>
      <c r="G75" s="37"/>
      <c r="H75" s="38"/>
    </row>
    <row r="76" spans="1:8" s="16" customFormat="1" ht="37.5" customHeight="1" outlineLevel="1" x14ac:dyDescent="0.2">
      <c r="A76" s="147" t="s">
        <v>43</v>
      </c>
      <c r="B76" s="148"/>
      <c r="C76" s="143"/>
      <c r="D76" s="36">
        <v>2070</v>
      </c>
      <c r="E76" s="37"/>
      <c r="F76" s="37"/>
      <c r="G76" s="37"/>
      <c r="H76" s="38"/>
    </row>
    <row r="77" spans="1:8" s="16" customFormat="1" ht="37.5" customHeight="1" outlineLevel="1" x14ac:dyDescent="0.2">
      <c r="A77" s="147" t="s">
        <v>44</v>
      </c>
      <c r="B77" s="148"/>
      <c r="C77" s="143"/>
      <c r="D77" s="36">
        <v>2484</v>
      </c>
      <c r="E77" s="37"/>
      <c r="F77" s="37"/>
      <c r="G77" s="37"/>
      <c r="H77" s="38"/>
    </row>
    <row r="78" spans="1:8" s="16" customFormat="1" ht="37.5" customHeight="1" outlineLevel="1" x14ac:dyDescent="0.2">
      <c r="A78" s="147" t="s">
        <v>45</v>
      </c>
      <c r="B78" s="148"/>
      <c r="C78" s="143"/>
      <c r="D78" s="36">
        <v>2898</v>
      </c>
      <c r="E78" s="37"/>
      <c r="F78" s="37"/>
      <c r="G78" s="37"/>
      <c r="H78" s="38"/>
    </row>
    <row r="79" spans="1:8" s="16" customFormat="1" ht="37.5" customHeight="1" outlineLevel="1" x14ac:dyDescent="0.2">
      <c r="A79" s="147" t="s">
        <v>46</v>
      </c>
      <c r="B79" s="148"/>
      <c r="C79" s="143"/>
      <c r="D79" s="36">
        <v>3312</v>
      </c>
      <c r="E79" s="37"/>
      <c r="F79" s="37"/>
      <c r="G79" s="37"/>
      <c r="H79" s="38"/>
    </row>
    <row r="80" spans="1:8" s="16" customFormat="1" ht="37.5" customHeight="1" outlineLevel="1" x14ac:dyDescent="0.2">
      <c r="A80" s="147" t="s">
        <v>47</v>
      </c>
      <c r="B80" s="148"/>
      <c r="C80" s="143"/>
      <c r="D80" s="36">
        <v>3726</v>
      </c>
      <c r="E80" s="37"/>
      <c r="F80" s="37"/>
      <c r="G80" s="37"/>
      <c r="H80" s="38"/>
    </row>
    <row r="81" spans="1:8" s="16" customFormat="1" ht="37.5" customHeight="1" outlineLevel="1" x14ac:dyDescent="0.2">
      <c r="A81" s="147" t="s">
        <v>48</v>
      </c>
      <c r="B81" s="148"/>
      <c r="C81" s="143"/>
      <c r="D81" s="36">
        <v>4140</v>
      </c>
      <c r="E81" s="37"/>
      <c r="F81" s="37"/>
      <c r="G81" s="37"/>
      <c r="H81" s="38"/>
    </row>
    <row r="82" spans="1:8" s="16" customFormat="1" ht="37.5" customHeight="1" outlineLevel="1" x14ac:dyDescent="0.2">
      <c r="A82" s="147" t="s">
        <v>49</v>
      </c>
      <c r="B82" s="148"/>
      <c r="C82" s="143"/>
      <c r="D82" s="36">
        <v>4554</v>
      </c>
      <c r="E82" s="37"/>
      <c r="F82" s="37"/>
      <c r="G82" s="37"/>
      <c r="H82" s="38"/>
    </row>
    <row r="83" spans="1:8" s="16" customFormat="1" ht="37.5" customHeight="1" outlineLevel="1" x14ac:dyDescent="0.2">
      <c r="A83" s="147" t="s">
        <v>50</v>
      </c>
      <c r="B83" s="148"/>
      <c r="C83" s="143"/>
      <c r="D83" s="36">
        <v>4968</v>
      </c>
      <c r="E83" s="37"/>
      <c r="F83" s="37"/>
      <c r="G83" s="37"/>
      <c r="H83" s="38"/>
    </row>
    <row r="84" spans="1:8" s="16" customFormat="1" ht="37.5" customHeight="1" outlineLevel="1" x14ac:dyDescent="0.2">
      <c r="A84" s="147" t="s">
        <v>51</v>
      </c>
      <c r="B84" s="148"/>
      <c r="C84" s="143"/>
      <c r="D84" s="36">
        <v>5382</v>
      </c>
      <c r="E84" s="37"/>
      <c r="F84" s="37"/>
      <c r="G84" s="37"/>
      <c r="H84" s="38"/>
    </row>
    <row r="85" spans="1:8" s="16" customFormat="1" ht="37.5" customHeight="1" outlineLevel="1" x14ac:dyDescent="0.2">
      <c r="A85" s="147" t="s">
        <v>52</v>
      </c>
      <c r="B85" s="148"/>
      <c r="C85" s="143"/>
      <c r="D85" s="36">
        <v>5796</v>
      </c>
      <c r="E85" s="37"/>
      <c r="F85" s="37"/>
      <c r="G85" s="37"/>
      <c r="H85" s="38"/>
    </row>
    <row r="86" spans="1:8" s="16" customFormat="1" ht="37.5" customHeight="1" outlineLevel="1" x14ac:dyDescent="0.2">
      <c r="A86" s="147" t="s">
        <v>53</v>
      </c>
      <c r="B86" s="148"/>
      <c r="C86" s="143"/>
      <c r="D86" s="36">
        <v>6210</v>
      </c>
      <c r="E86" s="37"/>
      <c r="F86" s="37"/>
      <c r="G86" s="37"/>
      <c r="H86" s="38"/>
    </row>
    <row r="87" spans="1:8" s="16" customFormat="1" ht="37.5" customHeight="1" outlineLevel="1" x14ac:dyDescent="0.2">
      <c r="A87" s="147" t="s">
        <v>54</v>
      </c>
      <c r="B87" s="148"/>
      <c r="C87" s="143"/>
      <c r="D87" s="36">
        <v>6624</v>
      </c>
      <c r="E87" s="37"/>
      <c r="F87" s="37"/>
      <c r="G87" s="37"/>
      <c r="H87" s="38"/>
    </row>
    <row r="88" spans="1:8" s="16" customFormat="1" ht="37.5" customHeight="1" outlineLevel="1" x14ac:dyDescent="0.2">
      <c r="A88" s="147" t="s">
        <v>55</v>
      </c>
      <c r="B88" s="148"/>
      <c r="C88" s="143"/>
      <c r="D88" s="36">
        <v>7038</v>
      </c>
      <c r="E88" s="37"/>
      <c r="F88" s="37"/>
      <c r="G88" s="37"/>
      <c r="H88" s="38"/>
    </row>
    <row r="89" spans="1:8" s="16" customFormat="1" ht="37.5" customHeight="1" outlineLevel="1" x14ac:dyDescent="0.2">
      <c r="A89" s="147" t="s">
        <v>56</v>
      </c>
      <c r="B89" s="148"/>
      <c r="C89" s="143"/>
      <c r="D89" s="36">
        <v>7452</v>
      </c>
      <c r="E89" s="37"/>
      <c r="F89" s="37"/>
      <c r="G89" s="37"/>
      <c r="H89" s="38"/>
    </row>
    <row r="90" spans="1:8" s="16" customFormat="1" ht="37.5" customHeight="1" outlineLevel="1" x14ac:dyDescent="0.2">
      <c r="A90" s="147" t="s">
        <v>57</v>
      </c>
      <c r="B90" s="148"/>
      <c r="C90" s="143"/>
      <c r="D90" s="36">
        <v>7866</v>
      </c>
      <c r="E90" s="37"/>
      <c r="F90" s="37"/>
      <c r="G90" s="37"/>
      <c r="H90" s="38"/>
    </row>
    <row r="91" spans="1:8" s="16" customFormat="1" ht="37.5" customHeight="1" outlineLevel="1" thickBot="1" x14ac:dyDescent="0.25">
      <c r="A91" s="147" t="s">
        <v>58</v>
      </c>
      <c r="B91" s="148"/>
      <c r="C91" s="143"/>
      <c r="D91" s="36">
        <v>8280</v>
      </c>
      <c r="E91" s="37"/>
      <c r="F91" s="37"/>
      <c r="G91" s="37"/>
      <c r="H91" s="38"/>
    </row>
    <row r="92" spans="1:8" s="16" customFormat="1" ht="50.1" customHeight="1" thickBot="1" x14ac:dyDescent="0.25">
      <c r="A92" s="136" t="s">
        <v>59</v>
      </c>
      <c r="B92" s="137"/>
      <c r="C92" s="137"/>
      <c r="D92" s="138" t="str">
        <f>"от "&amp;MIN(D93:D102)&amp;" до "&amp;MAX(D93:D102)</f>
        <v>от 240 до 3954</v>
      </c>
      <c r="E92" s="139"/>
      <c r="F92" s="139"/>
      <c r="G92" s="139"/>
      <c r="H92" s="140"/>
    </row>
    <row r="93" spans="1:8" s="16" customFormat="1" ht="158.25" customHeight="1" x14ac:dyDescent="0.2">
      <c r="A93" s="149" t="s">
        <v>60</v>
      </c>
      <c r="B93" s="150" t="s">
        <v>13</v>
      </c>
      <c r="C93" s="296"/>
      <c r="D93" s="144">
        <v>561</v>
      </c>
      <c r="E93" s="145"/>
      <c r="F93" s="145"/>
      <c r="G93" s="145"/>
      <c r="H93" s="146"/>
    </row>
    <row r="94" spans="1:8" s="16" customFormat="1" ht="37.5" customHeight="1" x14ac:dyDescent="0.2">
      <c r="A94" s="160" t="s">
        <v>61</v>
      </c>
      <c r="B94" s="281"/>
      <c r="C94" s="15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6">
        <v>354</v>
      </c>
      <c r="E94" s="37"/>
      <c r="F94" s="37"/>
      <c r="G94" s="37"/>
      <c r="H94" s="38"/>
    </row>
    <row r="95" spans="1:8" s="16" customFormat="1" ht="37.5" customHeight="1" x14ac:dyDescent="0.2">
      <c r="A95" s="160" t="s">
        <v>62</v>
      </c>
      <c r="B95" s="281"/>
      <c r="C95" s="159"/>
      <c r="D95" s="36">
        <v>2010</v>
      </c>
      <c r="E95" s="37"/>
      <c r="F95" s="37"/>
      <c r="G95" s="37"/>
      <c r="H95" s="38"/>
    </row>
    <row r="96" spans="1:8" s="16" customFormat="1" ht="37.5" customHeight="1" x14ac:dyDescent="0.2">
      <c r="A96" s="160" t="s">
        <v>63</v>
      </c>
      <c r="B96" s="281"/>
      <c r="C96" s="159"/>
      <c r="D96" s="36">
        <v>1122</v>
      </c>
      <c r="E96" s="37"/>
      <c r="F96" s="37"/>
      <c r="G96" s="37"/>
      <c r="H96" s="38"/>
    </row>
    <row r="97" spans="1:8" s="16" customFormat="1" ht="37.5" customHeight="1" x14ac:dyDescent="0.2">
      <c r="A97" s="160" t="s">
        <v>64</v>
      </c>
      <c r="B97" s="161"/>
      <c r="C97" s="159"/>
      <c r="D97" s="36">
        <v>1476</v>
      </c>
      <c r="E97" s="37"/>
      <c r="F97" s="37"/>
      <c r="G97" s="37"/>
      <c r="H97" s="38"/>
    </row>
    <row r="98" spans="1:8" s="16" customFormat="1" ht="37.5" customHeight="1" x14ac:dyDescent="0.2">
      <c r="A98" s="160" t="s">
        <v>65</v>
      </c>
      <c r="B98" s="281"/>
      <c r="C98" s="159"/>
      <c r="D98" s="36">
        <v>240</v>
      </c>
      <c r="E98" s="37"/>
      <c r="F98" s="37"/>
      <c r="G98" s="37"/>
      <c r="H98" s="38"/>
    </row>
    <row r="99" spans="1:8" s="16" customFormat="1" ht="37.5" customHeight="1" x14ac:dyDescent="0.2">
      <c r="A99" s="160" t="s">
        <v>66</v>
      </c>
      <c r="B99" s="281"/>
      <c r="C99" s="159"/>
      <c r="D99" s="36">
        <v>240</v>
      </c>
      <c r="E99" s="37"/>
      <c r="F99" s="37"/>
      <c r="G99" s="37"/>
      <c r="H99" s="38"/>
    </row>
    <row r="100" spans="1:8" s="16" customFormat="1" ht="37.5" customHeight="1" x14ac:dyDescent="0.2">
      <c r="A100" s="160" t="s">
        <v>67</v>
      </c>
      <c r="B100" s="281"/>
      <c r="C100" s="159"/>
      <c r="D100" s="36">
        <v>480</v>
      </c>
      <c r="E100" s="37"/>
      <c r="F100" s="37"/>
      <c r="G100" s="37"/>
      <c r="H100" s="38"/>
    </row>
    <row r="101" spans="1:8" s="16" customFormat="1" ht="37.5" customHeight="1" x14ac:dyDescent="0.2">
      <c r="A101" s="160" t="s">
        <v>68</v>
      </c>
      <c r="B101" s="281"/>
      <c r="C101" s="159"/>
      <c r="D101" s="36">
        <v>720</v>
      </c>
      <c r="E101" s="37"/>
      <c r="F101" s="37"/>
      <c r="G101" s="37"/>
      <c r="H101" s="38"/>
    </row>
    <row r="102" spans="1:8" s="16" customFormat="1" ht="37.5" customHeight="1" thickBot="1" x14ac:dyDescent="0.25">
      <c r="A102" s="207" t="s">
        <v>69</v>
      </c>
      <c r="B102" s="282"/>
      <c r="C102" s="164"/>
      <c r="D102" s="121">
        <v>3954</v>
      </c>
      <c r="E102" s="122"/>
      <c r="F102" s="122"/>
      <c r="G102" s="122"/>
      <c r="H102" s="123"/>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45">
        <v>30</v>
      </c>
      <c r="E103" s="45"/>
      <c r="F103" s="45"/>
      <c r="G103" s="45"/>
      <c r="H103" s="46"/>
    </row>
    <row r="104" spans="1:8" s="28" customFormat="1" ht="50.1" customHeight="1" thickBot="1" x14ac:dyDescent="0.25">
      <c r="A104" s="24" t="s">
        <v>72</v>
      </c>
      <c r="B104" s="25"/>
      <c r="C104" s="26"/>
      <c r="D104" s="173" t="e">
        <f>"от "&amp;MIN(D106,D126:H127,#REF!,D128:H142)&amp;" до "&amp;MAX(D106,D126:H127,#REF!,D128:H142)</f>
        <v>#REF!</v>
      </c>
      <c r="E104" s="173"/>
      <c r="F104" s="173"/>
      <c r="G104" s="173"/>
      <c r="H104" s="174"/>
    </row>
    <row r="105" spans="1:8" s="16" customFormat="1" ht="24.95" customHeight="1" thickBot="1" x14ac:dyDescent="0.25">
      <c r="A105" s="286"/>
      <c r="B105" s="287"/>
      <c r="C105" s="130"/>
      <c r="D105" s="288"/>
      <c r="E105" s="288"/>
      <c r="F105" s="288"/>
      <c r="G105" s="288"/>
      <c r="H105" s="289"/>
    </row>
    <row r="106" spans="1:8" s="16" customFormat="1"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182">
        <v>1800</v>
      </c>
      <c r="E106" s="182"/>
      <c r="F106" s="182"/>
      <c r="G106" s="182"/>
      <c r="H106" s="183"/>
    </row>
    <row r="107" spans="1:8" s="16" customFormat="1" ht="65.25" customHeight="1" thickBot="1" x14ac:dyDescent="0.25">
      <c r="A107" s="184" t="s">
        <v>74</v>
      </c>
      <c r="B107" s="185"/>
      <c r="C107" s="186"/>
      <c r="D107" s="187" t="s">
        <v>75</v>
      </c>
      <c r="E107" s="188"/>
      <c r="F107" s="188"/>
      <c r="G107" s="188"/>
      <c r="H107" s="189"/>
    </row>
    <row r="108" spans="1:8" s="16" customFormat="1" ht="65.25" customHeight="1" x14ac:dyDescent="0.2">
      <c r="A108" s="190" t="s">
        <v>76</v>
      </c>
      <c r="B108" s="191"/>
      <c r="C108" s="186"/>
      <c r="D108" s="157">
        <f>D106/4</f>
        <v>450</v>
      </c>
      <c r="E108" s="157"/>
      <c r="F108" s="157"/>
      <c r="G108" s="157"/>
      <c r="H108" s="158"/>
    </row>
    <row r="109" spans="1:8" s="16" customFormat="1" ht="65.25" customHeight="1" x14ac:dyDescent="0.2">
      <c r="A109" s="190" t="s">
        <v>77</v>
      </c>
      <c r="B109" s="191"/>
      <c r="C109" s="186"/>
      <c r="D109" s="157">
        <f>D106/5</f>
        <v>360</v>
      </c>
      <c r="E109" s="157"/>
      <c r="F109" s="157"/>
      <c r="G109" s="157"/>
      <c r="H109" s="158"/>
    </row>
    <row r="110" spans="1:8" s="16" customFormat="1" ht="65.25" customHeight="1" x14ac:dyDescent="0.2">
      <c r="A110" s="190" t="s">
        <v>78</v>
      </c>
      <c r="B110" s="191"/>
      <c r="C110" s="186"/>
      <c r="D110" s="157">
        <f>D106/6</f>
        <v>300</v>
      </c>
      <c r="E110" s="157"/>
      <c r="F110" s="157"/>
      <c r="G110" s="157"/>
      <c r="H110" s="158"/>
    </row>
    <row r="111" spans="1:8" s="16" customFormat="1" ht="65.25" customHeight="1" x14ac:dyDescent="0.2">
      <c r="A111" s="190" t="s">
        <v>79</v>
      </c>
      <c r="B111" s="191"/>
      <c r="C111" s="186"/>
      <c r="D111" s="157">
        <f>D106/7</f>
        <v>257.14285714285717</v>
      </c>
      <c r="E111" s="157"/>
      <c r="F111" s="157"/>
      <c r="G111" s="157"/>
      <c r="H111" s="158"/>
    </row>
    <row r="112" spans="1:8" s="16" customFormat="1" ht="65.25" customHeight="1" x14ac:dyDescent="0.2">
      <c r="A112" s="190" t="s">
        <v>80</v>
      </c>
      <c r="B112" s="191"/>
      <c r="C112" s="186"/>
      <c r="D112" s="157">
        <f>D106/8</f>
        <v>225</v>
      </c>
      <c r="E112" s="157"/>
      <c r="F112" s="157"/>
      <c r="G112" s="157"/>
      <c r="H112" s="158"/>
    </row>
    <row r="113" spans="1:8" s="16" customFormat="1" ht="65.25" customHeight="1" x14ac:dyDescent="0.2">
      <c r="A113" s="190" t="s">
        <v>81</v>
      </c>
      <c r="B113" s="191"/>
      <c r="C113" s="186"/>
      <c r="D113" s="157">
        <f>D106/9</f>
        <v>200</v>
      </c>
      <c r="E113" s="157"/>
      <c r="F113" s="157"/>
      <c r="G113" s="157"/>
      <c r="H113" s="158"/>
    </row>
    <row r="114" spans="1:8" s="16" customFormat="1" ht="65.25" customHeight="1" x14ac:dyDescent="0.2">
      <c r="A114" s="190" t="s">
        <v>82</v>
      </c>
      <c r="B114" s="191"/>
      <c r="C114" s="186"/>
      <c r="D114" s="157">
        <f>D106/10</f>
        <v>180</v>
      </c>
      <c r="E114" s="157"/>
      <c r="F114" s="157"/>
      <c r="G114" s="157"/>
      <c r="H114" s="158"/>
    </row>
    <row r="115" spans="1:8" s="16" customFormat="1" ht="65.25" customHeight="1" thickBot="1" x14ac:dyDescent="0.25">
      <c r="A115" s="179" t="s">
        <v>83</v>
      </c>
      <c r="B115" s="180"/>
      <c r="C115" s="186"/>
      <c r="D115" s="182">
        <v>4800</v>
      </c>
      <c r="E115" s="182"/>
      <c r="F115" s="182"/>
      <c r="G115" s="182"/>
      <c r="H115" s="183"/>
    </row>
    <row r="116" spans="1:8" s="16" customFormat="1" ht="65.25" customHeight="1" thickBot="1" x14ac:dyDescent="0.25">
      <c r="A116" s="184" t="s">
        <v>74</v>
      </c>
      <c r="B116" s="185"/>
      <c r="C116" s="186"/>
      <c r="D116" s="187" t="s">
        <v>75</v>
      </c>
      <c r="E116" s="188"/>
      <c r="F116" s="188"/>
      <c r="G116" s="188"/>
      <c r="H116" s="189"/>
    </row>
    <row r="117" spans="1:8" s="16" customFormat="1" ht="65.25" customHeight="1" x14ac:dyDescent="0.2">
      <c r="A117" s="190" t="s">
        <v>76</v>
      </c>
      <c r="B117" s="191"/>
      <c r="C117" s="186"/>
      <c r="D117" s="157">
        <v>1200</v>
      </c>
      <c r="E117" s="157"/>
      <c r="F117" s="157"/>
      <c r="G117" s="157"/>
      <c r="H117" s="158"/>
    </row>
    <row r="118" spans="1:8" s="16" customFormat="1" ht="65.25" customHeight="1" x14ac:dyDescent="0.2">
      <c r="A118" s="190" t="s">
        <v>77</v>
      </c>
      <c r="B118" s="191"/>
      <c r="C118" s="186"/>
      <c r="D118" s="157">
        <v>960</v>
      </c>
      <c r="E118" s="157"/>
      <c r="F118" s="157"/>
      <c r="G118" s="157"/>
      <c r="H118" s="158"/>
    </row>
    <row r="119" spans="1:8" s="16" customFormat="1" ht="65.25" customHeight="1" x14ac:dyDescent="0.2">
      <c r="A119" s="190" t="s">
        <v>78</v>
      </c>
      <c r="B119" s="191"/>
      <c r="C119" s="186"/>
      <c r="D119" s="157">
        <v>799.99999999999989</v>
      </c>
      <c r="E119" s="157"/>
      <c r="F119" s="157"/>
      <c r="G119" s="157"/>
      <c r="H119" s="158"/>
    </row>
    <row r="120" spans="1:8" s="16" customFormat="1" ht="65.25" customHeight="1" x14ac:dyDescent="0.2">
      <c r="A120" s="190" t="s">
        <v>79</v>
      </c>
      <c r="B120" s="191"/>
      <c r="C120" s="186"/>
      <c r="D120" s="157">
        <v>685.71428571428567</v>
      </c>
      <c r="E120" s="157"/>
      <c r="F120" s="157"/>
      <c r="G120" s="157"/>
      <c r="H120" s="158"/>
    </row>
    <row r="121" spans="1:8" s="16" customFormat="1" ht="65.25" customHeight="1" x14ac:dyDescent="0.2">
      <c r="A121" s="190" t="s">
        <v>80</v>
      </c>
      <c r="B121" s="191"/>
      <c r="C121" s="186"/>
      <c r="D121" s="157">
        <v>600</v>
      </c>
      <c r="E121" s="157"/>
      <c r="F121" s="157"/>
      <c r="G121" s="157"/>
      <c r="H121" s="158"/>
    </row>
    <row r="122" spans="1:8" s="16" customFormat="1" ht="65.25" customHeight="1" x14ac:dyDescent="0.2">
      <c r="A122" s="190" t="s">
        <v>81</v>
      </c>
      <c r="B122" s="191"/>
      <c r="C122" s="186"/>
      <c r="D122" s="157">
        <v>533.33333333333337</v>
      </c>
      <c r="E122" s="157"/>
      <c r="F122" s="157"/>
      <c r="G122" s="157"/>
      <c r="H122" s="158"/>
    </row>
    <row r="123" spans="1:8" s="16" customFormat="1" ht="65.25" customHeight="1" thickBot="1" x14ac:dyDescent="0.25">
      <c r="A123" s="190" t="s">
        <v>82</v>
      </c>
      <c r="B123" s="191"/>
      <c r="C123" s="194"/>
      <c r="D123" s="157">
        <v>480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44">
        <v>10008</v>
      </c>
      <c r="E124" s="45"/>
      <c r="F124" s="45"/>
      <c r="G124" s="45"/>
      <c r="H124" s="46"/>
    </row>
    <row r="125" spans="1:8" s="16" customFormat="1" ht="24.95" customHeight="1" thickBot="1" x14ac:dyDescent="0.25">
      <c r="A125" s="286"/>
      <c r="B125" s="287"/>
      <c r="C125" s="125"/>
      <c r="D125" s="288"/>
      <c r="E125" s="288"/>
      <c r="F125" s="288"/>
      <c r="G125" s="288"/>
      <c r="H125" s="289"/>
    </row>
    <row r="126" spans="1:8" s="16" customFormat="1" ht="50.1" customHeight="1" x14ac:dyDescent="0.2">
      <c r="A126" s="160" t="s">
        <v>85</v>
      </c>
      <c r="B126" s="161"/>
      <c r="C126" s="294" t="str">
        <f>"Интернет-площадка 2gis.ru на основе Cправочника организаций "&amp;$C$2&amp;""</f>
        <v>Интернет-площадка 2gis.ru на основе Cправочника организаций "2ГИС.МИАСС И ЗЛАТОУСТ"</v>
      </c>
      <c r="D126" s="56">
        <v>5160</v>
      </c>
      <c r="E126" s="37"/>
      <c r="F126" s="37"/>
      <c r="G126" s="37"/>
      <c r="H126" s="38"/>
    </row>
    <row r="127" spans="1:8" s="16" customFormat="1"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56">
        <v>2478</v>
      </c>
      <c r="E127" s="37"/>
      <c r="F127" s="37"/>
      <c r="G127" s="37"/>
      <c r="H127" s="38"/>
    </row>
    <row r="128" spans="1:8" s="16" customFormat="1" ht="50.1" customHeight="1" x14ac:dyDescent="0.2">
      <c r="A128" s="160" t="s">
        <v>87</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56">
        <v>5784</v>
      </c>
      <c r="E128" s="37"/>
      <c r="F128" s="37"/>
      <c r="G128" s="37"/>
      <c r="H128" s="38"/>
    </row>
    <row r="129" spans="1:8" s="16" customFormat="1" ht="50.1" customHeight="1" x14ac:dyDescent="0.2">
      <c r="A129" s="160" t="s">
        <v>88</v>
      </c>
      <c r="B129" s="161"/>
      <c r="C129" s="203" t="str">
        <f>"Интернет-площадка 2gis.ru на основе Cправочника организаций "&amp;$C$2&amp;""</f>
        <v>Интернет-площадка 2gis.ru на основе Cправочника организаций "2ГИС.МИАСС И ЗЛАТОУСТ"</v>
      </c>
      <c r="D129" s="56">
        <v>7194</v>
      </c>
      <c r="E129" s="37"/>
      <c r="F129" s="37"/>
      <c r="G129" s="37"/>
      <c r="H129" s="38"/>
    </row>
    <row r="130" spans="1:8" s="16" customFormat="1"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"2ГИС.МИАСС И ЗЛАТОУСТ"</v>
      </c>
      <c r="D130" s="56">
        <v>8632.7999999999993</v>
      </c>
      <c r="E130" s="37"/>
      <c r="F130" s="37"/>
      <c r="G130" s="37"/>
      <c r="H130" s="38"/>
    </row>
    <row r="131" spans="1:8" s="16" customFormat="1"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56">
        <v>3450</v>
      </c>
      <c r="E131" s="37"/>
      <c r="F131" s="37"/>
      <c r="G131" s="37"/>
      <c r="H131" s="38"/>
    </row>
    <row r="132" spans="1:8" s="16" customFormat="1"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56">
        <v>5430</v>
      </c>
      <c r="E132" s="37"/>
      <c r="F132" s="37"/>
      <c r="G132" s="37"/>
      <c r="H132" s="38"/>
    </row>
    <row r="133" spans="1:8" s="16" customFormat="1"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56">
        <v>7080</v>
      </c>
      <c r="E133" s="37"/>
      <c r="F133" s="37"/>
      <c r="G133" s="37"/>
      <c r="H133" s="38"/>
    </row>
    <row r="134" spans="1:8" s="16" customFormat="1" ht="50.1" customHeight="1" x14ac:dyDescent="0.2">
      <c r="A134" s="160" t="s">
        <v>93</v>
      </c>
      <c r="B134" s="161"/>
      <c r="C134" s="203" t="str">
        <f>C127</f>
        <v>Электронный справочник на основе Справочника организаций"2ГИС.МИАСС И ЗЛАТОУСТ" (версия для ПК)</v>
      </c>
      <c r="D134" s="56">
        <v>8010</v>
      </c>
      <c r="E134" s="37"/>
      <c r="F134" s="37"/>
      <c r="G134" s="37"/>
      <c r="H134" s="38"/>
    </row>
    <row r="135" spans="1:8" s="16" customFormat="1" ht="50.1" customHeight="1" x14ac:dyDescent="0.2">
      <c r="A135" s="160" t="s">
        <v>94</v>
      </c>
      <c r="B135" s="161"/>
      <c r="C135" s="203" t="s">
        <v>95</v>
      </c>
      <c r="D135" s="56">
        <v>504</v>
      </c>
      <c r="E135" s="37"/>
      <c r="F135" s="37"/>
      <c r="G135" s="37"/>
      <c r="H135" s="38"/>
    </row>
    <row r="136" spans="1:8" s="16" customFormat="1" ht="77.2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56">
        <v>2364</v>
      </c>
      <c r="E136" s="37"/>
      <c r="F136" s="37"/>
      <c r="G136" s="37"/>
      <c r="H136" s="38"/>
    </row>
    <row r="137" spans="1:8" s="16" customFormat="1" ht="77.2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56">
        <v>1896</v>
      </c>
      <c r="E137" s="37"/>
      <c r="F137" s="37"/>
      <c r="G137" s="37"/>
      <c r="H137" s="38"/>
    </row>
    <row r="138" spans="1:8" s="16" customFormat="1" ht="77.25" customHeight="1" x14ac:dyDescent="0.2">
      <c r="A138" s="160" t="s">
        <v>98</v>
      </c>
      <c r="B138" s="161"/>
      <c r="C138"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56">
        <v>2010</v>
      </c>
      <c r="E138" s="37"/>
      <c r="F138" s="37"/>
      <c r="G138" s="37"/>
      <c r="H138" s="38"/>
    </row>
    <row r="139" spans="1:8" s="16" customFormat="1" ht="77.25" customHeight="1" x14ac:dyDescent="0.2">
      <c r="A139" s="160" t="s">
        <v>99</v>
      </c>
      <c r="B139" s="161"/>
      <c r="C139"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56">
        <v>948</v>
      </c>
      <c r="E139" s="37"/>
      <c r="F139" s="37"/>
      <c r="G139" s="37"/>
      <c r="H139" s="38"/>
    </row>
    <row r="140" spans="1:8" s="16" customFormat="1" ht="77.2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56">
        <v>8550</v>
      </c>
      <c r="E140" s="37"/>
      <c r="F140" s="37"/>
      <c r="G140" s="37"/>
      <c r="H140" s="38"/>
    </row>
    <row r="141" spans="1:8" s="16" customFormat="1" ht="77.2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56">
        <v>5004</v>
      </c>
      <c r="E141" s="37"/>
      <c r="F141" s="37"/>
      <c r="G141" s="37"/>
      <c r="H141" s="38"/>
    </row>
    <row r="142" spans="1:8" s="16" customFormat="1"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56">
        <v>6492</v>
      </c>
      <c r="E142" s="37"/>
      <c r="F142" s="37"/>
      <c r="G142" s="37"/>
      <c r="H142" s="3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56">
        <v>1059</v>
      </c>
      <c r="E143" s="37"/>
      <c r="F143" s="37"/>
      <c r="G143" s="37"/>
      <c r="H143" s="3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4" s="56">
        <v>50010</v>
      </c>
      <c r="E144" s="37"/>
      <c r="F144" s="37"/>
      <c r="G144" s="37"/>
      <c r="H144" s="3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5" s="56">
        <v>6000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7" s="56">
        <v>4200</v>
      </c>
      <c r="E147" s="37"/>
      <c r="F147" s="37"/>
      <c r="G147" s="37"/>
      <c r="H147" s="38"/>
    </row>
    <row r="148" spans="1:8" s="16" customFormat="1"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"2ГИС.МИАСС И ЗЛАТОУСТ"</v>
      </c>
      <c r="D148" s="56">
        <v>7320</v>
      </c>
      <c r="E148" s="37"/>
      <c r="F148" s="37"/>
      <c r="G148" s="37"/>
      <c r="H148" s="38"/>
    </row>
    <row r="149" spans="1:8" s="16" customFormat="1"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56">
        <v>3480</v>
      </c>
      <c r="E149" s="37"/>
      <c r="F149" s="37"/>
      <c r="G149" s="37"/>
      <c r="H149" s="38"/>
    </row>
    <row r="150" spans="1:8" s="16" customFormat="1" ht="50.1" customHeight="1" x14ac:dyDescent="0.2">
      <c r="A150" s="160" t="s">
        <v>109</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56">
        <v>8160</v>
      </c>
      <c r="E150" s="37"/>
      <c r="F150" s="37"/>
      <c r="G150" s="37"/>
      <c r="H150" s="38"/>
    </row>
    <row r="151" spans="1:8" s="16" customFormat="1" ht="50.1" customHeight="1" x14ac:dyDescent="0.2">
      <c r="A151" s="160" t="s">
        <v>110</v>
      </c>
      <c r="B151" s="161"/>
      <c r="C151" s="203" t="str">
        <f>"Интернет-площадка 2gis.ru на основе Cправочника организаций "&amp;$C$2&amp;""</f>
        <v>Интернет-площадка 2gis.ru на основе Cправочника организаций "2ГИС.МИАСС И ЗЛАТОУСТ"</v>
      </c>
      <c r="D151" s="56">
        <v>10080</v>
      </c>
      <c r="E151" s="37"/>
      <c r="F151" s="37"/>
      <c r="G151" s="37"/>
      <c r="H151" s="38"/>
    </row>
    <row r="152" spans="1:8" s="16" customFormat="1" ht="50.1" customHeight="1" x14ac:dyDescent="0.2">
      <c r="A152" s="160" t="s">
        <v>111</v>
      </c>
      <c r="B152" s="161"/>
      <c r="C152" s="203" t="str">
        <f>"Интернет-площадка 2gis.ru на основе Cправочника организаций "&amp;$C$2&amp;""</f>
        <v>Интернет-площадка 2gis.ru на основе Cправочника организаций "2ГИС.МИАСС И ЗЛАТОУСТ"</v>
      </c>
      <c r="D152" s="56">
        <v>12096</v>
      </c>
      <c r="E152" s="37"/>
      <c r="F152" s="37"/>
      <c r="G152" s="37"/>
      <c r="H152" s="38"/>
    </row>
    <row r="153" spans="1:8" s="16" customFormat="1" ht="50.1" customHeight="1" x14ac:dyDescent="0.2">
      <c r="A153" s="160" t="s">
        <v>112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56">
        <v>4920</v>
      </c>
      <c r="E153" s="37"/>
      <c r="F153" s="37"/>
      <c r="G153" s="37"/>
      <c r="H153" s="38"/>
    </row>
    <row r="154" spans="1:8" s="16" customFormat="1" ht="50.1" customHeight="1" x14ac:dyDescent="0.2">
      <c r="A154" s="160" t="s">
        <v>113</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56">
        <v>7680</v>
      </c>
      <c r="E154" s="37"/>
      <c r="F154" s="37"/>
      <c r="G154" s="37"/>
      <c r="H154" s="38"/>
    </row>
    <row r="155" spans="1:8" s="16" customFormat="1"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56">
        <v>9960</v>
      </c>
      <c r="E155" s="37"/>
      <c r="F155" s="37"/>
      <c r="G155" s="37"/>
      <c r="H155" s="38"/>
    </row>
    <row r="156" spans="1:8" s="16" customFormat="1" ht="50.1" customHeight="1" x14ac:dyDescent="0.2">
      <c r="A156" s="160" t="s">
        <v>115</v>
      </c>
      <c r="B156" s="161"/>
      <c r="C156" s="203" t="s">
        <v>95</v>
      </c>
      <c r="D156" s="56">
        <v>720</v>
      </c>
      <c r="E156" s="37"/>
      <c r="F156" s="37"/>
      <c r="G156" s="37"/>
      <c r="H156" s="38"/>
    </row>
    <row r="157" spans="1:8" s="16" customFormat="1" ht="74.2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56">
        <v>12000</v>
      </c>
      <c r="E157" s="37"/>
      <c r="F157" s="37"/>
      <c r="G157" s="37"/>
      <c r="H157" s="38"/>
    </row>
    <row r="158" spans="1:8" s="16" customFormat="1"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56">
        <v>9120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6">
        <v>4200</v>
      </c>
      <c r="E160" s="37"/>
      <c r="F160" s="37"/>
      <c r="G160" s="37"/>
      <c r="H160" s="38"/>
    </row>
    <row r="161" spans="1:8" s="16" customFormat="1" ht="50.1" customHeight="1" x14ac:dyDescent="0.2">
      <c r="A161" s="160" t="s">
        <v>120</v>
      </c>
      <c r="B161" s="161"/>
      <c r="C161" s="209"/>
      <c r="D161" s="36">
        <v>4200</v>
      </c>
      <c r="E161" s="37"/>
      <c r="F161" s="37"/>
      <c r="G161" s="37"/>
      <c r="H161" s="38"/>
    </row>
    <row r="162" spans="1:8" s="16" customFormat="1" ht="50.1" customHeight="1" x14ac:dyDescent="0.2">
      <c r="A162" s="207" t="s">
        <v>121</v>
      </c>
      <c r="B162" s="208"/>
      <c r="C162" s="209"/>
      <c r="D162" s="293">
        <v>1500</v>
      </c>
      <c r="E162" s="157"/>
      <c r="F162" s="157"/>
      <c r="G162" s="157"/>
      <c r="H162" s="157"/>
    </row>
    <row r="163" spans="1:8" s="16" customFormat="1" ht="50.1" customHeight="1" x14ac:dyDescent="0.2">
      <c r="A163" s="207" t="s">
        <v>122</v>
      </c>
      <c r="B163" s="208"/>
      <c r="C163" s="209"/>
      <c r="D163" s="293">
        <v>150</v>
      </c>
      <c r="E163" s="157"/>
      <c r="F163" s="157"/>
      <c r="G163" s="157"/>
      <c r="H163" s="157"/>
    </row>
    <row r="164" spans="1:8" s="16" customFormat="1" ht="50.1" customHeight="1" thickBot="1" x14ac:dyDescent="0.25">
      <c r="A164" s="207" t="s">
        <v>123</v>
      </c>
      <c r="B164" s="208"/>
      <c r="C164" s="210"/>
      <c r="D164" s="78">
        <v>600</v>
      </c>
      <c r="E164" s="79"/>
      <c r="F164" s="79"/>
      <c r="G164" s="79"/>
      <c r="H164" s="79"/>
    </row>
    <row r="165" spans="1:8" s="16" customFormat="1" ht="50.1" customHeight="1" thickBot="1" x14ac:dyDescent="0.25">
      <c r="A165" s="24" t="s">
        <v>124</v>
      </c>
      <c r="B165" s="25"/>
      <c r="C165" s="26"/>
      <c r="D165" s="173"/>
      <c r="E165" s="173"/>
      <c r="F165" s="173"/>
      <c r="G165" s="173"/>
      <c r="H165" s="174"/>
    </row>
    <row r="166" spans="1:8" s="16" customFormat="1" ht="50.1" customHeight="1" x14ac:dyDescent="0.2">
      <c r="A166" s="160" t="s">
        <v>125</v>
      </c>
      <c r="B166" s="161"/>
      <c r="C166" s="203" t="str">
        <f>"Интернет-площадка 2gis.ru на основе Cправочника организаций "&amp;$C$2&amp;""</f>
        <v>Интернет-площадка 2gis.ru на основе Cправочника организаций "2ГИС.МИАСС И ЗЛАТОУСТ"</v>
      </c>
      <c r="D166" s="36">
        <v>1008</v>
      </c>
      <c r="E166" s="37"/>
      <c r="F166" s="37"/>
      <c r="G166" s="37"/>
      <c r="H166" s="38"/>
    </row>
    <row r="167" spans="1:8" s="16" customFormat="1" ht="50.1" customHeight="1" x14ac:dyDescent="0.2">
      <c r="A167" s="160" t="s">
        <v>126</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7" s="56">
        <v>504</v>
      </c>
      <c r="E167" s="37"/>
      <c r="F167" s="37"/>
      <c r="G167" s="37"/>
      <c r="H167" s="38"/>
    </row>
    <row r="168" spans="1:8" s="16" customFormat="1" ht="50.1" customHeight="1" x14ac:dyDescent="0.2">
      <c r="A168" s="160" t="s">
        <v>195</v>
      </c>
      <c r="B168" s="161"/>
      <c r="C168" s="203" t="str">
        <f>"Интернет-площадка 2gis.ru на основе Cправочника организаций "&amp;$C$2&amp;""</f>
        <v>Интернет-площадка 2gis.ru на основе Cправочника организаций "2ГИС.МИАСС И ЗЛАТОУСТ"</v>
      </c>
      <c r="D168" s="36">
        <v>1440</v>
      </c>
      <c r="E168" s="37"/>
      <c r="F168" s="37"/>
      <c r="G168" s="37"/>
      <c r="H168" s="38"/>
    </row>
    <row r="169" spans="1:8" s="16" customFormat="1" ht="50.1" customHeight="1" x14ac:dyDescent="0.2">
      <c r="A169" s="160" t="s">
        <v>128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9" s="36">
        <v>720</v>
      </c>
      <c r="E169" s="37"/>
      <c r="F169" s="37"/>
      <c r="G169" s="37"/>
      <c r="H169" s="38"/>
    </row>
    <row r="170" spans="1:8" s="16" customFormat="1" ht="126" customHeight="1" thickBot="1" x14ac:dyDescent="0.25">
      <c r="A170" s="160" t="s">
        <v>129</v>
      </c>
      <c r="B170" s="161"/>
      <c r="C170" s="455" t="str">
        <f>C166</f>
        <v>Интернет-площадка 2gis.ru на основе Cправочника организаций "2ГИС.МИАСС И ЗЛАТОУСТ"</v>
      </c>
      <c r="D170" s="304">
        <v>4164</v>
      </c>
      <c r="E170" s="165"/>
      <c r="F170" s="165"/>
      <c r="G170" s="165"/>
      <c r="H170" s="166"/>
    </row>
    <row r="171" spans="1:8" s="28" customFormat="1" ht="50.1" customHeight="1" thickBot="1" x14ac:dyDescent="0.25">
      <c r="A171" s="24" t="s">
        <v>196</v>
      </c>
      <c r="B171" s="25"/>
      <c r="C171" s="26"/>
      <c r="D171" s="173"/>
      <c r="E171" s="173"/>
      <c r="F171" s="173"/>
      <c r="G171" s="173"/>
      <c r="H171" s="174"/>
    </row>
    <row r="172" spans="1:8" s="23" customFormat="1" ht="30" customHeight="1" thickBot="1" x14ac:dyDescent="0.25">
      <c r="A172" s="297"/>
      <c r="B172" s="298"/>
      <c r="C172" s="456"/>
      <c r="D172" s="298"/>
      <c r="E172" s="298"/>
      <c r="F172" s="298"/>
      <c r="G172" s="298"/>
      <c r="H172" s="299"/>
    </row>
    <row r="173" spans="1:8" s="16" customFormat="1" ht="185.25" customHeight="1" x14ac:dyDescent="0.2">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3" s="31">
        <v>6960</v>
      </c>
      <c r="E173" s="32"/>
      <c r="F173" s="32"/>
      <c r="G173" s="32"/>
      <c r="H173" s="33"/>
    </row>
    <row r="174" spans="1:8" s="16" customFormat="1" ht="83.25" customHeight="1" thickBot="1" x14ac:dyDescent="0.25">
      <c r="A174" s="160" t="s">
        <v>198</v>
      </c>
      <c r="B174" s="161"/>
      <c r="C174" s="209"/>
      <c r="D174" s="36">
        <v>6960</v>
      </c>
      <c r="E174" s="37"/>
      <c r="F174" s="37"/>
      <c r="G174" s="37"/>
      <c r="H174" s="38"/>
    </row>
    <row r="175" spans="1:8" s="16" customFormat="1" ht="21.75" thickBot="1" x14ac:dyDescent="0.25">
      <c r="A175" s="286"/>
      <c r="B175" s="287"/>
      <c r="C175" s="125"/>
      <c r="D175" s="288"/>
      <c r="E175" s="288"/>
      <c r="F175" s="288"/>
      <c r="G175" s="288"/>
      <c r="H175" s="289"/>
    </row>
    <row r="176" spans="1:8" ht="12.6" customHeight="1" x14ac:dyDescent="0.2"/>
    <row r="177" spans="1:8" s="219" customFormat="1" ht="24.95" customHeight="1" x14ac:dyDescent="0.2">
      <c r="A177" s="216"/>
      <c r="B177" s="217" t="s">
        <v>130</v>
      </c>
      <c r="C177" s="218" t="s">
        <v>560</v>
      </c>
      <c r="D177" s="218"/>
    </row>
    <row r="178" spans="1:8" s="219" customFormat="1" ht="24.95" customHeight="1" x14ac:dyDescent="0.2">
      <c r="A178" s="216"/>
      <c r="C178" s="220" t="s">
        <v>561</v>
      </c>
      <c r="D178" s="220"/>
    </row>
    <row r="179" spans="1:8" s="219" customFormat="1" ht="24.95" customHeight="1" x14ac:dyDescent="0.2">
      <c r="A179" s="216"/>
      <c r="C179" s="220" t="s">
        <v>562</v>
      </c>
      <c r="D179" s="220"/>
    </row>
    <row r="180" spans="1:8" s="213" customFormat="1" ht="12" customHeight="1" x14ac:dyDescent="0.2">
      <c r="A180" s="212"/>
      <c r="C180" s="220"/>
      <c r="D180" s="220"/>
      <c r="E180" s="219"/>
      <c r="F180" s="219"/>
      <c r="G180" s="219"/>
    </row>
    <row r="181" spans="1:8" s="227" customFormat="1" ht="24.95" customHeight="1"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s="227" customFormat="1" ht="24.95" customHeight="1"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s="227" customFormat="1" ht="24.95" customHeight="1"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s="227" customFormat="1" ht="24.95" customHeight="1"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s="227" customFormat="1" ht="24.95" customHeight="1"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s="227" customFormat="1" ht="24.95" customHeight="1"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s="227" customFormat="1" ht="24.95" customHeight="1"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s="234" customFormat="1" ht="12" customHeight="1" x14ac:dyDescent="0.2">
      <c r="A188" s="229"/>
      <c r="B188" s="229"/>
      <c r="C188" s="230"/>
      <c r="D188" s="231"/>
      <c r="E188" s="231"/>
      <c r="F188" s="232"/>
      <c r="G188" s="233"/>
      <c r="H188" s="233"/>
    </row>
    <row r="189" spans="1:8" ht="24.95" customHeight="1" x14ac:dyDescent="0.2">
      <c r="A189" s="235" t="s">
        <v>141</v>
      </c>
      <c r="B189" s="235"/>
      <c r="C189" s="235"/>
      <c r="D189" s="235"/>
      <c r="E189" s="235"/>
      <c r="F189" s="235"/>
      <c r="G189" s="235"/>
      <c r="H189" s="235"/>
    </row>
    <row r="190" spans="1:8" ht="24.95" customHeight="1" x14ac:dyDescent="0.2">
      <c r="A190" s="235" t="s">
        <v>142</v>
      </c>
      <c r="B190" s="235"/>
      <c r="C190" s="235"/>
      <c r="D190" s="235"/>
      <c r="E190" s="235"/>
      <c r="F190" s="235"/>
      <c r="G190" s="235"/>
      <c r="H190" s="235"/>
    </row>
    <row r="191" spans="1:8" s="234" customFormat="1" ht="12" customHeight="1" x14ac:dyDescent="0.2">
      <c r="A191" s="229"/>
      <c r="B191" s="229"/>
      <c r="C191" s="230"/>
      <c r="D191" s="231"/>
      <c r="E191" s="231"/>
      <c r="F191" s="232"/>
      <c r="G191" s="233"/>
      <c r="H191" s="233"/>
    </row>
    <row r="192" spans="1:8" s="238" customFormat="1" ht="50.1" customHeight="1" thickBot="1" x14ac:dyDescent="0.25">
      <c r="A192" s="236" t="s">
        <v>143</v>
      </c>
      <c r="B192" s="236"/>
      <c r="C192" s="236"/>
      <c r="D192" s="236"/>
      <c r="E192" s="236"/>
      <c r="F192" s="237"/>
      <c r="G192" s="227"/>
    </row>
    <row r="193" spans="1:8" s="243" customFormat="1" ht="50.1" customHeight="1" thickBot="1" x14ac:dyDescent="0.25">
      <c r="A193" s="239" t="s">
        <v>144</v>
      </c>
      <c r="B193" s="240"/>
      <c r="C193" s="240"/>
      <c r="D193" s="240"/>
      <c r="E193" s="241"/>
      <c r="F193" s="242"/>
      <c r="G193" s="213"/>
    </row>
    <row r="194" spans="1:8" ht="93" customHeight="1" thickBot="1" x14ac:dyDescent="0.25">
      <c r="A194" s="421" t="s">
        <v>145</v>
      </c>
      <c r="B194" s="422"/>
      <c r="C194" s="246" t="s">
        <v>146</v>
      </c>
      <c r="D194" s="435" t="s">
        <v>147</v>
      </c>
      <c r="E194" s="436"/>
      <c r="F194" s="248"/>
      <c r="G194" s="248"/>
      <c r="H194" s="248"/>
    </row>
    <row r="195" spans="1:8" ht="99.95" customHeight="1" x14ac:dyDescent="0.2">
      <c r="A195" s="249" t="s">
        <v>148</v>
      </c>
      <c r="B195" s="250"/>
      <c r="C195" s="251" t="s">
        <v>149</v>
      </c>
      <c r="D195" s="252" t="s">
        <v>150</v>
      </c>
      <c r="E195" s="253"/>
      <c r="F195" s="248"/>
      <c r="G195" s="248"/>
      <c r="H195" s="248"/>
    </row>
    <row r="196" spans="1:8" ht="75" customHeight="1" x14ac:dyDescent="0.2">
      <c r="A196" s="254" t="s">
        <v>151</v>
      </c>
      <c r="B196" s="255"/>
      <c r="C196" s="256" t="s">
        <v>152</v>
      </c>
      <c r="D196" s="257" t="s">
        <v>153</v>
      </c>
      <c r="E196" s="258"/>
      <c r="F196" s="248"/>
      <c r="G196" s="248"/>
      <c r="H196" s="248"/>
    </row>
    <row r="197" spans="1:8" ht="146.25" customHeight="1" x14ac:dyDescent="0.2">
      <c r="A197" s="255" t="s">
        <v>154</v>
      </c>
      <c r="B197" s="255"/>
      <c r="C197" s="256" t="s">
        <v>155</v>
      </c>
      <c r="D197" s="257" t="s">
        <v>153</v>
      </c>
      <c r="E197" s="257"/>
      <c r="F197" s="248"/>
      <c r="G197" s="248"/>
      <c r="H197" s="248"/>
    </row>
    <row r="198" spans="1:8" s="213" customFormat="1" ht="125.25" customHeight="1" x14ac:dyDescent="0.2">
      <c r="A198" s="254" t="s">
        <v>157</v>
      </c>
      <c r="B198" s="255"/>
      <c r="C198" s="314" t="s">
        <v>158</v>
      </c>
      <c r="D198" s="255" t="s">
        <v>153</v>
      </c>
      <c r="E198" s="315"/>
      <c r="F198" s="242"/>
      <c r="G198" s="242"/>
      <c r="H198" s="242"/>
    </row>
    <row r="199" spans="1:8" s="234" customFormat="1" ht="222.75" customHeight="1" thickBot="1" x14ac:dyDescent="0.25">
      <c r="A199" s="437" t="s">
        <v>159</v>
      </c>
      <c r="B199" s="438"/>
      <c r="C199" s="318" t="s">
        <v>160</v>
      </c>
      <c r="D199" s="439" t="s">
        <v>153</v>
      </c>
      <c r="E199" s="440"/>
      <c r="F199" s="232"/>
      <c r="G199" s="233"/>
      <c r="H199" s="233"/>
    </row>
    <row r="200" spans="1:8" s="234" customFormat="1" ht="18" customHeight="1" x14ac:dyDescent="0.2">
      <c r="A200" s="638"/>
      <c r="B200" s="638"/>
      <c r="C200" s="638"/>
      <c r="D200" s="638"/>
      <c r="E200" s="638"/>
      <c r="F200" s="232"/>
      <c r="G200" s="233"/>
      <c r="H200" s="233"/>
    </row>
    <row r="201" spans="1:8" ht="24.95" customHeight="1" x14ac:dyDescent="0.2">
      <c r="A201" s="260" t="s">
        <v>161</v>
      </c>
      <c r="B201" s="260"/>
      <c r="C201" s="260"/>
      <c r="D201" s="260"/>
      <c r="E201" s="260"/>
      <c r="F201" s="260"/>
      <c r="G201" s="260"/>
      <c r="H201" s="260"/>
    </row>
    <row r="202" spans="1:8" ht="24.95" customHeight="1" x14ac:dyDescent="0.2">
      <c r="A202" s="260" t="s">
        <v>162</v>
      </c>
      <c r="B202" s="260"/>
      <c r="C202" s="260"/>
      <c r="D202" s="260"/>
      <c r="E202" s="260"/>
      <c r="F202" s="260"/>
      <c r="G202" s="260"/>
      <c r="H202" s="260"/>
    </row>
    <row r="203" spans="1:8" ht="190.5" customHeight="1" x14ac:dyDescent="0.2">
      <c r="A20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1"/>
      <c r="C203" s="321"/>
      <c r="D203" s="321"/>
      <c r="E203" s="321"/>
      <c r="F203" s="321"/>
      <c r="G203" s="321"/>
      <c r="H203" s="321"/>
    </row>
    <row r="204" spans="1:8" s="16" customFormat="1" ht="67.5" customHeight="1" x14ac:dyDescent="0.2">
      <c r="A204" s="235" t="s">
        <v>164</v>
      </c>
      <c r="B204" s="235"/>
      <c r="C204" s="235"/>
      <c r="D204" s="235"/>
      <c r="E204" s="235"/>
      <c r="F204" s="235"/>
      <c r="G204" s="235"/>
      <c r="H204" s="235"/>
    </row>
    <row r="205" spans="1:8" ht="24.95" customHeight="1" x14ac:dyDescent="0.2">
      <c r="A205" s="260" t="s">
        <v>165</v>
      </c>
      <c r="B205" s="260"/>
      <c r="C205" s="260"/>
      <c r="D205" s="260"/>
      <c r="E205" s="260"/>
      <c r="F205" s="260"/>
      <c r="G205" s="260"/>
      <c r="H205" s="260"/>
    </row>
    <row r="206" spans="1:8" s="262" customFormat="1" ht="114.75" customHeight="1" x14ac:dyDescent="0.2">
      <c r="A206" s="235" t="s">
        <v>166</v>
      </c>
      <c r="B206" s="235"/>
      <c r="C206" s="235"/>
      <c r="D206" s="235"/>
      <c r="E206" s="235"/>
      <c r="F206" s="235"/>
      <c r="G206" s="235"/>
      <c r="H206" s="235"/>
    </row>
  </sheetData>
  <sheetProtection selectLockedCells="1" selectUnlockedCells="1"/>
  <mergeCells count="336">
    <mergeCell ref="A201:H201"/>
    <mergeCell ref="A202:H202"/>
    <mergeCell ref="A203:H203"/>
    <mergeCell ref="A204:H204"/>
    <mergeCell ref="A205:H205"/>
    <mergeCell ref="A206:E206"/>
    <mergeCell ref="F206:H206"/>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4" width="35.5703125" style="213" customWidth="1"/>
    <col min="5" max="5" width="29.85546875" style="213" customWidth="1"/>
    <col min="6" max="6" width="27.85546875" style="213" customWidth="1"/>
    <col min="7" max="7" width="25" style="213" customWidth="1"/>
    <col min="8" max="8" width="29.28515625" style="213" customWidth="1"/>
    <col min="9" max="16384" width="9.140625" style="215"/>
  </cols>
  <sheetData>
    <row r="1" spans="1:8" s="4" customFormat="1" ht="50.1" customHeight="1" x14ac:dyDescent="0.2">
      <c r="A1" s="1"/>
      <c r="B1" s="2"/>
      <c r="C1" s="3" t="s">
        <v>0</v>
      </c>
      <c r="D1" s="232"/>
      <c r="E1" s="232"/>
      <c r="F1" s="232"/>
      <c r="G1" s="232"/>
      <c r="H1" s="232"/>
    </row>
    <row r="2" spans="1:8" s="10" customFormat="1" ht="50.1" customHeight="1" x14ac:dyDescent="0.2">
      <c r="A2" s="5" t="str">
        <f>Абакан_юр!A2</f>
        <v>Введен в действие с "01" августа 2024 г.</v>
      </c>
      <c r="B2" s="6" t="s">
        <v>2</v>
      </c>
      <c r="C2" s="7" t="s">
        <v>563</v>
      </c>
      <c r="D2" s="510"/>
      <c r="E2" s="510"/>
      <c r="F2" s="510"/>
      <c r="G2" s="510"/>
      <c r="H2" s="510"/>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431"/>
      <c r="B6" s="432"/>
      <c r="C6" s="433"/>
      <c r="D6" s="263"/>
      <c r="E6" s="264"/>
      <c r="F6" s="265"/>
      <c r="G6" s="264"/>
      <c r="H6" s="266"/>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267">
        <v>150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1">
        <f>F48*1.2</f>
        <v>7560</v>
      </c>
      <c r="E48" s="32">
        <f>F48*1.1</f>
        <v>6930.0000000000009</v>
      </c>
      <c r="F48" s="32">
        <v>6300</v>
      </c>
      <c r="G48" s="32">
        <f>F48*0.75</f>
        <v>4725</v>
      </c>
      <c r="H48" s="33">
        <f>F48*0.5</f>
        <v>3150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54">
        <f>F54*1.2</f>
        <v>8510.4</v>
      </c>
      <c r="E54" s="32">
        <f>F54*1.1</f>
        <v>7801.2000000000007</v>
      </c>
      <c r="F54" s="32">
        <v>7092</v>
      </c>
      <c r="G54" s="32">
        <f>F54*0.75</f>
        <v>5319</v>
      </c>
      <c r="H54" s="33">
        <f>F54*0.5</f>
        <v>3546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267">
        <v>150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300 до 6138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144">
        <v>624</v>
      </c>
      <c r="E86" s="145"/>
      <c r="F86" s="145"/>
      <c r="G86" s="145"/>
      <c r="H86" s="146"/>
    </row>
    <row r="87" spans="1:8" ht="37.5" customHeight="1" x14ac:dyDescent="0.2">
      <c r="A87" s="372" t="s">
        <v>61</v>
      </c>
      <c r="B87" s="373"/>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6">
        <v>414</v>
      </c>
      <c r="E87" s="37"/>
      <c r="F87" s="37"/>
      <c r="G87" s="37"/>
      <c r="H87" s="38"/>
    </row>
    <row r="88" spans="1:8" ht="37.5" customHeight="1" x14ac:dyDescent="0.2">
      <c r="A88" s="372" t="s">
        <v>62</v>
      </c>
      <c r="B88" s="373"/>
      <c r="C88" s="159"/>
      <c r="D88" s="36">
        <v>6138</v>
      </c>
      <c r="E88" s="37"/>
      <c r="F88" s="37"/>
      <c r="G88" s="37"/>
      <c r="H88" s="38"/>
    </row>
    <row r="89" spans="1:8" ht="37.5" customHeight="1" x14ac:dyDescent="0.2">
      <c r="A89" s="376" t="s">
        <v>63</v>
      </c>
      <c r="B89" s="377"/>
      <c r="C89" s="159"/>
      <c r="D89" s="36">
        <v>1242</v>
      </c>
      <c r="E89" s="37"/>
      <c r="F89" s="37"/>
      <c r="G89" s="37"/>
      <c r="H89" s="38"/>
    </row>
    <row r="90" spans="1:8" ht="37.5" customHeight="1" x14ac:dyDescent="0.2">
      <c r="A90" s="378" t="s">
        <v>64</v>
      </c>
      <c r="B90" s="379"/>
      <c r="C90" s="159"/>
      <c r="D90" s="36">
        <v>3660</v>
      </c>
      <c r="E90" s="37"/>
      <c r="F90" s="37"/>
      <c r="G90" s="37"/>
      <c r="H90" s="38"/>
    </row>
    <row r="91" spans="1:8" ht="37.5" customHeight="1" x14ac:dyDescent="0.2">
      <c r="A91" s="372" t="s">
        <v>65</v>
      </c>
      <c r="B91" s="373"/>
      <c r="C91" s="159"/>
      <c r="D91" s="36">
        <v>300</v>
      </c>
      <c r="E91" s="37"/>
      <c r="F91" s="37"/>
      <c r="G91" s="37"/>
      <c r="H91" s="38"/>
    </row>
    <row r="92" spans="1:8" ht="37.5" customHeight="1" x14ac:dyDescent="0.2">
      <c r="A92" s="372" t="s">
        <v>66</v>
      </c>
      <c r="B92" s="373"/>
      <c r="C92" s="159"/>
      <c r="D92" s="36">
        <v>300</v>
      </c>
      <c r="E92" s="37"/>
      <c r="F92" s="37"/>
      <c r="G92" s="37"/>
      <c r="H92" s="38"/>
    </row>
    <row r="93" spans="1:8" ht="37.5" customHeight="1" x14ac:dyDescent="0.2">
      <c r="A93" s="372" t="s">
        <v>67</v>
      </c>
      <c r="B93" s="373"/>
      <c r="C93" s="159"/>
      <c r="D93" s="36">
        <v>600</v>
      </c>
      <c r="E93" s="37"/>
      <c r="F93" s="37"/>
      <c r="G93" s="37"/>
      <c r="H93" s="38"/>
    </row>
    <row r="94" spans="1:8" ht="37.5" customHeight="1" x14ac:dyDescent="0.2">
      <c r="A94" s="372" t="s">
        <v>68</v>
      </c>
      <c r="B94" s="373"/>
      <c r="C94" s="159"/>
      <c r="D94" s="36">
        <v>900</v>
      </c>
      <c r="E94" s="37"/>
      <c r="F94" s="37"/>
      <c r="G94" s="37"/>
      <c r="H94" s="38"/>
    </row>
    <row r="95" spans="1:8" ht="37.5" customHeight="1" thickBot="1" x14ac:dyDescent="0.25">
      <c r="A95" s="381" t="s">
        <v>69</v>
      </c>
      <c r="B95" s="382"/>
      <c r="C95" s="164"/>
      <c r="D95" s="121">
        <v>4248</v>
      </c>
      <c r="E95" s="122"/>
      <c r="F95" s="122"/>
      <c r="G95" s="122"/>
      <c r="H95" s="123"/>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45">
        <v>102</v>
      </c>
      <c r="E96" s="45"/>
      <c r="F96" s="45"/>
      <c r="G96" s="45"/>
      <c r="H96" s="46"/>
    </row>
    <row r="97" spans="1:8" ht="50.1" customHeight="1" thickBot="1" x14ac:dyDescent="0.25">
      <c r="A97" s="24" t="s">
        <v>72</v>
      </c>
      <c r="B97" s="25"/>
      <c r="C97" s="26"/>
      <c r="D97" s="173" t="str">
        <f>"от "&amp;MIN(D99,D119:D135)&amp;" до "&amp;MAX(D99,D119:D135)</f>
        <v>от 504 до 10440</v>
      </c>
      <c r="E97" s="173"/>
      <c r="F97" s="173"/>
      <c r="G97" s="173"/>
      <c r="H97" s="174"/>
    </row>
    <row r="98" spans="1:8" ht="21.75" thickBot="1" x14ac:dyDescent="0.25">
      <c r="A98" s="286"/>
      <c r="B98" s="287"/>
      <c r="C98" s="130"/>
      <c r="D98" s="288"/>
      <c r="E98" s="288"/>
      <c r="F98" s="288"/>
      <c r="G98" s="288"/>
      <c r="H98" s="289"/>
    </row>
    <row r="99" spans="1:8" ht="59.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182">
        <v>3600</v>
      </c>
      <c r="E99" s="182"/>
      <c r="F99" s="182"/>
      <c r="G99" s="182"/>
      <c r="H99" s="183"/>
    </row>
    <row r="100" spans="1:8" ht="59.25" customHeight="1" thickBot="1" x14ac:dyDescent="0.25">
      <c r="A100" s="184" t="s">
        <v>74</v>
      </c>
      <c r="B100" s="185"/>
      <c r="C100" s="186"/>
      <c r="D100" s="187" t="s">
        <v>75</v>
      </c>
      <c r="E100" s="188"/>
      <c r="F100" s="188"/>
      <c r="G100" s="188"/>
      <c r="H100" s="189"/>
    </row>
    <row r="101" spans="1:8" ht="59.25" customHeight="1" x14ac:dyDescent="0.2">
      <c r="A101" s="190" t="s">
        <v>76</v>
      </c>
      <c r="B101" s="191"/>
      <c r="C101" s="186"/>
      <c r="D101" s="157">
        <f>D99/4</f>
        <v>900</v>
      </c>
      <c r="E101" s="157"/>
      <c r="F101" s="157"/>
      <c r="G101" s="157"/>
      <c r="H101" s="158"/>
    </row>
    <row r="102" spans="1:8" ht="59.25" customHeight="1" x14ac:dyDescent="0.2">
      <c r="A102" s="190" t="s">
        <v>77</v>
      </c>
      <c r="B102" s="191"/>
      <c r="C102" s="186"/>
      <c r="D102" s="157">
        <f>D99/5</f>
        <v>720</v>
      </c>
      <c r="E102" s="157"/>
      <c r="F102" s="157"/>
      <c r="G102" s="157"/>
      <c r="H102" s="158"/>
    </row>
    <row r="103" spans="1:8" ht="59.25" customHeight="1" x14ac:dyDescent="0.2">
      <c r="A103" s="190" t="s">
        <v>78</v>
      </c>
      <c r="B103" s="191"/>
      <c r="C103" s="186"/>
      <c r="D103" s="157">
        <f>D99/6</f>
        <v>600</v>
      </c>
      <c r="E103" s="157"/>
      <c r="F103" s="157"/>
      <c r="G103" s="157"/>
      <c r="H103" s="158"/>
    </row>
    <row r="104" spans="1:8" ht="59.25" customHeight="1" x14ac:dyDescent="0.2">
      <c r="A104" s="190" t="s">
        <v>79</v>
      </c>
      <c r="B104" s="191"/>
      <c r="C104" s="186"/>
      <c r="D104" s="157">
        <f>D99/7</f>
        <v>514.28571428571433</v>
      </c>
      <c r="E104" s="157"/>
      <c r="F104" s="157"/>
      <c r="G104" s="157"/>
      <c r="H104" s="158"/>
    </row>
    <row r="105" spans="1:8" ht="59.25" customHeight="1" x14ac:dyDescent="0.2">
      <c r="A105" s="190" t="s">
        <v>80</v>
      </c>
      <c r="B105" s="191"/>
      <c r="C105" s="186"/>
      <c r="D105" s="157">
        <f>D99/8</f>
        <v>450</v>
      </c>
      <c r="E105" s="157"/>
      <c r="F105" s="157"/>
      <c r="G105" s="157"/>
      <c r="H105" s="158"/>
    </row>
    <row r="106" spans="1:8" ht="59.25" customHeight="1" x14ac:dyDescent="0.2">
      <c r="A106" s="190" t="s">
        <v>81</v>
      </c>
      <c r="B106" s="191"/>
      <c r="C106" s="186"/>
      <c r="D106" s="157">
        <f>D99/9</f>
        <v>400</v>
      </c>
      <c r="E106" s="157"/>
      <c r="F106" s="157"/>
      <c r="G106" s="157"/>
      <c r="H106" s="158"/>
    </row>
    <row r="107" spans="1:8" ht="59.25" customHeight="1" x14ac:dyDescent="0.2">
      <c r="A107" s="190" t="s">
        <v>82</v>
      </c>
      <c r="B107" s="191"/>
      <c r="C107" s="186"/>
      <c r="D107" s="157">
        <f>D99/10</f>
        <v>360</v>
      </c>
      <c r="E107" s="157"/>
      <c r="F107" s="157"/>
      <c r="G107" s="157"/>
      <c r="H107" s="158"/>
    </row>
    <row r="108" spans="1:8" ht="59.25" customHeight="1" thickBot="1" x14ac:dyDescent="0.25">
      <c r="A108" s="179" t="s">
        <v>83</v>
      </c>
      <c r="B108" s="180"/>
      <c r="C108" s="186"/>
      <c r="D108" s="182">
        <v>5400</v>
      </c>
      <c r="E108" s="182"/>
      <c r="F108" s="182"/>
      <c r="G108" s="182"/>
      <c r="H108" s="183"/>
    </row>
    <row r="109" spans="1:8" ht="59.25" customHeight="1" thickBot="1" x14ac:dyDescent="0.25">
      <c r="A109" s="184" t="s">
        <v>74</v>
      </c>
      <c r="B109" s="185"/>
      <c r="C109" s="186"/>
      <c r="D109" s="187" t="s">
        <v>75</v>
      </c>
      <c r="E109" s="188"/>
      <c r="F109" s="188"/>
      <c r="G109" s="188"/>
      <c r="H109" s="189"/>
    </row>
    <row r="110" spans="1:8" ht="59.25" customHeight="1" x14ac:dyDescent="0.2">
      <c r="A110" s="190" t="s">
        <v>76</v>
      </c>
      <c r="B110" s="191"/>
      <c r="C110" s="186"/>
      <c r="D110" s="157">
        <v>1350</v>
      </c>
      <c r="E110" s="157"/>
      <c r="F110" s="157"/>
      <c r="G110" s="157"/>
      <c r="H110" s="158"/>
    </row>
    <row r="111" spans="1:8" ht="59.25" customHeight="1" x14ac:dyDescent="0.2">
      <c r="A111" s="190" t="s">
        <v>77</v>
      </c>
      <c r="B111" s="191"/>
      <c r="C111" s="186"/>
      <c r="D111" s="157">
        <v>1080</v>
      </c>
      <c r="E111" s="157"/>
      <c r="F111" s="157"/>
      <c r="G111" s="157"/>
      <c r="H111" s="158"/>
    </row>
    <row r="112" spans="1:8" ht="59.25" customHeight="1" x14ac:dyDescent="0.2">
      <c r="A112" s="190" t="s">
        <v>78</v>
      </c>
      <c r="B112" s="191"/>
      <c r="C112" s="186"/>
      <c r="D112" s="157">
        <v>900</v>
      </c>
      <c r="E112" s="157"/>
      <c r="F112" s="157"/>
      <c r="G112" s="157"/>
      <c r="H112" s="158"/>
    </row>
    <row r="113" spans="1:8" ht="59.25" customHeight="1" x14ac:dyDescent="0.2">
      <c r="A113" s="190" t="s">
        <v>79</v>
      </c>
      <c r="B113" s="191"/>
      <c r="C113" s="186"/>
      <c r="D113" s="157">
        <v>771.42857142857144</v>
      </c>
      <c r="E113" s="157"/>
      <c r="F113" s="157"/>
      <c r="G113" s="157"/>
      <c r="H113" s="158"/>
    </row>
    <row r="114" spans="1:8" ht="59.25" customHeight="1" x14ac:dyDescent="0.2">
      <c r="A114" s="190" t="s">
        <v>80</v>
      </c>
      <c r="B114" s="191"/>
      <c r="C114" s="186"/>
      <c r="D114" s="157">
        <v>675</v>
      </c>
      <c r="E114" s="157"/>
      <c r="F114" s="157"/>
      <c r="G114" s="157"/>
      <c r="H114" s="158"/>
    </row>
    <row r="115" spans="1:8" ht="59.25" customHeight="1" x14ac:dyDescent="0.2">
      <c r="A115" s="190" t="s">
        <v>81</v>
      </c>
      <c r="B115" s="191"/>
      <c r="C115" s="186"/>
      <c r="D115" s="157">
        <v>600</v>
      </c>
      <c r="E115" s="157"/>
      <c r="F115" s="157"/>
      <c r="G115" s="157"/>
      <c r="H115" s="158"/>
    </row>
    <row r="116" spans="1:8" ht="59.25" customHeight="1" thickBot="1" x14ac:dyDescent="0.25">
      <c r="A116" s="190" t="s">
        <v>82</v>
      </c>
      <c r="B116" s="191"/>
      <c r="C116" s="194"/>
      <c r="D116" s="157">
        <v>540</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44">
        <v>10008</v>
      </c>
      <c r="E117" s="45"/>
      <c r="F117" s="45"/>
      <c r="G117" s="45"/>
      <c r="H117" s="46"/>
    </row>
    <row r="118" spans="1:8" ht="21.75" thickBot="1" x14ac:dyDescent="0.25">
      <c r="A118" s="197"/>
      <c r="B118" s="198"/>
      <c r="C118" s="125"/>
      <c r="D118" s="288"/>
      <c r="E118" s="288"/>
      <c r="F118" s="288"/>
      <c r="G118" s="288"/>
      <c r="H118" s="289"/>
    </row>
    <row r="119" spans="1:8" ht="50.1" customHeight="1" x14ac:dyDescent="0.2">
      <c r="A119" s="160" t="s">
        <v>85</v>
      </c>
      <c r="B119" s="161"/>
      <c r="C119" s="294" t="str">
        <f>"Интернет-площадка 2gis.ru на основе Cправочника организаций "&amp;$C$2&amp;""</f>
        <v>Интернет-площадка 2gis.ru на основе Cправочника организаций "2ГИС.МУРМАНСКАЯ ОБЛАСТЬ"</v>
      </c>
      <c r="D119" s="56">
        <v>2304</v>
      </c>
      <c r="E119" s="37"/>
      <c r="F119" s="37"/>
      <c r="G119" s="37"/>
      <c r="H119" s="38"/>
    </row>
    <row r="120" spans="1:8"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56">
        <v>5076</v>
      </c>
      <c r="E120" s="37"/>
      <c r="F120" s="37"/>
      <c r="G120" s="37"/>
      <c r="H120" s="38"/>
    </row>
    <row r="121" spans="1:8"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56">
        <v>708</v>
      </c>
      <c r="E121" s="37"/>
      <c r="F121" s="37"/>
      <c r="G121" s="37"/>
      <c r="H121" s="38"/>
    </row>
    <row r="122" spans="1:8"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2" s="56">
        <v>4542</v>
      </c>
      <c r="E122" s="37"/>
      <c r="F122" s="37"/>
      <c r="G122" s="37"/>
      <c r="H122" s="38"/>
    </row>
    <row r="123" spans="1:8"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3" s="56">
        <v>5450.4</v>
      </c>
      <c r="E123" s="37"/>
      <c r="F123" s="37"/>
      <c r="G123" s="37"/>
      <c r="H123" s="38"/>
    </row>
    <row r="124" spans="1:8"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56">
        <v>708</v>
      </c>
      <c r="E124" s="37"/>
      <c r="F124" s="37"/>
      <c r="G124" s="37"/>
      <c r="H124" s="38"/>
    </row>
    <row r="125" spans="1:8"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56">
        <v>10440</v>
      </c>
      <c r="E125" s="37"/>
      <c r="F125" s="37"/>
      <c r="G125" s="37"/>
      <c r="H125" s="38"/>
    </row>
    <row r="126" spans="1:8"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56">
        <v>1416</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"2ГИС.МУРМАНСКАЯ ОБЛАСТЬ" (версия для ПК)</v>
      </c>
      <c r="D127" s="56">
        <v>5100</v>
      </c>
      <c r="E127" s="37"/>
      <c r="F127" s="37"/>
      <c r="G127" s="37"/>
      <c r="H127" s="38"/>
    </row>
    <row r="128" spans="1:8" ht="50.1" customHeight="1" x14ac:dyDescent="0.2">
      <c r="A128" s="160" t="s">
        <v>94</v>
      </c>
      <c r="B128" s="161"/>
      <c r="C128" s="203" t="s">
        <v>95</v>
      </c>
      <c r="D128" s="56">
        <v>504</v>
      </c>
      <c r="E128" s="37"/>
      <c r="F128" s="37"/>
      <c r="G128" s="37"/>
      <c r="H128" s="38"/>
    </row>
    <row r="129" spans="1:8" ht="74.2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56">
        <v>2184</v>
      </c>
      <c r="E129" s="37"/>
      <c r="F129" s="37"/>
      <c r="G129" s="37"/>
      <c r="H129" s="38"/>
    </row>
    <row r="130" spans="1:8" ht="74.2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56">
        <v>1854</v>
      </c>
      <c r="E130" s="37"/>
      <c r="F130" s="37"/>
      <c r="G130" s="37"/>
      <c r="H130" s="38"/>
    </row>
    <row r="131" spans="1:8" ht="74.25" customHeight="1" x14ac:dyDescent="0.2">
      <c r="A131" s="160" t="s">
        <v>98</v>
      </c>
      <c r="B131" s="161"/>
      <c r="C131"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56">
        <v>1578</v>
      </c>
      <c r="E131" s="37"/>
      <c r="F131" s="37"/>
      <c r="G131" s="37"/>
      <c r="H131" s="38"/>
    </row>
    <row r="132" spans="1:8" ht="74.25" customHeight="1" x14ac:dyDescent="0.2">
      <c r="A132" s="160" t="s">
        <v>99</v>
      </c>
      <c r="B132" s="161"/>
      <c r="C132"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56">
        <v>1344</v>
      </c>
      <c r="E132" s="37"/>
      <c r="F132" s="37"/>
      <c r="G132" s="37"/>
      <c r="H132" s="38"/>
    </row>
    <row r="133" spans="1:8" ht="74.2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56">
        <v>4020</v>
      </c>
      <c r="E133" s="37"/>
      <c r="F133" s="37"/>
      <c r="G133" s="37"/>
      <c r="H133" s="38"/>
    </row>
    <row r="134" spans="1:8" ht="74.2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56">
        <v>3000</v>
      </c>
      <c r="E134" s="37"/>
      <c r="F134" s="37"/>
      <c r="G134" s="37"/>
      <c r="H134" s="38"/>
    </row>
    <row r="135" spans="1:8"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56">
        <v>3306</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56">
        <v>624</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7" s="5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8" s="56">
        <v>3300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56">
        <v>3000</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0" s="56">
        <v>5010</v>
      </c>
      <c r="E140" s="37"/>
      <c r="F140" s="37"/>
      <c r="G140" s="37"/>
      <c r="H140" s="38"/>
    </row>
    <row r="141" spans="1:8"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1" s="56">
        <v>3240</v>
      </c>
      <c r="E141" s="37"/>
      <c r="F141" s="37"/>
      <c r="G141" s="37"/>
      <c r="H141" s="38"/>
    </row>
    <row r="142" spans="1:8" ht="50.1" customHeight="1" x14ac:dyDescent="0.2">
      <c r="A142" s="160" t="s">
        <v>108</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56">
        <v>7200</v>
      </c>
      <c r="E142" s="37"/>
      <c r="F142" s="37"/>
      <c r="G142" s="37"/>
      <c r="H142" s="38"/>
    </row>
    <row r="143" spans="1:8" ht="50.1" customHeight="1" x14ac:dyDescent="0.2">
      <c r="A143" s="160" t="s">
        <v>109</v>
      </c>
      <c r="B143" s="161"/>
      <c r="C143" s="203" t="str">
        <f t="shared" si="2"/>
        <v>Электронный справочник на основе Справочника организаций "2ГИС.МУРМАНСКАЯ ОБЛАСТЬ" (версия для ПК)</v>
      </c>
      <c r="D143" s="56">
        <v>1080</v>
      </c>
      <c r="E143" s="37"/>
      <c r="F143" s="37"/>
      <c r="G143" s="37"/>
      <c r="H143" s="38"/>
    </row>
    <row r="144" spans="1:8"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4" s="56">
        <v>6360</v>
      </c>
      <c r="E144" s="37"/>
      <c r="F144" s="37"/>
      <c r="G144" s="37"/>
      <c r="H144" s="38"/>
    </row>
    <row r="145" spans="1:8"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5" s="56">
        <v>7632</v>
      </c>
      <c r="E145" s="37"/>
      <c r="F145" s="37"/>
      <c r="G145" s="37"/>
      <c r="H145" s="38"/>
    </row>
    <row r="146" spans="1:8" ht="50.1" customHeight="1" x14ac:dyDescent="0.2">
      <c r="A146" s="160" t="s">
        <v>112</v>
      </c>
      <c r="B146" s="161"/>
      <c r="C146" s="203" t="str">
        <f t="shared" si="2"/>
        <v>Электронный справочник на основе Справочника организаций "2ГИС.МУРМАНСКАЯ ОБЛАСТЬ" (версия для ПК)</v>
      </c>
      <c r="D146" s="56">
        <v>1080</v>
      </c>
      <c r="E146" s="37"/>
      <c r="F146" s="37"/>
      <c r="G146" s="37"/>
      <c r="H146" s="38"/>
    </row>
    <row r="147" spans="1:8" ht="50.1" customHeight="1" x14ac:dyDescent="0.2">
      <c r="A147" s="160" t="s">
        <v>113</v>
      </c>
      <c r="B147" s="161"/>
      <c r="C147" s="203" t="str">
        <f t="shared" si="2"/>
        <v>Электронный справочник на основе Справочника организаций "2ГИС.МУРМАНСКАЯ ОБЛАСТЬ" (версия для ПК)</v>
      </c>
      <c r="D147" s="56">
        <v>14640</v>
      </c>
      <c r="E147" s="37"/>
      <c r="F147" s="37"/>
      <c r="G147" s="37"/>
      <c r="H147" s="38"/>
    </row>
    <row r="148" spans="1:8" ht="50.1" customHeight="1" x14ac:dyDescent="0.2">
      <c r="A148" s="160" t="s">
        <v>114</v>
      </c>
      <c r="B148" s="161"/>
      <c r="C148" s="203" t="str">
        <f t="shared" si="2"/>
        <v>Электронный справочник на основе Справочника организаций "2ГИС.МУРМАНСКАЯ ОБЛАСТЬ" (версия для ПК)</v>
      </c>
      <c r="D148" s="56">
        <v>2040</v>
      </c>
      <c r="E148" s="37"/>
      <c r="F148" s="37"/>
      <c r="G148" s="37"/>
      <c r="H148" s="38"/>
    </row>
    <row r="149" spans="1:8" ht="50.1" customHeight="1" x14ac:dyDescent="0.2">
      <c r="A149" s="160" t="s">
        <v>115</v>
      </c>
      <c r="B149" s="161"/>
      <c r="C149" s="203" t="s">
        <v>95</v>
      </c>
      <c r="D149" s="56">
        <v>720</v>
      </c>
      <c r="E149" s="37"/>
      <c r="F149" s="37"/>
      <c r="G149" s="37"/>
      <c r="H149" s="38"/>
    </row>
    <row r="150" spans="1:8" ht="68.2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56">
        <v>5640</v>
      </c>
      <c r="E150" s="37"/>
      <c r="F150" s="37"/>
      <c r="G150" s="37"/>
      <c r="H150" s="38"/>
    </row>
    <row r="151" spans="1:8" ht="50.1" customHeight="1" thickBot="1" x14ac:dyDescent="0.25">
      <c r="A151" s="160" t="s">
        <v>117</v>
      </c>
      <c r="B151" s="161"/>
      <c r="C151" s="203" t="str">
        <f t="shared" si="2"/>
        <v>Электронный справочник на основе Справочника организаций "2ГИС.МУРМАНСКАЯ ОБЛАСТЬ" (версия для ПК)</v>
      </c>
      <c r="D151" s="56">
        <v>4680</v>
      </c>
      <c r="E151" s="37"/>
      <c r="F151" s="37"/>
      <c r="G151" s="37"/>
      <c r="H151" s="38"/>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6">
        <v>2502</v>
      </c>
      <c r="E153" s="37"/>
      <c r="F153" s="37"/>
      <c r="G153" s="37"/>
      <c r="H153" s="38"/>
    </row>
    <row r="154" spans="1:8" s="16" customFormat="1" ht="50.1" customHeight="1" x14ac:dyDescent="0.2">
      <c r="A154" s="160" t="s">
        <v>120</v>
      </c>
      <c r="B154" s="161"/>
      <c r="C154" s="209"/>
      <c r="D154" s="36">
        <v>2502</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59" s="36">
        <v>5844</v>
      </c>
      <c r="E159" s="37"/>
      <c r="F159" s="37"/>
      <c r="G159" s="37"/>
      <c r="H159" s="38"/>
    </row>
    <row r="160" spans="1:8" ht="50.1" customHeight="1" x14ac:dyDescent="0.2">
      <c r="A160" s="160" t="s">
        <v>126</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0" s="56">
        <v>1062</v>
      </c>
      <c r="E160" s="37"/>
      <c r="F160" s="37"/>
      <c r="G160" s="37"/>
      <c r="H160" s="38"/>
    </row>
    <row r="161" spans="1:8" ht="50.1" customHeight="1" x14ac:dyDescent="0.2">
      <c r="A161" s="160" t="s">
        <v>195</v>
      </c>
      <c r="B161" s="161"/>
      <c r="C161" s="127" t="str">
        <f>"Интернет-площадка 2gis.ru на основе Cправочника организаций "&amp;$C$2&amp;""</f>
        <v>Интернет-площадка 2gis.ru на основе Cправочника организаций "2ГИС.МУРМАНСКАЯ ОБЛАСТЬ"</v>
      </c>
      <c r="D161" s="36">
        <v>8280</v>
      </c>
      <c r="E161" s="37"/>
      <c r="F161" s="37"/>
      <c r="G161" s="37"/>
      <c r="H161" s="38"/>
    </row>
    <row r="162" spans="1:8" ht="50.1" customHeight="1" x14ac:dyDescent="0.2">
      <c r="A162" s="160" t="s">
        <v>128</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2" s="36">
        <v>1560</v>
      </c>
      <c r="E162" s="37"/>
      <c r="F162" s="37"/>
      <c r="G162" s="37"/>
      <c r="H162" s="38"/>
    </row>
    <row r="163" spans="1:8" s="16" customFormat="1" ht="126" customHeight="1" thickBot="1" x14ac:dyDescent="0.25">
      <c r="A163" s="160" t="s">
        <v>129</v>
      </c>
      <c r="B163" s="161"/>
      <c r="C163" s="455" t="str">
        <f>C159</f>
        <v>Интернет-площадка 2gis.ru на основе Cправочника организаций "2ГИС.МУРМАНСКАЯ ОБЛАСТЬ"</v>
      </c>
      <c r="D163" s="304">
        <v>5214</v>
      </c>
      <c r="E163" s="165"/>
      <c r="F163" s="165"/>
      <c r="G163" s="165"/>
      <c r="H163" s="166"/>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6" s="31">
        <v>9150</v>
      </c>
      <c r="E166" s="32"/>
      <c r="F166" s="32"/>
      <c r="G166" s="32"/>
      <c r="H166" s="33"/>
    </row>
    <row r="167" spans="1:8" s="16" customFormat="1" ht="83.25" customHeight="1" thickBot="1" x14ac:dyDescent="0.25">
      <c r="A167" s="160" t="s">
        <v>198</v>
      </c>
      <c r="B167" s="161"/>
      <c r="C167" s="209"/>
      <c r="D167" s="36">
        <v>9150</v>
      </c>
      <c r="E167" s="37"/>
      <c r="F167" s="37"/>
      <c r="G167" s="37"/>
      <c r="H167" s="38"/>
    </row>
    <row r="168" spans="1:8" ht="21.75" thickBot="1" x14ac:dyDescent="0.25">
      <c r="A168" s="286"/>
      <c r="B168" s="287"/>
      <c r="C168" s="130"/>
      <c r="D168" s="288"/>
      <c r="E168" s="288"/>
      <c r="F168" s="288"/>
      <c r="G168" s="288"/>
      <c r="H168" s="289"/>
    </row>
    <row r="170" spans="1:8" ht="21" x14ac:dyDescent="0.2">
      <c r="A170" s="216"/>
      <c r="B170" s="217" t="s">
        <v>130</v>
      </c>
      <c r="C170" s="218" t="s">
        <v>564</v>
      </c>
      <c r="D170" s="218"/>
      <c r="E170" s="606"/>
      <c r="F170" s="606"/>
      <c r="G170" s="606"/>
      <c r="H170" s="606"/>
    </row>
    <row r="171" spans="1:8" ht="21" x14ac:dyDescent="0.2">
      <c r="A171" s="216"/>
      <c r="B171" s="219"/>
      <c r="C171" s="419" t="s">
        <v>565</v>
      </c>
      <c r="D171" s="220"/>
      <c r="E171" s="305"/>
      <c r="F171" s="305"/>
      <c r="G171" s="305"/>
      <c r="H171" s="305"/>
    </row>
    <row r="172" spans="1:8" ht="21" x14ac:dyDescent="0.2">
      <c r="A172" s="216"/>
      <c r="B172" s="219"/>
      <c r="C172" s="419" t="s">
        <v>566</v>
      </c>
      <c r="D172" s="220"/>
      <c r="E172" s="305"/>
      <c r="F172" s="305"/>
      <c r="G172" s="305"/>
      <c r="H172" s="305"/>
    </row>
    <row r="173" spans="1:8" ht="21" x14ac:dyDescent="0.2">
      <c r="C173" s="220"/>
      <c r="D173" s="220"/>
      <c r="E173" s="305"/>
      <c r="F173" s="305"/>
      <c r="G173" s="305"/>
      <c r="H173" s="305"/>
    </row>
    <row r="174" spans="1:8" ht="23.25"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4"/>
      <c r="G174" s="224"/>
      <c r="H174" s="224"/>
    </row>
    <row r="175" spans="1:8" ht="23.25"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4"/>
      <c r="G175" s="224"/>
      <c r="H175" s="224"/>
    </row>
    <row r="176" spans="1:8" ht="23.25"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4"/>
      <c r="G176" s="224"/>
      <c r="H176" s="224"/>
    </row>
    <row r="177" spans="1:8" ht="23.25"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4"/>
      <c r="F177" s="224"/>
      <c r="G177" s="224"/>
      <c r="H177" s="224"/>
    </row>
    <row r="178" spans="1:8" ht="23.25"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4"/>
      <c r="F178" s="224"/>
      <c r="G178" s="224"/>
      <c r="H178" s="224"/>
    </row>
    <row r="179" spans="1:8" ht="23.25"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4"/>
      <c r="G179" s="224"/>
      <c r="H179" s="224"/>
    </row>
    <row r="180" spans="1:8" ht="23.25"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4"/>
      <c r="G180" s="224"/>
      <c r="H180" s="224"/>
    </row>
    <row r="181" spans="1:8" ht="23.25" x14ac:dyDescent="0.2">
      <c r="A181" s="229"/>
      <c r="B181" s="229"/>
      <c r="C181" s="230"/>
      <c r="D181" s="231"/>
      <c r="E181" s="231"/>
      <c r="F181" s="231"/>
      <c r="G181" s="231"/>
      <c r="H181" s="231"/>
    </row>
    <row r="182" spans="1:8" ht="21" x14ac:dyDescent="0.2">
      <c r="A182" s="235" t="s">
        <v>142</v>
      </c>
      <c r="B182" s="235"/>
      <c r="C182" s="235"/>
      <c r="D182" s="235"/>
      <c r="E182" s="607"/>
      <c r="F182" s="607"/>
      <c r="G182" s="607"/>
      <c r="H182" s="607"/>
    </row>
    <row r="183" spans="1:8" ht="23.25" x14ac:dyDescent="0.2">
      <c r="A183" s="229"/>
      <c r="B183" s="229"/>
      <c r="C183" s="230"/>
      <c r="D183" s="231"/>
      <c r="E183" s="231"/>
      <c r="F183" s="231"/>
      <c r="G183" s="231"/>
      <c r="H183" s="231"/>
    </row>
    <row r="184" spans="1:8" ht="50.1" customHeight="1" thickBot="1" x14ac:dyDescent="0.25">
      <c r="A184" s="236" t="s">
        <v>143</v>
      </c>
      <c r="B184" s="236"/>
      <c r="C184" s="236"/>
      <c r="D184" s="236"/>
      <c r="E184" s="609"/>
      <c r="F184" s="609"/>
      <c r="G184" s="609"/>
      <c r="H184" s="609"/>
    </row>
    <row r="185" spans="1:8" ht="50.1" customHeight="1" thickBot="1" x14ac:dyDescent="0.25">
      <c r="A185" s="239" t="s">
        <v>144</v>
      </c>
      <c r="B185" s="240"/>
      <c r="C185" s="240"/>
      <c r="D185" s="241"/>
      <c r="E185" s="639"/>
      <c r="F185" s="639"/>
      <c r="G185" s="639"/>
      <c r="H185" s="639"/>
    </row>
    <row r="186" spans="1:8" ht="142.5" customHeight="1" thickBot="1" x14ac:dyDescent="0.25">
      <c r="A186" s="309" t="s">
        <v>145</v>
      </c>
      <c r="B186" s="310"/>
      <c r="C186" s="311" t="s">
        <v>146</v>
      </c>
      <c r="D186" s="525" t="s">
        <v>147</v>
      </c>
      <c r="E186" s="640"/>
      <c r="F186" s="640"/>
      <c r="G186" s="640"/>
      <c r="H186" s="640"/>
    </row>
    <row r="187" spans="1:8" ht="116.25" customHeight="1" x14ac:dyDescent="0.2">
      <c r="A187" s="249" t="s">
        <v>148</v>
      </c>
      <c r="B187" s="250"/>
      <c r="C187" s="251" t="s">
        <v>149</v>
      </c>
      <c r="D187" s="427" t="s">
        <v>150</v>
      </c>
      <c r="E187" s="638"/>
      <c r="F187" s="638"/>
      <c r="G187" s="638"/>
      <c r="H187" s="638"/>
    </row>
    <row r="188" spans="1:8" ht="120.75" customHeight="1" x14ac:dyDescent="0.2">
      <c r="A188" s="254" t="s">
        <v>151</v>
      </c>
      <c r="B188" s="255"/>
      <c r="C188" s="256" t="s">
        <v>152</v>
      </c>
      <c r="D188" s="429" t="s">
        <v>153</v>
      </c>
      <c r="E188" s="638"/>
      <c r="F188" s="638"/>
      <c r="G188" s="638"/>
      <c r="H188" s="638"/>
    </row>
    <row r="189" spans="1:8" ht="138.75" customHeight="1" x14ac:dyDescent="0.2">
      <c r="A189" s="254" t="s">
        <v>154</v>
      </c>
      <c r="B189" s="255"/>
      <c r="C189" s="256" t="s">
        <v>155</v>
      </c>
      <c r="D189" s="429" t="s">
        <v>153</v>
      </c>
      <c r="E189" s="638"/>
      <c r="F189" s="638"/>
      <c r="G189" s="638"/>
      <c r="H189" s="638"/>
    </row>
    <row r="190" spans="1:8" s="213" customFormat="1" ht="125.25" customHeight="1" x14ac:dyDescent="0.2">
      <c r="A190" s="254" t="s">
        <v>157</v>
      </c>
      <c r="B190" s="255"/>
      <c r="C190" s="314" t="s">
        <v>158</v>
      </c>
      <c r="D190" s="429" t="s">
        <v>153</v>
      </c>
      <c r="E190" s="638"/>
      <c r="F190" s="638"/>
      <c r="G190" s="242"/>
      <c r="H190" s="242"/>
    </row>
    <row r="191" spans="1:8" s="234" customFormat="1" ht="222.75" customHeight="1" thickBot="1" x14ac:dyDescent="0.25">
      <c r="A191" s="316" t="s">
        <v>159</v>
      </c>
      <c r="B191" s="317"/>
      <c r="C191" s="318" t="s">
        <v>160</v>
      </c>
      <c r="D191" s="641" t="s">
        <v>153</v>
      </c>
      <c r="E191" s="638"/>
      <c r="F191" s="638"/>
      <c r="G191" s="233"/>
      <c r="H191" s="233"/>
    </row>
    <row r="192" spans="1:8" ht="23.25" x14ac:dyDescent="0.2">
      <c r="A192" s="260" t="s">
        <v>161</v>
      </c>
      <c r="B192" s="260"/>
      <c r="C192" s="260"/>
      <c r="D192" s="260"/>
      <c r="E192" s="237"/>
      <c r="F192" s="237"/>
      <c r="G192" s="237"/>
      <c r="H192" s="237"/>
    </row>
    <row r="193" spans="1:8" ht="23.25" x14ac:dyDescent="0.2">
      <c r="A193" s="260" t="s">
        <v>162</v>
      </c>
      <c r="B193" s="260"/>
      <c r="C193" s="260"/>
      <c r="D193" s="260"/>
      <c r="E193" s="237"/>
      <c r="F193" s="237"/>
      <c r="G193" s="237"/>
      <c r="H193" s="237"/>
    </row>
    <row r="194" spans="1:8" ht="223.5" customHeight="1" x14ac:dyDescent="0.2">
      <c r="A19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21"/>
      <c r="C194" s="321"/>
      <c r="D194" s="321"/>
      <c r="E194" s="642"/>
      <c r="F194" s="642"/>
      <c r="G194" s="642"/>
      <c r="H194" s="642"/>
    </row>
    <row r="195" spans="1:8" ht="90" customHeight="1" x14ac:dyDescent="0.2">
      <c r="A195" s="235" t="s">
        <v>164</v>
      </c>
      <c r="B195" s="235"/>
      <c r="C195" s="235"/>
      <c r="D195" s="235"/>
      <c r="E195" s="607"/>
      <c r="F195" s="607"/>
      <c r="G195" s="607"/>
      <c r="H195" s="607"/>
    </row>
    <row r="196" spans="1:8" ht="23.25" x14ac:dyDescent="0.2">
      <c r="A196" s="260" t="s">
        <v>165</v>
      </c>
      <c r="B196" s="260"/>
      <c r="C196" s="260"/>
      <c r="D196" s="260"/>
      <c r="E196" s="237"/>
      <c r="F196" s="237"/>
      <c r="G196" s="237"/>
      <c r="H196" s="237"/>
    </row>
    <row r="197" spans="1:8" s="262" customFormat="1" ht="114.75" customHeight="1" x14ac:dyDescent="0.2">
      <c r="A197" s="235" t="s">
        <v>166</v>
      </c>
      <c r="B197" s="235"/>
      <c r="C197" s="235"/>
      <c r="D197" s="235"/>
      <c r="E197" s="235"/>
      <c r="F197" s="235"/>
      <c r="G197" s="235"/>
      <c r="H197" s="235"/>
    </row>
  </sheetData>
  <sheetProtection selectLockedCells="1" selectUnlockedCells="1"/>
  <mergeCells count="318">
    <mergeCell ref="A194:D194"/>
    <mergeCell ref="A195:D195"/>
    <mergeCell ref="A196:D196"/>
    <mergeCell ref="A197:E197"/>
    <mergeCell ref="F197:H197"/>
    <mergeCell ref="A188:B188"/>
    <mergeCell ref="A189:B189"/>
    <mergeCell ref="A190:B190"/>
    <mergeCell ref="A191:B191"/>
    <mergeCell ref="A192:D192"/>
    <mergeCell ref="A193:D193"/>
    <mergeCell ref="A180:C180"/>
    <mergeCell ref="A182:D182"/>
    <mergeCell ref="A184:D184"/>
    <mergeCell ref="A185:D185"/>
    <mergeCell ref="A186:B186"/>
    <mergeCell ref="A187:B187"/>
    <mergeCell ref="A174:C174"/>
    <mergeCell ref="A175:C175"/>
    <mergeCell ref="A176:C176"/>
    <mergeCell ref="A177:C177"/>
    <mergeCell ref="A178:C178"/>
    <mergeCell ref="A179:C179"/>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57"/>
  <sheetViews>
    <sheetView zoomScale="40" zoomScaleNormal="40" zoomScaleSheetLayoutView="40" workbookViewId="0">
      <pane ySplit="4" topLeftCell="A197"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24" width="9.140625" style="215" hidden="1" customWidth="1"/>
    <col min="25"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ht="24" thickBot="1" x14ac:dyDescent="0.25">
      <c r="A7" s="431"/>
      <c r="B7" s="432"/>
      <c r="C7" s="433"/>
      <c r="D7" s="332" t="s">
        <v>168</v>
      </c>
      <c r="E7" s="264" t="s">
        <v>169</v>
      </c>
      <c r="F7" s="332" t="s">
        <v>170</v>
      </c>
      <c r="G7" s="264" t="s">
        <v>171</v>
      </c>
      <c r="H7" s="333"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1">
        <f>F8*1.2</f>
        <v>8215.1999999999989</v>
      </c>
      <c r="E8" s="32">
        <f>F8*1.1</f>
        <v>7530.6</v>
      </c>
      <c r="F8" s="32">
        <v>6846</v>
      </c>
      <c r="G8" s="32">
        <f>F8*0.75</f>
        <v>5134.5</v>
      </c>
      <c r="H8" s="33">
        <f>F8*0.5</f>
        <v>3423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44"/>
      <c r="E11" s="45"/>
      <c r="F11" s="45"/>
      <c r="G11" s="45"/>
      <c r="H11" s="46"/>
    </row>
    <row r="12" spans="1:8" s="16" customFormat="1" ht="24.95" customHeight="1" thickBot="1" x14ac:dyDescent="0.25">
      <c r="A12" s="81"/>
      <c r="B12" s="129"/>
      <c r="C12" s="130"/>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54">
        <f>F13*1.2</f>
        <v>9633.6</v>
      </c>
      <c r="E13" s="32">
        <f>F13*1.1</f>
        <v>8830.8000000000011</v>
      </c>
      <c r="F13" s="32">
        <v>8028</v>
      </c>
      <c r="G13" s="32">
        <f>F13*0.75</f>
        <v>6021</v>
      </c>
      <c r="H13" s="33">
        <f>F13*0.5</f>
        <v>4014</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2010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"2ГИС.НАБЕРЕЖНЫЕ ЧЕЛНЫ"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78"/>
      <c r="E22" s="79"/>
      <c r="F22" s="79"/>
      <c r="G22" s="79"/>
      <c r="H22" s="80"/>
    </row>
    <row r="23" spans="1:8" s="16" customFormat="1" ht="24.95" customHeight="1" thickBot="1" x14ac:dyDescent="0.25">
      <c r="A23" s="81"/>
      <c r="B23" s="129"/>
      <c r="C23" s="130"/>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267">
        <v>210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271"/>
      <c r="E26" s="272"/>
      <c r="F26" s="272"/>
      <c r="G26" s="272"/>
      <c r="H26" s="273"/>
    </row>
    <row r="27" spans="1:8" s="16" customFormat="1" ht="24.95" customHeight="1" thickBot="1" x14ac:dyDescent="0.25">
      <c r="A27" s="81"/>
      <c r="B27" s="129"/>
      <c r="C27" s="130"/>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1">
        <f>F28*1.2</f>
        <v>13147.199999999999</v>
      </c>
      <c r="E28" s="32">
        <f>F28*1.1</f>
        <v>12051.6</v>
      </c>
      <c r="F28" s="32">
        <v>10956</v>
      </c>
      <c r="G28" s="32">
        <f>F28*0.75</f>
        <v>8217</v>
      </c>
      <c r="H28" s="33">
        <f>F28*0.5</f>
        <v>5478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44"/>
      <c r="E31" s="45"/>
      <c r="F31" s="45"/>
      <c r="G31" s="45"/>
      <c r="H31" s="46"/>
    </row>
    <row r="32" spans="1:8" s="16" customFormat="1" ht="24.95" customHeight="1" thickBot="1" x14ac:dyDescent="0.25">
      <c r="A32" s="81"/>
      <c r="B32" s="129"/>
      <c r="C32" s="130"/>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54">
        <f>F33*1.2</f>
        <v>15422.4</v>
      </c>
      <c r="E33" s="32">
        <f>F33*1.1</f>
        <v>14137.2</v>
      </c>
      <c r="F33" s="32">
        <v>12852</v>
      </c>
      <c r="G33" s="32">
        <f>F33*0.75</f>
        <v>9639</v>
      </c>
      <c r="H33" s="33">
        <f>F33*0.5</f>
        <v>6426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"2ГИС.НАБЕРЕЖНЫЕ ЧЕЛНЫ"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78"/>
      <c r="E42" s="79"/>
      <c r="F42" s="79"/>
      <c r="G42" s="79"/>
      <c r="H42" s="80"/>
    </row>
    <row r="43" spans="1:8" s="16" customFormat="1" ht="24.95" customHeight="1" thickBot="1" x14ac:dyDescent="0.25">
      <c r="A43" s="81"/>
      <c r="B43" s="129"/>
      <c r="C43" s="130"/>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89">
        <v>210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99"/>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1">
        <f>F49*1.2</f>
        <v>9864</v>
      </c>
      <c r="E49" s="32">
        <f>F49*1.1</f>
        <v>9042</v>
      </c>
      <c r="F49" s="32">
        <v>8220</v>
      </c>
      <c r="G49" s="32">
        <f>F49*0.75</f>
        <v>6165</v>
      </c>
      <c r="H49" s="33">
        <f>F49*0.5</f>
        <v>4110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54">
        <f>F55*1.2</f>
        <v>11563.199999999999</v>
      </c>
      <c r="E55" s="32">
        <f>F55*1.1</f>
        <v>10599.6</v>
      </c>
      <c r="F55" s="32">
        <v>9636</v>
      </c>
      <c r="G55" s="32">
        <f>F55*0.75</f>
        <v>7227</v>
      </c>
      <c r="H55" s="33">
        <f>F55*0.5</f>
        <v>4818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267">
        <v>210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ht="50.1" customHeight="1" thickBot="1" x14ac:dyDescent="0.25">
      <c r="A65" s="136" t="s">
        <v>38</v>
      </c>
      <c r="B65" s="137"/>
      <c r="C65" s="137"/>
      <c r="D65" s="138" t="str">
        <f>"от "&amp;MIN(D66:D85)&amp;" до "&amp;MAX(D66:D85)</f>
        <v>от 1548 до 30960</v>
      </c>
      <c r="E65" s="139"/>
      <c r="F65" s="139"/>
      <c r="G65" s="139"/>
      <c r="H65" s="140"/>
    </row>
    <row r="66" spans="1:8" ht="37.5" customHeight="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365">
        <v>1548</v>
      </c>
      <c r="E66" s="145"/>
      <c r="F66" s="145"/>
      <c r="G66" s="145"/>
      <c r="H66" s="146"/>
    </row>
    <row r="67" spans="1:8" ht="37.5" customHeight="1" x14ac:dyDescent="0.2">
      <c r="A67" s="147" t="s">
        <v>40</v>
      </c>
      <c r="B67" s="366"/>
      <c r="C67" s="350"/>
      <c r="D67" s="56">
        <v>3096</v>
      </c>
      <c r="E67" s="37"/>
      <c r="F67" s="37"/>
      <c r="G67" s="37"/>
      <c r="H67" s="38"/>
    </row>
    <row r="68" spans="1:8" ht="37.5" customHeight="1" x14ac:dyDescent="0.2">
      <c r="A68" s="147" t="s">
        <v>41</v>
      </c>
      <c r="B68" s="366"/>
      <c r="C68" s="350"/>
      <c r="D68" s="56">
        <v>4644</v>
      </c>
      <c r="E68" s="37"/>
      <c r="F68" s="37"/>
      <c r="G68" s="37"/>
      <c r="H68" s="38"/>
    </row>
    <row r="69" spans="1:8" ht="37.5" customHeight="1" x14ac:dyDescent="0.2">
      <c r="A69" s="147" t="s">
        <v>42</v>
      </c>
      <c r="B69" s="366"/>
      <c r="C69" s="350"/>
      <c r="D69" s="56">
        <v>6192</v>
      </c>
      <c r="E69" s="37"/>
      <c r="F69" s="37"/>
      <c r="G69" s="37"/>
      <c r="H69" s="38"/>
    </row>
    <row r="70" spans="1:8" ht="37.5" customHeight="1" x14ac:dyDescent="0.2">
      <c r="A70" s="147" t="s">
        <v>43</v>
      </c>
      <c r="B70" s="366"/>
      <c r="C70" s="350"/>
      <c r="D70" s="56">
        <v>7740</v>
      </c>
      <c r="E70" s="37"/>
      <c r="F70" s="37"/>
      <c r="G70" s="37"/>
      <c r="H70" s="38"/>
    </row>
    <row r="71" spans="1:8" ht="37.5" customHeight="1" x14ac:dyDescent="0.2">
      <c r="A71" s="147" t="s">
        <v>44</v>
      </c>
      <c r="B71" s="366"/>
      <c r="C71" s="350"/>
      <c r="D71" s="56">
        <v>9288</v>
      </c>
      <c r="E71" s="37"/>
      <c r="F71" s="37"/>
      <c r="G71" s="37"/>
      <c r="H71" s="38"/>
    </row>
    <row r="72" spans="1:8" ht="37.5" customHeight="1" x14ac:dyDescent="0.2">
      <c r="A72" s="147" t="s">
        <v>45</v>
      </c>
      <c r="B72" s="366"/>
      <c r="C72" s="350"/>
      <c r="D72" s="56">
        <v>10836</v>
      </c>
      <c r="E72" s="37"/>
      <c r="F72" s="37"/>
      <c r="G72" s="37"/>
      <c r="H72" s="38"/>
    </row>
    <row r="73" spans="1:8" ht="37.5" customHeight="1" x14ac:dyDescent="0.2">
      <c r="A73" s="147" t="s">
        <v>46</v>
      </c>
      <c r="B73" s="366"/>
      <c r="C73" s="350"/>
      <c r="D73" s="56">
        <v>12384</v>
      </c>
      <c r="E73" s="37"/>
      <c r="F73" s="37"/>
      <c r="G73" s="37"/>
      <c r="H73" s="38"/>
    </row>
    <row r="74" spans="1:8" ht="37.5" customHeight="1" x14ac:dyDescent="0.2">
      <c r="A74" s="147" t="s">
        <v>47</v>
      </c>
      <c r="B74" s="366"/>
      <c r="C74" s="350"/>
      <c r="D74" s="56">
        <v>13932</v>
      </c>
      <c r="E74" s="37"/>
      <c r="F74" s="37"/>
      <c r="G74" s="37"/>
      <c r="H74" s="38"/>
    </row>
    <row r="75" spans="1:8" ht="37.5" customHeight="1" x14ac:dyDescent="0.2">
      <c r="A75" s="147" t="s">
        <v>48</v>
      </c>
      <c r="B75" s="366"/>
      <c r="C75" s="350"/>
      <c r="D75" s="56">
        <v>15480</v>
      </c>
      <c r="E75" s="37"/>
      <c r="F75" s="37"/>
      <c r="G75" s="37"/>
      <c r="H75" s="38"/>
    </row>
    <row r="76" spans="1:8" ht="37.5" customHeight="1" x14ac:dyDescent="0.2">
      <c r="A76" s="147" t="s">
        <v>49</v>
      </c>
      <c r="B76" s="366"/>
      <c r="C76" s="350"/>
      <c r="D76" s="56">
        <v>17028</v>
      </c>
      <c r="E76" s="37"/>
      <c r="F76" s="37"/>
      <c r="G76" s="37"/>
      <c r="H76" s="38"/>
    </row>
    <row r="77" spans="1:8" ht="37.5" customHeight="1" x14ac:dyDescent="0.2">
      <c r="A77" s="147" t="s">
        <v>50</v>
      </c>
      <c r="B77" s="366"/>
      <c r="C77" s="350"/>
      <c r="D77" s="56">
        <v>18576</v>
      </c>
      <c r="E77" s="37"/>
      <c r="F77" s="37"/>
      <c r="G77" s="37"/>
      <c r="H77" s="38"/>
    </row>
    <row r="78" spans="1:8" ht="37.5" customHeight="1" x14ac:dyDescent="0.2">
      <c r="A78" s="147" t="s">
        <v>51</v>
      </c>
      <c r="B78" s="366"/>
      <c r="C78" s="350"/>
      <c r="D78" s="56">
        <v>20124</v>
      </c>
      <c r="E78" s="37"/>
      <c r="F78" s="37"/>
      <c r="G78" s="37"/>
      <c r="H78" s="38"/>
    </row>
    <row r="79" spans="1:8" ht="37.5" customHeight="1" x14ac:dyDescent="0.2">
      <c r="A79" s="147" t="s">
        <v>52</v>
      </c>
      <c r="B79" s="366"/>
      <c r="C79" s="350"/>
      <c r="D79" s="56">
        <v>21672</v>
      </c>
      <c r="E79" s="37"/>
      <c r="F79" s="37"/>
      <c r="G79" s="37"/>
      <c r="H79" s="38"/>
    </row>
    <row r="80" spans="1:8" ht="37.5" customHeight="1" x14ac:dyDescent="0.2">
      <c r="A80" s="147" t="s">
        <v>53</v>
      </c>
      <c r="B80" s="366"/>
      <c r="C80" s="350"/>
      <c r="D80" s="56">
        <v>23220</v>
      </c>
      <c r="E80" s="37"/>
      <c r="F80" s="37"/>
      <c r="G80" s="37"/>
      <c r="H80" s="38"/>
    </row>
    <row r="81" spans="1:8" ht="37.5" customHeight="1" x14ac:dyDescent="0.2">
      <c r="A81" s="147" t="s">
        <v>54</v>
      </c>
      <c r="B81" s="366"/>
      <c r="C81" s="350"/>
      <c r="D81" s="56">
        <v>24768</v>
      </c>
      <c r="E81" s="37"/>
      <c r="F81" s="37"/>
      <c r="G81" s="37"/>
      <c r="H81" s="38"/>
    </row>
    <row r="82" spans="1:8" ht="37.5" customHeight="1" x14ac:dyDescent="0.2">
      <c r="A82" s="147" t="s">
        <v>55</v>
      </c>
      <c r="B82" s="366"/>
      <c r="C82" s="350"/>
      <c r="D82" s="56">
        <v>26316</v>
      </c>
      <c r="E82" s="37"/>
      <c r="F82" s="37"/>
      <c r="G82" s="37"/>
      <c r="H82" s="38"/>
    </row>
    <row r="83" spans="1:8" ht="37.5" customHeight="1" x14ac:dyDescent="0.2">
      <c r="A83" s="147" t="s">
        <v>56</v>
      </c>
      <c r="B83" s="366"/>
      <c r="C83" s="350"/>
      <c r="D83" s="56">
        <v>27864</v>
      </c>
      <c r="E83" s="37"/>
      <c r="F83" s="37"/>
      <c r="G83" s="37"/>
      <c r="H83" s="38"/>
    </row>
    <row r="84" spans="1:8" ht="37.5" customHeight="1" x14ac:dyDescent="0.2">
      <c r="A84" s="147" t="s">
        <v>57</v>
      </c>
      <c r="B84" s="366"/>
      <c r="C84" s="350"/>
      <c r="D84" s="56">
        <v>29412</v>
      </c>
      <c r="E84" s="37"/>
      <c r="F84" s="37"/>
      <c r="G84" s="37"/>
      <c r="H84" s="38"/>
    </row>
    <row r="85" spans="1:8" ht="37.5" customHeight="1" x14ac:dyDescent="0.2">
      <c r="A85" s="147" t="s">
        <v>58</v>
      </c>
      <c r="B85" s="366"/>
      <c r="C85" s="350"/>
      <c r="D85" s="56">
        <v>30960</v>
      </c>
      <c r="E85" s="37"/>
      <c r="F85" s="37"/>
      <c r="G85" s="37"/>
      <c r="H85" s="38"/>
    </row>
    <row r="86" spans="1:8" ht="37.5" customHeight="1" x14ac:dyDescent="0.2">
      <c r="A86" s="147" t="s">
        <v>178</v>
      </c>
      <c r="B86" s="366"/>
      <c r="C86" s="350"/>
      <c r="D86" s="56">
        <v>32508</v>
      </c>
      <c r="E86" s="37"/>
      <c r="F86" s="37"/>
      <c r="G86" s="37"/>
      <c r="H86" s="38"/>
    </row>
    <row r="87" spans="1:8" ht="37.5" customHeight="1" x14ac:dyDescent="0.2">
      <c r="A87" s="147" t="s">
        <v>179</v>
      </c>
      <c r="B87" s="366"/>
      <c r="C87" s="350"/>
      <c r="D87" s="56">
        <v>34056</v>
      </c>
      <c r="E87" s="37"/>
      <c r="F87" s="37"/>
      <c r="G87" s="37"/>
      <c r="H87" s="38"/>
    </row>
    <row r="88" spans="1:8" ht="37.5" customHeight="1" x14ac:dyDescent="0.2">
      <c r="A88" s="147" t="s">
        <v>180</v>
      </c>
      <c r="B88" s="366"/>
      <c r="C88" s="350"/>
      <c r="D88" s="56">
        <v>35604</v>
      </c>
      <c r="E88" s="37"/>
      <c r="F88" s="37"/>
      <c r="G88" s="37"/>
      <c r="H88" s="38"/>
    </row>
    <row r="89" spans="1:8" ht="37.5" customHeight="1" x14ac:dyDescent="0.2">
      <c r="A89" s="147" t="s">
        <v>181</v>
      </c>
      <c r="B89" s="366"/>
      <c r="C89" s="350"/>
      <c r="D89" s="56">
        <v>37152</v>
      </c>
      <c r="E89" s="37"/>
      <c r="F89" s="37"/>
      <c r="G89" s="37"/>
      <c r="H89" s="38"/>
    </row>
    <row r="90" spans="1:8" ht="37.5" customHeight="1" x14ac:dyDescent="0.2">
      <c r="A90" s="147" t="s">
        <v>182</v>
      </c>
      <c r="B90" s="366"/>
      <c r="C90" s="350"/>
      <c r="D90" s="56">
        <v>38700</v>
      </c>
      <c r="E90" s="37"/>
      <c r="F90" s="37"/>
      <c r="G90" s="37"/>
      <c r="H90" s="38"/>
    </row>
    <row r="91" spans="1:8" ht="37.5" customHeight="1" x14ac:dyDescent="0.2">
      <c r="A91" s="147" t="s">
        <v>183</v>
      </c>
      <c r="B91" s="366"/>
      <c r="C91" s="350"/>
      <c r="D91" s="56">
        <v>40248</v>
      </c>
      <c r="E91" s="37"/>
      <c r="F91" s="37"/>
      <c r="G91" s="37"/>
      <c r="H91" s="38"/>
    </row>
    <row r="92" spans="1:8" ht="37.5" customHeight="1" x14ac:dyDescent="0.2">
      <c r="A92" s="147" t="s">
        <v>184</v>
      </c>
      <c r="B92" s="366"/>
      <c r="C92" s="350"/>
      <c r="D92" s="56">
        <v>41796</v>
      </c>
      <c r="E92" s="37"/>
      <c r="F92" s="37"/>
      <c r="G92" s="37"/>
      <c r="H92" s="38"/>
    </row>
    <row r="93" spans="1:8" ht="37.5" customHeight="1" x14ac:dyDescent="0.2">
      <c r="A93" s="147" t="s">
        <v>185</v>
      </c>
      <c r="B93" s="366"/>
      <c r="C93" s="350"/>
      <c r="D93" s="56">
        <v>43344</v>
      </c>
      <c r="E93" s="37"/>
      <c r="F93" s="37"/>
      <c r="G93" s="37"/>
      <c r="H93" s="38"/>
    </row>
    <row r="94" spans="1:8" ht="37.5" customHeight="1" x14ac:dyDescent="0.2">
      <c r="A94" s="147" t="s">
        <v>186</v>
      </c>
      <c r="B94" s="366"/>
      <c r="C94" s="350"/>
      <c r="D94" s="56">
        <v>44892</v>
      </c>
      <c r="E94" s="37"/>
      <c r="F94" s="37"/>
      <c r="G94" s="37"/>
      <c r="H94" s="38"/>
    </row>
    <row r="95" spans="1:8" ht="37.5" customHeight="1" x14ac:dyDescent="0.2">
      <c r="A95" s="147" t="s">
        <v>187</v>
      </c>
      <c r="B95" s="366"/>
      <c r="C95" s="350"/>
      <c r="D95" s="56">
        <v>46440</v>
      </c>
      <c r="E95" s="37"/>
      <c r="F95" s="37"/>
      <c r="G95" s="37"/>
      <c r="H95" s="38"/>
    </row>
    <row r="96" spans="1:8" ht="37.5" customHeight="1" x14ac:dyDescent="0.2">
      <c r="A96" s="147" t="s">
        <v>188</v>
      </c>
      <c r="B96" s="148"/>
      <c r="C96" s="350"/>
      <c r="D96" s="56">
        <v>47988</v>
      </c>
      <c r="E96" s="37"/>
      <c r="F96" s="37"/>
      <c r="G96" s="37"/>
      <c r="H96" s="38"/>
    </row>
    <row r="97" spans="1:8" ht="37.5" customHeight="1" x14ac:dyDescent="0.2">
      <c r="A97" s="147" t="s">
        <v>189</v>
      </c>
      <c r="B97" s="148"/>
      <c r="C97" s="350"/>
      <c r="D97" s="56">
        <v>49536</v>
      </c>
      <c r="E97" s="37"/>
      <c r="F97" s="37"/>
      <c r="G97" s="37"/>
      <c r="H97" s="38"/>
    </row>
    <row r="98" spans="1:8" ht="37.5" customHeight="1" x14ac:dyDescent="0.2">
      <c r="A98" s="147" t="s">
        <v>190</v>
      </c>
      <c r="B98" s="148"/>
      <c r="C98" s="350"/>
      <c r="D98" s="56">
        <v>51084</v>
      </c>
      <c r="E98" s="37"/>
      <c r="F98" s="37"/>
      <c r="G98" s="37"/>
      <c r="H98" s="38"/>
    </row>
    <row r="99" spans="1:8" ht="37.5" customHeight="1" x14ac:dyDescent="0.2">
      <c r="A99" s="147" t="s">
        <v>191</v>
      </c>
      <c r="B99" s="148"/>
      <c r="C99" s="350"/>
      <c r="D99" s="56">
        <v>52632</v>
      </c>
      <c r="E99" s="37"/>
      <c r="F99" s="37"/>
      <c r="G99" s="37"/>
      <c r="H99" s="38"/>
    </row>
    <row r="100" spans="1:8" ht="37.5" customHeight="1" x14ac:dyDescent="0.2">
      <c r="A100" s="147" t="s">
        <v>192</v>
      </c>
      <c r="B100" s="148"/>
      <c r="C100" s="350"/>
      <c r="D100" s="56">
        <v>54180</v>
      </c>
      <c r="E100" s="37"/>
      <c r="F100" s="37"/>
      <c r="G100" s="37"/>
      <c r="H100" s="38"/>
    </row>
    <row r="101" spans="1:8" ht="37.5" customHeight="1" x14ac:dyDescent="0.2">
      <c r="A101" s="147" t="s">
        <v>229</v>
      </c>
      <c r="B101" s="148"/>
      <c r="C101" s="350"/>
      <c r="D101" s="56">
        <v>55728</v>
      </c>
      <c r="E101" s="37"/>
      <c r="F101" s="37"/>
      <c r="G101" s="37"/>
      <c r="H101" s="38"/>
    </row>
    <row r="102" spans="1:8" ht="37.5" customHeight="1" x14ac:dyDescent="0.2">
      <c r="A102" s="147" t="s">
        <v>230</v>
      </c>
      <c r="B102" s="148"/>
      <c r="C102" s="350"/>
      <c r="D102" s="56">
        <v>57276</v>
      </c>
      <c r="E102" s="37"/>
      <c r="F102" s="37"/>
      <c r="G102" s="37"/>
      <c r="H102" s="38"/>
    </row>
    <row r="103" spans="1:8" ht="37.5" customHeight="1" x14ac:dyDescent="0.2">
      <c r="A103" s="147" t="s">
        <v>231</v>
      </c>
      <c r="B103" s="148"/>
      <c r="C103" s="350"/>
      <c r="D103" s="56">
        <v>58824</v>
      </c>
      <c r="E103" s="37"/>
      <c r="F103" s="37"/>
      <c r="G103" s="37"/>
      <c r="H103" s="38"/>
    </row>
    <row r="104" spans="1:8" ht="37.5" customHeight="1" x14ac:dyDescent="0.2">
      <c r="A104" s="147" t="s">
        <v>232</v>
      </c>
      <c r="B104" s="148"/>
      <c r="C104" s="350"/>
      <c r="D104" s="56">
        <v>60372</v>
      </c>
      <c r="E104" s="37"/>
      <c r="F104" s="37"/>
      <c r="G104" s="37"/>
      <c r="H104" s="38"/>
    </row>
    <row r="105" spans="1:8" ht="37.5" customHeight="1" x14ac:dyDescent="0.2">
      <c r="A105" s="147" t="s">
        <v>233</v>
      </c>
      <c r="B105" s="148"/>
      <c r="C105" s="350"/>
      <c r="D105" s="56">
        <v>61920</v>
      </c>
      <c r="E105" s="37"/>
      <c r="F105" s="37"/>
      <c r="G105" s="37"/>
      <c r="H105" s="38"/>
    </row>
    <row r="106" spans="1:8" ht="37.5" customHeight="1" x14ac:dyDescent="0.2">
      <c r="A106" s="147" t="s">
        <v>356</v>
      </c>
      <c r="B106" s="148"/>
      <c r="C106" s="350"/>
      <c r="D106" s="56">
        <v>63468</v>
      </c>
      <c r="E106" s="37"/>
      <c r="F106" s="37"/>
      <c r="G106" s="37"/>
      <c r="H106" s="38"/>
    </row>
    <row r="107" spans="1:8" ht="37.5" customHeight="1" x14ac:dyDescent="0.2">
      <c r="A107" s="147" t="s">
        <v>357</v>
      </c>
      <c r="B107" s="148"/>
      <c r="C107" s="350"/>
      <c r="D107" s="56">
        <v>65016</v>
      </c>
      <c r="E107" s="37"/>
      <c r="F107" s="37"/>
      <c r="G107" s="37"/>
      <c r="H107" s="38"/>
    </row>
    <row r="108" spans="1:8" ht="37.5" customHeight="1" x14ac:dyDescent="0.2">
      <c r="A108" s="147" t="s">
        <v>358</v>
      </c>
      <c r="B108" s="148"/>
      <c r="C108" s="350"/>
      <c r="D108" s="56">
        <v>66564</v>
      </c>
      <c r="E108" s="37"/>
      <c r="F108" s="37"/>
      <c r="G108" s="37"/>
      <c r="H108" s="38"/>
    </row>
    <row r="109" spans="1:8" ht="37.5" customHeight="1" x14ac:dyDescent="0.2">
      <c r="A109" s="147" t="s">
        <v>359</v>
      </c>
      <c r="B109" s="148"/>
      <c r="C109" s="350"/>
      <c r="D109" s="56">
        <v>68112</v>
      </c>
      <c r="E109" s="37"/>
      <c r="F109" s="37"/>
      <c r="G109" s="37"/>
      <c r="H109" s="38"/>
    </row>
    <row r="110" spans="1:8" ht="37.5" customHeight="1" x14ac:dyDescent="0.2">
      <c r="A110" s="147" t="s">
        <v>360</v>
      </c>
      <c r="B110" s="148"/>
      <c r="C110" s="350"/>
      <c r="D110" s="56">
        <v>69660</v>
      </c>
      <c r="E110" s="37"/>
      <c r="F110" s="37"/>
      <c r="G110" s="37"/>
      <c r="H110" s="38"/>
    </row>
    <row r="111" spans="1:8" ht="37.5" customHeight="1" x14ac:dyDescent="0.2">
      <c r="A111" s="147" t="s">
        <v>361</v>
      </c>
      <c r="B111" s="148"/>
      <c r="C111" s="350"/>
      <c r="D111" s="56">
        <v>71208</v>
      </c>
      <c r="E111" s="37"/>
      <c r="F111" s="37"/>
      <c r="G111" s="37"/>
      <c r="H111" s="38"/>
    </row>
    <row r="112" spans="1:8" ht="37.5" customHeight="1" x14ac:dyDescent="0.2">
      <c r="A112" s="147" t="s">
        <v>362</v>
      </c>
      <c r="B112" s="148"/>
      <c r="C112" s="350"/>
      <c r="D112" s="56">
        <v>72756</v>
      </c>
      <c r="E112" s="37"/>
      <c r="F112" s="37"/>
      <c r="G112" s="37"/>
      <c r="H112" s="38"/>
    </row>
    <row r="113" spans="1:8" ht="37.5" customHeight="1" x14ac:dyDescent="0.2">
      <c r="A113" s="147" t="s">
        <v>363</v>
      </c>
      <c r="B113" s="148"/>
      <c r="C113" s="350"/>
      <c r="D113" s="56">
        <v>74304</v>
      </c>
      <c r="E113" s="37"/>
      <c r="F113" s="37"/>
      <c r="G113" s="37"/>
      <c r="H113" s="38"/>
    </row>
    <row r="114" spans="1:8" ht="37.5" customHeight="1" x14ac:dyDescent="0.2">
      <c r="A114" s="147" t="s">
        <v>364</v>
      </c>
      <c r="B114" s="148"/>
      <c r="C114" s="350"/>
      <c r="D114" s="56">
        <v>75852</v>
      </c>
      <c r="E114" s="37"/>
      <c r="F114" s="37"/>
      <c r="G114" s="37"/>
      <c r="H114" s="38"/>
    </row>
    <row r="115" spans="1:8" ht="37.5" customHeight="1" x14ac:dyDescent="0.2">
      <c r="A115" s="147" t="s">
        <v>365</v>
      </c>
      <c r="B115" s="148"/>
      <c r="C115" s="350"/>
      <c r="D115" s="56">
        <v>77400</v>
      </c>
      <c r="E115" s="37"/>
      <c r="F115" s="37"/>
      <c r="G115" s="37"/>
      <c r="H115" s="38"/>
    </row>
    <row r="116" spans="1:8" ht="37.5" customHeight="1" x14ac:dyDescent="0.2">
      <c r="A116" s="147" t="s">
        <v>366</v>
      </c>
      <c r="B116" s="148"/>
      <c r="C116" s="350"/>
      <c r="D116" s="56">
        <v>78948</v>
      </c>
      <c r="E116" s="37"/>
      <c r="F116" s="37"/>
      <c r="G116" s="37"/>
      <c r="H116" s="38"/>
    </row>
    <row r="117" spans="1:8" ht="37.5" customHeight="1" x14ac:dyDescent="0.2">
      <c r="A117" s="147" t="s">
        <v>367</v>
      </c>
      <c r="B117" s="148"/>
      <c r="C117" s="350"/>
      <c r="D117" s="56">
        <v>80496</v>
      </c>
      <c r="E117" s="37"/>
      <c r="F117" s="37"/>
      <c r="G117" s="37"/>
      <c r="H117" s="38"/>
    </row>
    <row r="118" spans="1:8" ht="37.5" customHeight="1" x14ac:dyDescent="0.2">
      <c r="A118" s="147" t="s">
        <v>368</v>
      </c>
      <c r="B118" s="148"/>
      <c r="C118" s="350"/>
      <c r="D118" s="56">
        <v>82044</v>
      </c>
      <c r="E118" s="37"/>
      <c r="F118" s="37"/>
      <c r="G118" s="37"/>
      <c r="H118" s="38"/>
    </row>
    <row r="119" spans="1:8" ht="37.5" customHeight="1" x14ac:dyDescent="0.2">
      <c r="A119" s="147" t="s">
        <v>369</v>
      </c>
      <c r="B119" s="148"/>
      <c r="C119" s="350"/>
      <c r="D119" s="56">
        <v>83592</v>
      </c>
      <c r="E119" s="37"/>
      <c r="F119" s="37"/>
      <c r="G119" s="37"/>
      <c r="H119" s="38"/>
    </row>
    <row r="120" spans="1:8" ht="37.5" customHeight="1" x14ac:dyDescent="0.2">
      <c r="A120" s="147" t="s">
        <v>370</v>
      </c>
      <c r="B120" s="148"/>
      <c r="C120" s="350"/>
      <c r="D120" s="56">
        <v>85140</v>
      </c>
      <c r="E120" s="37"/>
      <c r="F120" s="37"/>
      <c r="G120" s="37"/>
      <c r="H120" s="38"/>
    </row>
    <row r="121" spans="1:8" ht="37.5" customHeight="1" x14ac:dyDescent="0.2">
      <c r="A121" s="147" t="s">
        <v>371</v>
      </c>
      <c r="B121" s="148"/>
      <c r="C121" s="350"/>
      <c r="D121" s="56">
        <v>86688</v>
      </c>
      <c r="E121" s="37"/>
      <c r="F121" s="37"/>
      <c r="G121" s="37"/>
      <c r="H121" s="38"/>
    </row>
    <row r="122" spans="1:8" ht="37.5" customHeight="1" x14ac:dyDescent="0.2">
      <c r="A122" s="147" t="s">
        <v>372</v>
      </c>
      <c r="B122" s="148"/>
      <c r="C122" s="350"/>
      <c r="D122" s="56">
        <v>88236</v>
      </c>
      <c r="E122" s="37"/>
      <c r="F122" s="37"/>
      <c r="G122" s="37"/>
      <c r="H122" s="38"/>
    </row>
    <row r="123" spans="1:8" ht="37.5" customHeight="1" x14ac:dyDescent="0.2">
      <c r="A123" s="147" t="s">
        <v>373</v>
      </c>
      <c r="B123" s="148"/>
      <c r="C123" s="350"/>
      <c r="D123" s="56">
        <v>89784</v>
      </c>
      <c r="E123" s="37"/>
      <c r="F123" s="37"/>
      <c r="G123" s="37"/>
      <c r="H123" s="38"/>
    </row>
    <row r="124" spans="1:8" ht="37.5" customHeight="1" x14ac:dyDescent="0.2">
      <c r="A124" s="147" t="s">
        <v>374</v>
      </c>
      <c r="B124" s="148"/>
      <c r="C124" s="350"/>
      <c r="D124" s="56">
        <v>91332</v>
      </c>
      <c r="E124" s="37"/>
      <c r="F124" s="37"/>
      <c r="G124" s="37"/>
      <c r="H124" s="38"/>
    </row>
    <row r="125" spans="1:8" ht="37.5" customHeight="1" thickBot="1" x14ac:dyDescent="0.25">
      <c r="A125" s="147" t="s">
        <v>375</v>
      </c>
      <c r="B125" s="148"/>
      <c r="C125" s="367"/>
      <c r="D125" s="56">
        <v>92880</v>
      </c>
      <c r="E125" s="37"/>
      <c r="F125" s="37"/>
      <c r="G125" s="37"/>
      <c r="H125" s="38"/>
    </row>
    <row r="126" spans="1:8" ht="50.1" customHeight="1" thickBot="1" x14ac:dyDescent="0.25">
      <c r="A126" s="136" t="s">
        <v>59</v>
      </c>
      <c r="B126" s="137"/>
      <c r="C126" s="137"/>
      <c r="D126" s="138" t="str">
        <f>"от "&amp;MIN(D127:D136)&amp;" до "&amp;MAX(D127:D136)</f>
        <v>от 414 до 7140</v>
      </c>
      <c r="E126" s="139"/>
      <c r="F126" s="139"/>
      <c r="G126" s="139"/>
      <c r="H126" s="140"/>
    </row>
    <row r="127" spans="1:8" ht="151.5" x14ac:dyDescent="0.2">
      <c r="A127" s="149" t="s">
        <v>60</v>
      </c>
      <c r="B127" s="150" t="s">
        <v>13</v>
      </c>
      <c r="C127" s="151"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152">
        <v>1182</v>
      </c>
      <c r="E127" s="152"/>
      <c r="F127" s="152"/>
      <c r="G127" s="152"/>
      <c r="H127" s="153"/>
    </row>
    <row r="128" spans="1:8" ht="37.5" customHeight="1" x14ac:dyDescent="0.2">
      <c r="A128" s="154" t="s">
        <v>61</v>
      </c>
      <c r="B128" s="155"/>
      <c r="C128" s="15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157">
        <v>414</v>
      </c>
      <c r="E128" s="157"/>
      <c r="F128" s="157"/>
      <c r="G128" s="157"/>
      <c r="H128" s="158"/>
    </row>
    <row r="129" spans="1:8" ht="37.5" customHeight="1" x14ac:dyDescent="0.2">
      <c r="A129" s="154" t="s">
        <v>62</v>
      </c>
      <c r="B129" s="155"/>
      <c r="C129" s="159"/>
      <c r="D129" s="157">
        <v>2364</v>
      </c>
      <c r="E129" s="157"/>
      <c r="F129" s="157"/>
      <c r="G129" s="157"/>
      <c r="H129" s="158"/>
    </row>
    <row r="130" spans="1:8" ht="37.5" customHeight="1" x14ac:dyDescent="0.2">
      <c r="A130" s="154" t="s">
        <v>63</v>
      </c>
      <c r="B130" s="155"/>
      <c r="C130" s="159"/>
      <c r="D130" s="157">
        <v>2010</v>
      </c>
      <c r="E130" s="157"/>
      <c r="F130" s="157"/>
      <c r="G130" s="157"/>
      <c r="H130" s="158"/>
    </row>
    <row r="131" spans="1:8" ht="37.5" customHeight="1" x14ac:dyDescent="0.2">
      <c r="A131" s="160" t="s">
        <v>64</v>
      </c>
      <c r="B131" s="161"/>
      <c r="C131" s="159"/>
      <c r="D131" s="157">
        <v>4722</v>
      </c>
      <c r="E131" s="157"/>
      <c r="F131" s="157"/>
      <c r="G131" s="157"/>
      <c r="H131" s="158"/>
    </row>
    <row r="132" spans="1:8" ht="37.5" customHeight="1" x14ac:dyDescent="0.2">
      <c r="A132" s="154" t="s">
        <v>65</v>
      </c>
      <c r="B132" s="155"/>
      <c r="C132" s="159"/>
      <c r="D132" s="157">
        <v>414</v>
      </c>
      <c r="E132" s="157"/>
      <c r="F132" s="157"/>
      <c r="G132" s="157"/>
      <c r="H132" s="158"/>
    </row>
    <row r="133" spans="1:8" ht="37.5" customHeight="1" x14ac:dyDescent="0.2">
      <c r="A133" s="154" t="s">
        <v>66</v>
      </c>
      <c r="B133" s="155"/>
      <c r="C133" s="159"/>
      <c r="D133" s="157">
        <v>414</v>
      </c>
      <c r="E133" s="157"/>
      <c r="F133" s="157"/>
      <c r="G133" s="157"/>
      <c r="H133" s="158"/>
    </row>
    <row r="134" spans="1:8" ht="37.5" customHeight="1" x14ac:dyDescent="0.2">
      <c r="A134" s="154" t="s">
        <v>67</v>
      </c>
      <c r="B134" s="155"/>
      <c r="C134" s="159"/>
      <c r="D134" s="157">
        <v>828</v>
      </c>
      <c r="E134" s="157"/>
      <c r="F134" s="157"/>
      <c r="G134" s="157"/>
      <c r="H134" s="158"/>
    </row>
    <row r="135" spans="1:8" ht="37.5" customHeight="1" x14ac:dyDescent="0.2">
      <c r="A135" s="154" t="s">
        <v>68</v>
      </c>
      <c r="B135" s="155"/>
      <c r="C135" s="159"/>
      <c r="D135" s="157">
        <v>1242</v>
      </c>
      <c r="E135" s="157"/>
      <c r="F135" s="157"/>
      <c r="G135" s="157"/>
      <c r="H135" s="158"/>
    </row>
    <row r="136" spans="1:8" ht="37.5" customHeight="1" thickBot="1" x14ac:dyDescent="0.25">
      <c r="A136" s="162" t="s">
        <v>69</v>
      </c>
      <c r="B136" s="163"/>
      <c r="C136" s="164"/>
      <c r="D136" s="165">
        <v>7140</v>
      </c>
      <c r="E136" s="165"/>
      <c r="F136" s="165"/>
      <c r="G136" s="165"/>
      <c r="H136" s="166"/>
    </row>
    <row r="137" spans="1:8" s="16" customFormat="1" ht="117.75" customHeight="1" thickBot="1" x14ac:dyDescent="0.25">
      <c r="A137" s="283" t="s">
        <v>71</v>
      </c>
      <c r="B137" s="284"/>
      <c r="C137"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45">
        <v>30</v>
      </c>
      <c r="E137" s="45"/>
      <c r="F137" s="45"/>
      <c r="G137" s="45"/>
      <c r="H137" s="46"/>
    </row>
    <row r="138" spans="1:8" ht="50.1" customHeight="1" thickBot="1" x14ac:dyDescent="0.25">
      <c r="A138" s="24" t="s">
        <v>72</v>
      </c>
      <c r="B138" s="25"/>
      <c r="C138" s="26"/>
      <c r="D138" s="173" t="e">
        <f>"от "&amp;MIN(D140,D160:H161,#REF!,D162:H176)&amp;" до "&amp;MAX(D140,D160:H161,#REF!,D162:H176)</f>
        <v>#REF!</v>
      </c>
      <c r="E138" s="173"/>
      <c r="F138" s="173"/>
      <c r="G138" s="173"/>
      <c r="H138" s="174"/>
    </row>
    <row r="139" spans="1:8" ht="21.75" thickBot="1" x14ac:dyDescent="0.25">
      <c r="A139" s="286"/>
      <c r="B139" s="287"/>
      <c r="C139" s="130"/>
      <c r="D139" s="288"/>
      <c r="E139" s="288"/>
      <c r="F139" s="288"/>
      <c r="G139" s="288"/>
      <c r="H139" s="289"/>
    </row>
    <row r="140" spans="1:8" ht="78"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182">
        <v>5340</v>
      </c>
      <c r="E140" s="182"/>
      <c r="F140" s="182"/>
      <c r="G140" s="182"/>
      <c r="H140" s="183"/>
    </row>
    <row r="141" spans="1:8" ht="78" customHeight="1" thickBot="1" x14ac:dyDescent="0.25">
      <c r="A141" s="184" t="s">
        <v>74</v>
      </c>
      <c r="B141" s="185"/>
      <c r="C141" s="186"/>
      <c r="D141" s="187" t="s">
        <v>75</v>
      </c>
      <c r="E141" s="188"/>
      <c r="F141" s="188"/>
      <c r="G141" s="188"/>
      <c r="H141" s="189"/>
    </row>
    <row r="142" spans="1:8" ht="78" customHeight="1" x14ac:dyDescent="0.2">
      <c r="A142" s="190" t="s">
        <v>76</v>
      </c>
      <c r="B142" s="191"/>
      <c r="C142" s="186"/>
      <c r="D142" s="157">
        <f>D140/4</f>
        <v>1335</v>
      </c>
      <c r="E142" s="157"/>
      <c r="F142" s="157"/>
      <c r="G142" s="157"/>
      <c r="H142" s="158"/>
    </row>
    <row r="143" spans="1:8" ht="78" customHeight="1" x14ac:dyDescent="0.2">
      <c r="A143" s="190" t="s">
        <v>77</v>
      </c>
      <c r="B143" s="191"/>
      <c r="C143" s="186"/>
      <c r="D143" s="157">
        <f>D140/5</f>
        <v>1068</v>
      </c>
      <c r="E143" s="157"/>
      <c r="F143" s="157"/>
      <c r="G143" s="157"/>
      <c r="H143" s="158"/>
    </row>
    <row r="144" spans="1:8" ht="78" customHeight="1" x14ac:dyDescent="0.2">
      <c r="A144" s="190" t="s">
        <v>78</v>
      </c>
      <c r="B144" s="191"/>
      <c r="C144" s="186"/>
      <c r="D144" s="157">
        <f>D140/6</f>
        <v>890</v>
      </c>
      <c r="E144" s="157"/>
      <c r="F144" s="157"/>
      <c r="G144" s="157"/>
      <c r="H144" s="158"/>
    </row>
    <row r="145" spans="1:8" ht="78" customHeight="1" x14ac:dyDescent="0.2">
      <c r="A145" s="190" t="s">
        <v>79</v>
      </c>
      <c r="B145" s="191"/>
      <c r="C145" s="186"/>
      <c r="D145" s="157">
        <f>D140/7</f>
        <v>762.85714285714289</v>
      </c>
      <c r="E145" s="157"/>
      <c r="F145" s="157"/>
      <c r="G145" s="157"/>
      <c r="H145" s="158"/>
    </row>
    <row r="146" spans="1:8" ht="78" customHeight="1" x14ac:dyDescent="0.2">
      <c r="A146" s="190" t="s">
        <v>80</v>
      </c>
      <c r="B146" s="191"/>
      <c r="C146" s="186"/>
      <c r="D146" s="157">
        <f>D140/8</f>
        <v>667.5</v>
      </c>
      <c r="E146" s="157"/>
      <c r="F146" s="157"/>
      <c r="G146" s="157"/>
      <c r="H146" s="158"/>
    </row>
    <row r="147" spans="1:8" ht="78" customHeight="1" x14ac:dyDescent="0.2">
      <c r="A147" s="190" t="s">
        <v>81</v>
      </c>
      <c r="B147" s="191"/>
      <c r="C147" s="186"/>
      <c r="D147" s="157">
        <f>D140/9</f>
        <v>593.33333333333337</v>
      </c>
      <c r="E147" s="157"/>
      <c r="F147" s="157"/>
      <c r="G147" s="157"/>
      <c r="H147" s="158"/>
    </row>
    <row r="148" spans="1:8" ht="78" customHeight="1" x14ac:dyDescent="0.2">
      <c r="A148" s="190" t="s">
        <v>82</v>
      </c>
      <c r="B148" s="191"/>
      <c r="C148" s="186"/>
      <c r="D148" s="157">
        <f>D140/10</f>
        <v>534</v>
      </c>
      <c r="E148" s="157"/>
      <c r="F148" s="157"/>
      <c r="G148" s="157"/>
      <c r="H148" s="158"/>
    </row>
    <row r="149" spans="1:8" ht="78" customHeight="1" thickBot="1" x14ac:dyDescent="0.25">
      <c r="A149" s="179" t="s">
        <v>83</v>
      </c>
      <c r="B149" s="180"/>
      <c r="C149" s="186"/>
      <c r="D149" s="182">
        <v>8016</v>
      </c>
      <c r="E149" s="182"/>
      <c r="F149" s="182"/>
      <c r="G149" s="182"/>
      <c r="H149" s="183"/>
    </row>
    <row r="150" spans="1:8" ht="78" customHeight="1" thickBot="1" x14ac:dyDescent="0.25">
      <c r="A150" s="184" t="s">
        <v>74</v>
      </c>
      <c r="B150" s="185"/>
      <c r="C150" s="186"/>
      <c r="D150" s="187" t="s">
        <v>75</v>
      </c>
      <c r="E150" s="188"/>
      <c r="F150" s="188"/>
      <c r="G150" s="188"/>
      <c r="H150" s="189"/>
    </row>
    <row r="151" spans="1:8" ht="78" customHeight="1" x14ac:dyDescent="0.2">
      <c r="A151" s="190" t="s">
        <v>76</v>
      </c>
      <c r="B151" s="191"/>
      <c r="C151" s="186"/>
      <c r="D151" s="157">
        <v>2004</v>
      </c>
      <c r="E151" s="157"/>
      <c r="F151" s="157"/>
      <c r="G151" s="157"/>
      <c r="H151" s="158"/>
    </row>
    <row r="152" spans="1:8" ht="78" customHeight="1" x14ac:dyDescent="0.2">
      <c r="A152" s="190" t="s">
        <v>77</v>
      </c>
      <c r="B152" s="191"/>
      <c r="C152" s="186"/>
      <c r="D152" s="157">
        <v>1603.2</v>
      </c>
      <c r="E152" s="157"/>
      <c r="F152" s="157"/>
      <c r="G152" s="157"/>
      <c r="H152" s="158"/>
    </row>
    <row r="153" spans="1:8" ht="78" customHeight="1" x14ac:dyDescent="0.2">
      <c r="A153" s="190" t="s">
        <v>78</v>
      </c>
      <c r="B153" s="191"/>
      <c r="C153" s="186"/>
      <c r="D153" s="157">
        <v>1335.9999999999998</v>
      </c>
      <c r="E153" s="157"/>
      <c r="F153" s="157"/>
      <c r="G153" s="157"/>
      <c r="H153" s="158"/>
    </row>
    <row r="154" spans="1:8" ht="78" customHeight="1" x14ac:dyDescent="0.2">
      <c r="A154" s="190" t="s">
        <v>79</v>
      </c>
      <c r="B154" s="191"/>
      <c r="C154" s="186"/>
      <c r="D154" s="157">
        <v>1145.1428571428571</v>
      </c>
      <c r="E154" s="157"/>
      <c r="F154" s="157"/>
      <c r="G154" s="157"/>
      <c r="H154" s="158"/>
    </row>
    <row r="155" spans="1:8" ht="78" customHeight="1" x14ac:dyDescent="0.2">
      <c r="A155" s="190" t="s">
        <v>80</v>
      </c>
      <c r="B155" s="191"/>
      <c r="C155" s="186"/>
      <c r="D155" s="157">
        <v>1002</v>
      </c>
      <c r="E155" s="157"/>
      <c r="F155" s="157"/>
      <c r="G155" s="157"/>
      <c r="H155" s="158"/>
    </row>
    <row r="156" spans="1:8" ht="78" customHeight="1" x14ac:dyDescent="0.2">
      <c r="A156" s="190" t="s">
        <v>81</v>
      </c>
      <c r="B156" s="191"/>
      <c r="C156" s="186"/>
      <c r="D156" s="157">
        <v>890.66666666666663</v>
      </c>
      <c r="E156" s="157"/>
      <c r="F156" s="157"/>
      <c r="G156" s="157"/>
      <c r="H156" s="158"/>
    </row>
    <row r="157" spans="1:8" ht="78" customHeight="1" thickBot="1" x14ac:dyDescent="0.25">
      <c r="A157" s="190" t="s">
        <v>82</v>
      </c>
      <c r="B157" s="191"/>
      <c r="C157" s="194"/>
      <c r="D157" s="157">
        <v>801.6</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44">
        <v>10008</v>
      </c>
      <c r="E158" s="45"/>
      <c r="F158" s="45"/>
      <c r="G158" s="45"/>
      <c r="H158" s="46"/>
    </row>
    <row r="159" spans="1:8" ht="21.75" thickBot="1" x14ac:dyDescent="0.25">
      <c r="A159" s="286"/>
      <c r="B159" s="287"/>
      <c r="C159" s="125"/>
      <c r="D159" s="288"/>
      <c r="E159" s="288"/>
      <c r="F159" s="288"/>
      <c r="G159" s="288"/>
      <c r="H159" s="289"/>
    </row>
    <row r="160" spans="1:8" ht="50.1" customHeight="1" x14ac:dyDescent="0.2">
      <c r="A160" s="160" t="s">
        <v>85</v>
      </c>
      <c r="B160" s="161"/>
      <c r="C160" s="201" t="str">
        <f>"Интернет-площадка 2gis.ru на основе Cправочника организаций "&amp;$C$2&amp;""</f>
        <v>Интернет-площадка 2gis.ru на основе Cправочника организаций "2ГИС.НАБЕРЕЖНЫЕ ЧЕЛНЫ"</v>
      </c>
      <c r="D160" s="31">
        <v>8562</v>
      </c>
      <c r="E160" s="32"/>
      <c r="F160" s="32"/>
      <c r="G160" s="32"/>
      <c r="H160" s="33"/>
    </row>
    <row r="161" spans="1:8" ht="50.1" customHeight="1" x14ac:dyDescent="0.2">
      <c r="A161" s="160" t="s">
        <v>86</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121">
        <v>2010</v>
      </c>
      <c r="E161" s="122"/>
      <c r="F161" s="122"/>
      <c r="G161" s="122"/>
      <c r="H161" s="123"/>
    </row>
    <row r="162" spans="1:8" ht="50.1" customHeight="1" x14ac:dyDescent="0.2">
      <c r="A162" s="160" t="s">
        <v>87</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6">
        <v>6000</v>
      </c>
      <c r="E162" s="37"/>
      <c r="F162" s="37"/>
      <c r="G162" s="37"/>
      <c r="H162" s="38"/>
    </row>
    <row r="163" spans="1:8" ht="50.1" customHeight="1" x14ac:dyDescent="0.2">
      <c r="A163" s="160" t="s">
        <v>88</v>
      </c>
      <c r="B163" s="161"/>
      <c r="C163" s="202" t="str">
        <f>"Интернет-площадка 2gis.ru на основе Cправочника организаций "&amp;$C$2&amp;""</f>
        <v>Интернет-площадка 2gis.ru на основе Cправочника организаций "2ГИС.НАБЕРЕЖНЫЕ ЧЕЛНЫ"</v>
      </c>
      <c r="D163" s="36">
        <v>11808</v>
      </c>
      <c r="E163" s="37"/>
      <c r="F163" s="37"/>
      <c r="G163" s="37"/>
      <c r="H163" s="38"/>
    </row>
    <row r="164" spans="1:8" ht="50.1" customHeight="1" x14ac:dyDescent="0.2">
      <c r="A164" s="160" t="s">
        <v>89</v>
      </c>
      <c r="B164" s="161"/>
      <c r="C164" s="202" t="str">
        <f>"Интернет-площадка 2gis.ru на основе Cправочника организаций "&amp;$C$2&amp;""</f>
        <v>Интернет-площадка 2gis.ru на основе Cправочника организаций "2ГИС.НАБЕРЕЖНЫЕ ЧЕЛНЫ"</v>
      </c>
      <c r="D164" s="36">
        <v>14169.6</v>
      </c>
      <c r="E164" s="37"/>
      <c r="F164" s="37"/>
      <c r="G164" s="37"/>
      <c r="H164" s="38"/>
    </row>
    <row r="165" spans="1:8" ht="50.1" customHeight="1" x14ac:dyDescent="0.2">
      <c r="A165" s="160" t="s">
        <v>90</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6">
        <v>2010</v>
      </c>
      <c r="E165" s="37"/>
      <c r="F165" s="37"/>
      <c r="G165" s="37"/>
      <c r="H165" s="38"/>
    </row>
    <row r="166" spans="1:8" ht="50.1" customHeight="1" x14ac:dyDescent="0.2">
      <c r="A166" s="160" t="s">
        <v>91</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6">
        <v>2010</v>
      </c>
      <c r="E166" s="37"/>
      <c r="F166" s="37"/>
      <c r="G166" s="37"/>
      <c r="H166" s="38"/>
    </row>
    <row r="167" spans="1:8" ht="50.1" customHeight="1" x14ac:dyDescent="0.2">
      <c r="A167" s="160" t="s">
        <v>92</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6">
        <v>3000</v>
      </c>
      <c r="E167" s="37"/>
      <c r="F167" s="37"/>
      <c r="G167" s="37"/>
      <c r="H167" s="38"/>
    </row>
    <row r="168" spans="1:8" ht="50.1" customHeight="1" x14ac:dyDescent="0.2">
      <c r="A168" s="160" t="s">
        <v>93</v>
      </c>
      <c r="B168" s="161"/>
      <c r="C168" s="203" t="str">
        <f>C161</f>
        <v>Электронный справочник на основе Справочника организаций "2ГИС.НАБЕРЕЖНЫЕ ЧЕЛНЫ" (версия для ПК)</v>
      </c>
      <c r="D168" s="36">
        <v>15000</v>
      </c>
      <c r="E168" s="37"/>
      <c r="F168" s="37"/>
      <c r="G168" s="37"/>
      <c r="H168" s="38"/>
    </row>
    <row r="169" spans="1:8" ht="50.1" customHeight="1" x14ac:dyDescent="0.2">
      <c r="A169" s="160" t="s">
        <v>94</v>
      </c>
      <c r="B169" s="161"/>
      <c r="C169" s="202" t="s">
        <v>95</v>
      </c>
      <c r="D169" s="36">
        <v>534</v>
      </c>
      <c r="E169" s="37"/>
      <c r="F169" s="37"/>
      <c r="G169" s="37"/>
      <c r="H169" s="38"/>
    </row>
    <row r="170" spans="1:8" ht="66.75" customHeight="1" x14ac:dyDescent="0.2">
      <c r="A170" s="160" t="s">
        <v>96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6">
        <v>3894</v>
      </c>
      <c r="E170" s="37"/>
      <c r="F170" s="37"/>
      <c r="G170" s="37"/>
      <c r="H170" s="38"/>
    </row>
    <row r="171" spans="1:8" ht="66.75" customHeight="1" x14ac:dyDescent="0.2">
      <c r="A171" s="160" t="s">
        <v>97</v>
      </c>
      <c r="B171" s="161"/>
      <c r="C171" s="202"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6">
        <v>3114</v>
      </c>
      <c r="E171" s="37"/>
      <c r="F171" s="37"/>
      <c r="G171" s="37"/>
      <c r="H171" s="38"/>
    </row>
    <row r="172" spans="1:8" ht="66.75" customHeight="1" x14ac:dyDescent="0.2">
      <c r="A172" s="160" t="s">
        <v>98</v>
      </c>
      <c r="B172" s="161"/>
      <c r="C172"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6">
        <v>3246</v>
      </c>
      <c r="E172" s="37"/>
      <c r="F172" s="37"/>
      <c r="G172" s="37"/>
      <c r="H172" s="38"/>
    </row>
    <row r="173" spans="1:8" ht="66.75" customHeight="1" x14ac:dyDescent="0.2">
      <c r="A173" s="160" t="s">
        <v>99</v>
      </c>
      <c r="B173" s="161"/>
      <c r="C173"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6">
        <v>1560</v>
      </c>
      <c r="E173" s="37"/>
      <c r="F173" s="37"/>
      <c r="G173" s="37"/>
      <c r="H173" s="38"/>
    </row>
    <row r="174" spans="1:8" ht="66.75" customHeight="1" x14ac:dyDescent="0.2">
      <c r="A174" s="160" t="s">
        <v>100</v>
      </c>
      <c r="B174" s="161" t="s">
        <v>100</v>
      </c>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4" s="36">
        <v>15384</v>
      </c>
      <c r="E174" s="37"/>
      <c r="F174" s="37"/>
      <c r="G174" s="37"/>
      <c r="H174" s="38"/>
    </row>
    <row r="175" spans="1:8" ht="66.75" customHeight="1" x14ac:dyDescent="0.2">
      <c r="A175" s="160" t="s">
        <v>101</v>
      </c>
      <c r="B175" s="161" t="s">
        <v>101</v>
      </c>
      <c r="C17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5" s="36">
        <v>10008</v>
      </c>
      <c r="E175" s="37"/>
      <c r="F175" s="37"/>
      <c r="G175" s="37"/>
      <c r="H175" s="38"/>
    </row>
    <row r="176" spans="1:8" ht="50.1" customHeight="1" thickBot="1" x14ac:dyDescent="0.25">
      <c r="A176" s="160" t="s">
        <v>102</v>
      </c>
      <c r="B176" s="161"/>
      <c r="C176"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76" s="36">
        <v>13332</v>
      </c>
      <c r="E176" s="37"/>
      <c r="F176" s="37"/>
      <c r="G176" s="37"/>
      <c r="H176" s="38"/>
    </row>
    <row r="177" spans="1:8" s="16" customFormat="1" ht="102" customHeight="1" thickBot="1" x14ac:dyDescent="0.25">
      <c r="A177" s="160" t="s">
        <v>16</v>
      </c>
      <c r="B177" s="161"/>
      <c r="C17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6">
        <v>1182</v>
      </c>
      <c r="E177" s="37"/>
      <c r="F177" s="37"/>
      <c r="G177" s="37"/>
      <c r="H177" s="38"/>
    </row>
    <row r="178" spans="1:8" s="16" customFormat="1" ht="102" customHeight="1" thickBot="1" x14ac:dyDescent="0.25">
      <c r="A178" s="160" t="s">
        <v>103</v>
      </c>
      <c r="B178" s="161"/>
      <c r="C178"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8" s="36">
        <v>100002</v>
      </c>
      <c r="E178" s="37"/>
      <c r="F178" s="37"/>
      <c r="G178" s="37"/>
      <c r="H178" s="38"/>
    </row>
    <row r="179" spans="1:8" s="16" customFormat="1" ht="126" customHeight="1" x14ac:dyDescent="0.2">
      <c r="A179" s="160" t="s">
        <v>104</v>
      </c>
      <c r="B179" s="161"/>
      <c r="C179"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79" s="36">
        <v>12015</v>
      </c>
      <c r="E179" s="37"/>
      <c r="F179" s="37"/>
      <c r="G179" s="37"/>
      <c r="H179" s="38"/>
    </row>
    <row r="180" spans="1:8" s="16" customFormat="1" ht="96" customHeight="1" x14ac:dyDescent="0.2">
      <c r="A180" s="154" t="s">
        <v>105</v>
      </c>
      <c r="B180" s="204"/>
      <c r="C1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6">
        <v>9000</v>
      </c>
      <c r="E180" s="37"/>
      <c r="F180" s="37"/>
      <c r="G180" s="37"/>
      <c r="H180" s="38"/>
    </row>
    <row r="181" spans="1:8" s="16" customFormat="1" ht="96" customHeight="1" x14ac:dyDescent="0.2">
      <c r="A181" s="154" t="s">
        <v>106</v>
      </c>
      <c r="B181" s="204"/>
      <c r="C18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81" s="36">
        <v>13002</v>
      </c>
      <c r="E181" s="37"/>
      <c r="F181" s="37"/>
      <c r="G181" s="37"/>
      <c r="H181" s="38"/>
    </row>
    <row r="182" spans="1:8" ht="50.1" customHeight="1" x14ac:dyDescent="0.2">
      <c r="A182" s="160" t="s">
        <v>107</v>
      </c>
      <c r="B182" s="161"/>
      <c r="C182" s="202" t="str">
        <f>"Интернет-площадка 2gis.ru на основе Cправочника организаций "&amp;$C$2&amp;""</f>
        <v>Интернет-площадка 2gis.ru на основе Cправочника организаций "2ГИС.НАБЕРЕЖНЫЕ ЧЕЛНЫ"</v>
      </c>
      <c r="D182" s="36">
        <v>13800</v>
      </c>
      <c r="E182" s="37"/>
      <c r="F182" s="37"/>
      <c r="G182" s="37"/>
      <c r="H182" s="38"/>
    </row>
    <row r="183" spans="1:8" ht="50.1" customHeight="1" x14ac:dyDescent="0.2">
      <c r="A183" s="160" t="s">
        <v>108</v>
      </c>
      <c r="B183" s="161"/>
      <c r="C183" s="202"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6">
        <v>3240</v>
      </c>
      <c r="E183" s="37"/>
      <c r="F183" s="37"/>
      <c r="G183" s="37"/>
      <c r="H183" s="38"/>
    </row>
    <row r="184" spans="1:8" ht="50.1" customHeight="1" x14ac:dyDescent="0.2">
      <c r="A184" s="160" t="s">
        <v>109</v>
      </c>
      <c r="B184" s="161"/>
      <c r="C184" s="202" t="str">
        <f t="shared" si="2"/>
        <v>Электронный справочник на основе Справочника организаций "2ГИС.НАБЕРЕЖНЫЕ ЧЕЛНЫ" (версия для ПК)</v>
      </c>
      <c r="D184" s="36">
        <v>9600</v>
      </c>
      <c r="E184" s="37"/>
      <c r="F184" s="37"/>
      <c r="G184" s="37"/>
      <c r="H184" s="38"/>
    </row>
    <row r="185" spans="1:8" ht="50.1" customHeight="1" x14ac:dyDescent="0.2">
      <c r="A185" s="160" t="s">
        <v>110</v>
      </c>
      <c r="B185" s="161"/>
      <c r="C185" s="202" t="str">
        <f>"Интернет-площадка 2gis.ru на основе Cправочника организаций "&amp;$C$2&amp;""</f>
        <v>Интернет-площадка 2gis.ru на основе Cправочника организаций "2ГИС.НАБЕРЕЖНЫЕ ЧЕЛНЫ"</v>
      </c>
      <c r="D185" s="36">
        <v>18960</v>
      </c>
      <c r="E185" s="37"/>
      <c r="F185" s="37"/>
      <c r="G185" s="37"/>
      <c r="H185" s="38"/>
    </row>
    <row r="186" spans="1:8" ht="50.1" customHeight="1" x14ac:dyDescent="0.2">
      <c r="A186" s="160" t="s">
        <v>111</v>
      </c>
      <c r="B186" s="161"/>
      <c r="C186" s="202" t="str">
        <f>"Интернет-площадка 2gis.ru на основе Cправочника организаций "&amp;$C$2&amp;""</f>
        <v>Интернет-площадка 2gis.ru на основе Cправочника организаций "2ГИС.НАБЕРЕЖНЫЕ ЧЕЛНЫ"</v>
      </c>
      <c r="D186" s="36">
        <v>22752</v>
      </c>
      <c r="E186" s="37"/>
      <c r="F186" s="37"/>
      <c r="G186" s="37"/>
      <c r="H186" s="38"/>
    </row>
    <row r="187" spans="1:8" ht="50.1" customHeight="1" x14ac:dyDescent="0.2">
      <c r="A187" s="160" t="s">
        <v>112</v>
      </c>
      <c r="B187" s="161"/>
      <c r="C187" s="202" t="str">
        <f t="shared" si="2"/>
        <v>Электронный справочник на основе Справочника организаций "2ГИС.НАБЕРЕЖНЫЕ ЧЕЛНЫ" (версия для ПК)</v>
      </c>
      <c r="D187" s="36">
        <v>3240</v>
      </c>
      <c r="E187" s="37"/>
      <c r="F187" s="37"/>
      <c r="G187" s="37"/>
      <c r="H187" s="38"/>
    </row>
    <row r="188" spans="1:8" ht="50.1" customHeight="1" x14ac:dyDescent="0.2">
      <c r="A188" s="160" t="s">
        <v>113</v>
      </c>
      <c r="B188" s="161"/>
      <c r="C188" s="202" t="str">
        <f t="shared" si="2"/>
        <v>Электронный справочник на основе Справочника организаций "2ГИС.НАБЕРЕЖНЫЕ ЧЕЛНЫ" (версия для ПК)</v>
      </c>
      <c r="D188" s="36">
        <v>3240</v>
      </c>
      <c r="E188" s="37"/>
      <c r="F188" s="37"/>
      <c r="G188" s="37"/>
      <c r="H188" s="38"/>
    </row>
    <row r="189" spans="1:8" ht="50.1" customHeight="1" x14ac:dyDescent="0.2">
      <c r="A189" s="160" t="s">
        <v>114</v>
      </c>
      <c r="B189" s="161"/>
      <c r="C189" s="202" t="str">
        <f t="shared" si="2"/>
        <v>Электронный справочник на основе Справочника организаций "2ГИС.НАБЕРЕЖНЫЕ ЧЕЛНЫ" (версия для ПК)</v>
      </c>
      <c r="D189" s="36">
        <v>4800</v>
      </c>
      <c r="E189" s="37"/>
      <c r="F189" s="37"/>
      <c r="G189" s="37"/>
      <c r="H189" s="38"/>
    </row>
    <row r="190" spans="1:8" ht="50.1" customHeight="1" x14ac:dyDescent="0.2">
      <c r="A190" s="160" t="s">
        <v>115</v>
      </c>
      <c r="B190" s="161"/>
      <c r="C190" s="202" t="s">
        <v>95</v>
      </c>
      <c r="D190" s="36">
        <v>960</v>
      </c>
      <c r="E190" s="37"/>
      <c r="F190" s="37"/>
      <c r="G190" s="37"/>
      <c r="H190" s="38"/>
    </row>
    <row r="191" spans="1:8" ht="70.5" customHeight="1" x14ac:dyDescent="0.2">
      <c r="A191" s="160" t="s">
        <v>116</v>
      </c>
      <c r="B191" s="161"/>
      <c r="C19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6">
        <v>24720</v>
      </c>
      <c r="E191" s="37"/>
      <c r="F191" s="37"/>
      <c r="G191" s="37"/>
      <c r="H191" s="38"/>
    </row>
    <row r="192" spans="1:8" ht="50.1" customHeight="1" thickBot="1" x14ac:dyDescent="0.25">
      <c r="A192" s="160" t="s">
        <v>117</v>
      </c>
      <c r="B192" s="161"/>
      <c r="C192" s="202" t="str">
        <f t="shared" si="2"/>
        <v>Электронный справочник на основе Справочника организаций "2ГИС.НАБЕРЕЖНЫЕ ЧЕЛНЫ" (версия для ПК)</v>
      </c>
      <c r="D192" s="44">
        <v>21360</v>
      </c>
      <c r="E192" s="45"/>
      <c r="F192" s="45"/>
      <c r="G192" s="45"/>
      <c r="H192" s="46"/>
    </row>
    <row r="193" spans="1:8" s="28" customFormat="1" ht="50.1" customHeight="1" thickBot="1" x14ac:dyDescent="0.25">
      <c r="A193" s="24" t="s">
        <v>118</v>
      </c>
      <c r="B193" s="25"/>
      <c r="C193" s="26"/>
      <c r="D193" s="173"/>
      <c r="E193" s="173"/>
      <c r="F193" s="173"/>
      <c r="G193" s="173"/>
      <c r="H193" s="174"/>
    </row>
    <row r="194" spans="1:8" s="16" customFormat="1" ht="50.1" customHeight="1" x14ac:dyDescent="0.2">
      <c r="A194" s="160" t="s">
        <v>119</v>
      </c>
      <c r="B194" s="161"/>
      <c r="C19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6">
        <v>9000</v>
      </c>
      <c r="E194" s="37"/>
      <c r="F194" s="37"/>
      <c r="G194" s="37"/>
      <c r="H194" s="38"/>
    </row>
    <row r="195" spans="1:8" s="16" customFormat="1" ht="50.1" customHeight="1" x14ac:dyDescent="0.2">
      <c r="A195" s="160" t="s">
        <v>120</v>
      </c>
      <c r="B195" s="161"/>
      <c r="C195" s="209"/>
      <c r="D195" s="36">
        <v>8808</v>
      </c>
      <c r="E195" s="37"/>
      <c r="F195" s="37"/>
      <c r="G195" s="37"/>
      <c r="H195" s="38"/>
    </row>
    <row r="196" spans="1:8" s="16" customFormat="1" ht="50.1" customHeight="1" x14ac:dyDescent="0.2">
      <c r="A196" s="207" t="s">
        <v>121</v>
      </c>
      <c r="B196" s="208"/>
      <c r="C196" s="209"/>
      <c r="D196" s="293">
        <v>3000</v>
      </c>
      <c r="E196" s="157"/>
      <c r="F196" s="157"/>
      <c r="G196" s="157"/>
      <c r="H196" s="157"/>
    </row>
    <row r="197" spans="1:8" s="16" customFormat="1" ht="50.1" customHeight="1" x14ac:dyDescent="0.2">
      <c r="A197" s="207" t="s">
        <v>122</v>
      </c>
      <c r="B197" s="208"/>
      <c r="C197" s="209"/>
      <c r="D197" s="293">
        <v>300</v>
      </c>
      <c r="E197" s="157"/>
      <c r="F197" s="157"/>
      <c r="G197" s="157"/>
      <c r="H197" s="157"/>
    </row>
    <row r="198" spans="1:8" s="16" customFormat="1" ht="50.1" customHeight="1" thickBot="1" x14ac:dyDescent="0.25">
      <c r="A198" s="207" t="s">
        <v>123</v>
      </c>
      <c r="B198" s="208"/>
      <c r="C198" s="210"/>
      <c r="D198" s="78">
        <v>1050</v>
      </c>
      <c r="E198" s="79"/>
      <c r="F198" s="79"/>
      <c r="G198" s="79"/>
      <c r="H198" s="79"/>
    </row>
    <row r="199" spans="1:8" s="16" customFormat="1" ht="50.1" customHeight="1" thickBot="1" x14ac:dyDescent="0.25">
      <c r="A199" s="24" t="s">
        <v>124</v>
      </c>
      <c r="B199" s="25"/>
      <c r="C199" s="26"/>
      <c r="D199" s="173"/>
      <c r="E199" s="173"/>
      <c r="F199" s="173"/>
      <c r="G199" s="173"/>
      <c r="H199" s="174"/>
    </row>
    <row r="200" spans="1:8" ht="50.1" customHeight="1" x14ac:dyDescent="0.2">
      <c r="A200" s="160" t="s">
        <v>125</v>
      </c>
      <c r="B200" s="161"/>
      <c r="C200" s="202" t="str">
        <f>"Интернет-площадка 2gis.ru на основе Cправочника организаций "&amp;$C$2&amp;""</f>
        <v>Интернет-площадка 2gis.ru на основе Cправочника организаций "2ГИС.НАБЕРЕЖНЫЕ ЧЕЛНЫ"</v>
      </c>
      <c r="D200" s="36">
        <v>6264</v>
      </c>
      <c r="E200" s="37"/>
      <c r="F200" s="37"/>
      <c r="G200" s="37"/>
      <c r="H200" s="38"/>
    </row>
    <row r="201" spans="1:8" ht="50.1" customHeight="1" x14ac:dyDescent="0.2">
      <c r="A201" s="160" t="s">
        <v>126</v>
      </c>
      <c r="B201" s="161"/>
      <c r="C201"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1" s="36">
        <v>13836</v>
      </c>
      <c r="E201" s="37"/>
      <c r="F201" s="37"/>
      <c r="G201" s="37"/>
      <c r="H201" s="38"/>
    </row>
    <row r="202" spans="1:8" ht="50.1" customHeight="1" x14ac:dyDescent="0.2">
      <c r="A202" s="160" t="s">
        <v>195</v>
      </c>
      <c r="B202" s="161"/>
      <c r="C202" s="202" t="str">
        <f>"Интернет-площадка 2gis.ru на основе Cправочника организаций "&amp;$C$2&amp;""</f>
        <v>Интернет-площадка 2gis.ru на основе Cправочника организаций "2ГИС.НАБЕРЕЖНЫЕ ЧЕЛНЫ"</v>
      </c>
      <c r="D202" s="36">
        <v>10080</v>
      </c>
      <c r="E202" s="37"/>
      <c r="F202" s="37"/>
      <c r="G202" s="37"/>
      <c r="H202" s="38"/>
    </row>
    <row r="203" spans="1:8" ht="50.1" customHeight="1" x14ac:dyDescent="0.2">
      <c r="A203" s="160" t="s">
        <v>128</v>
      </c>
      <c r="B203" s="161"/>
      <c r="C203"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3" s="36">
        <v>22200</v>
      </c>
      <c r="E203" s="37"/>
      <c r="F203" s="37"/>
      <c r="G203" s="37"/>
      <c r="H203" s="38"/>
    </row>
    <row r="204" spans="1:8" s="16" customFormat="1" ht="126" customHeight="1" thickBot="1" x14ac:dyDescent="0.25">
      <c r="A204" s="160" t="s">
        <v>129</v>
      </c>
      <c r="B204" s="161"/>
      <c r="C20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4" s="36">
        <v>6300</v>
      </c>
      <c r="E204" s="37"/>
      <c r="F204" s="37"/>
      <c r="G204" s="37"/>
      <c r="H204" s="38"/>
    </row>
    <row r="205" spans="1:8" ht="50.1" customHeight="1" thickBot="1" x14ac:dyDescent="0.25">
      <c r="A205" s="24" t="s">
        <v>196</v>
      </c>
      <c r="B205" s="25"/>
      <c r="C205" s="26"/>
      <c r="D205" s="173"/>
      <c r="E205" s="173"/>
      <c r="F205" s="173"/>
      <c r="G205" s="173"/>
      <c r="H205" s="174"/>
    </row>
    <row r="206" spans="1:8" s="23" customFormat="1" ht="30" customHeight="1" thickBot="1" x14ac:dyDescent="0.25">
      <c r="A206" s="298"/>
      <c r="B206" s="298"/>
      <c r="C206" s="456"/>
      <c r="D206" s="298"/>
      <c r="E206" s="298"/>
      <c r="F206" s="298"/>
      <c r="G206" s="298"/>
      <c r="H206" s="299"/>
    </row>
    <row r="207" spans="1:8" s="16" customFormat="1" ht="83.25" customHeight="1" x14ac:dyDescent="0.2">
      <c r="A207" s="160" t="s">
        <v>197</v>
      </c>
      <c r="B207" s="161"/>
      <c r="C20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7" s="290">
        <v>11340</v>
      </c>
      <c r="E207" s="291"/>
      <c r="F207" s="291"/>
      <c r="G207" s="291"/>
      <c r="H207" s="292"/>
    </row>
    <row r="208" spans="1:8" s="16" customFormat="1" ht="83.25" customHeight="1" thickBot="1" x14ac:dyDescent="0.25">
      <c r="A208" s="160" t="s">
        <v>198</v>
      </c>
      <c r="B208" s="161"/>
      <c r="C208" s="209"/>
      <c r="D208" s="304">
        <v>11340</v>
      </c>
      <c r="E208" s="165"/>
      <c r="F208" s="165"/>
      <c r="G208" s="165"/>
      <c r="H208" s="166"/>
    </row>
    <row r="209" spans="1:8" ht="50.1" customHeight="1" thickBot="1" x14ac:dyDescent="0.25">
      <c r="A209" s="286"/>
      <c r="B209" s="287"/>
      <c r="C209" s="125"/>
      <c r="D209" s="288"/>
      <c r="E209" s="288"/>
      <c r="F209" s="288"/>
      <c r="G209" s="288"/>
      <c r="H209" s="289"/>
    </row>
    <row r="210" spans="1:8" s="23" customFormat="1" ht="26.25" x14ac:dyDescent="0.2">
      <c r="A210" s="212"/>
      <c r="B210" s="213"/>
      <c r="C210" s="214"/>
      <c r="D210" s="213"/>
      <c r="E210" s="213"/>
      <c r="F210" s="213"/>
      <c r="G210" s="213"/>
      <c r="H210" s="215"/>
    </row>
    <row r="211" spans="1:8" s="16" customFormat="1" ht="21" x14ac:dyDescent="0.2">
      <c r="A211" s="216"/>
      <c r="B211" s="217" t="s">
        <v>130</v>
      </c>
      <c r="C211" s="218" t="s">
        <v>210</v>
      </c>
      <c r="D211" s="218"/>
      <c r="E211" s="219"/>
      <c r="F211" s="219"/>
      <c r="G211" s="219"/>
      <c r="H211" s="219"/>
    </row>
    <row r="212" spans="1:8" s="16" customFormat="1" ht="21" x14ac:dyDescent="0.2">
      <c r="A212" s="216"/>
      <c r="B212" s="219"/>
      <c r="C212" s="419" t="s">
        <v>211</v>
      </c>
      <c r="D212" s="220"/>
      <c r="E212" s="219"/>
      <c r="F212" s="219"/>
      <c r="G212" s="219"/>
      <c r="H212" s="219"/>
    </row>
    <row r="213" spans="1:8" s="16" customFormat="1" ht="21" x14ac:dyDescent="0.2">
      <c r="A213" s="216"/>
      <c r="B213" s="219"/>
      <c r="C213" s="419" t="s">
        <v>212</v>
      </c>
      <c r="D213" s="220"/>
      <c r="E213" s="219"/>
      <c r="F213" s="219"/>
      <c r="G213" s="219"/>
      <c r="H213" s="219"/>
    </row>
    <row r="214" spans="1:8" s="16" customFormat="1" ht="21" x14ac:dyDescent="0.2">
      <c r="A214" s="216"/>
      <c r="B214" s="219"/>
      <c r="C214" s="643"/>
      <c r="D214" s="305"/>
      <c r="E214" s="219"/>
      <c r="F214" s="219"/>
      <c r="G214" s="219"/>
      <c r="H214" s="219"/>
    </row>
    <row r="215" spans="1:8" s="16" customFormat="1" ht="98.25" customHeight="1" x14ac:dyDescent="0.2">
      <c r="A215" s="221" t="s">
        <v>568</v>
      </c>
      <c r="B215" s="221"/>
      <c r="C215" s="221"/>
      <c r="D215" s="221"/>
      <c r="E215" s="221"/>
      <c r="F215" s="221"/>
      <c r="G215" s="221"/>
      <c r="H215" s="221"/>
    </row>
    <row r="216" spans="1:8" ht="26.25" x14ac:dyDescent="0.2">
      <c r="A216" s="223" t="str">
        <f>Абакан_юр!A171</f>
        <v>По соглашению сторон в качестве валюты платежа могут выступать украинские гривны, в этом случае курс следующий: 1 руб. = 0,5104 гривен</v>
      </c>
      <c r="B216" s="223"/>
      <c r="C216" s="223"/>
      <c r="D216" s="224"/>
      <c r="E216" s="224"/>
      <c r="F216" s="225"/>
      <c r="G216" s="226"/>
      <c r="H216" s="226"/>
    </row>
    <row r="217" spans="1:8" ht="26.25" x14ac:dyDescent="0.2">
      <c r="A217" s="223" t="str">
        <f>Абакан_юр!A172</f>
        <v>По соглашению сторон в качестве валюты платежа могут выступать дирхамы ОАЭ, в этом случае курс следующий: 1 руб. = 0,0436 дирхам</v>
      </c>
      <c r="B217" s="223"/>
      <c r="C217" s="223"/>
      <c r="D217" s="224"/>
      <c r="E217" s="224"/>
      <c r="F217" s="225"/>
      <c r="G217" s="228"/>
      <c r="H217" s="228"/>
    </row>
    <row r="218" spans="1:8" ht="26.25" x14ac:dyDescent="0.2">
      <c r="A218" s="223" t="str">
        <f>Абакан_юр!A173</f>
        <v>По соглашению сторон в качестве валюты платежа могут выступать доллары США, в этом случае курс следующий: 1 руб. = 0,0118 доллара</v>
      </c>
      <c r="B218" s="223"/>
      <c r="C218" s="223"/>
      <c r="D218" s="224"/>
      <c r="E218" s="224"/>
      <c r="F218" s="225"/>
      <c r="G218" s="228"/>
      <c r="H218" s="228"/>
    </row>
    <row r="219" spans="1:8" ht="26.25" x14ac:dyDescent="0.2">
      <c r="A219" s="223" t="str">
        <f>Абакан_юр!A174</f>
        <v>По соглашению сторон в качестве валюты платежа могут выступать евро, в этом случае курс следующий: 1 руб. = 0,0108 евро</v>
      </c>
      <c r="B219" s="223"/>
      <c r="C219" s="223"/>
      <c r="D219" s="224"/>
      <c r="E219" s="225"/>
      <c r="F219" s="225"/>
      <c r="G219" s="228"/>
      <c r="H219" s="228"/>
    </row>
    <row r="220" spans="1:8" ht="26.25" x14ac:dyDescent="0.2">
      <c r="A220" s="223" t="str">
        <f>Абакан_юр!A175</f>
        <v>По соглашению сторон в качестве валюты платежа могут выступать чешские кроны, в этом случае курс следующий: 1 руб. = 0,2741 крона</v>
      </c>
      <c r="B220" s="223"/>
      <c r="C220" s="223"/>
      <c r="D220" s="224"/>
      <c r="E220" s="225"/>
      <c r="F220" s="225"/>
      <c r="G220" s="228"/>
      <c r="H220" s="228"/>
    </row>
    <row r="221" spans="1:8" ht="26.25" x14ac:dyDescent="0.2">
      <c r="A221" s="223" t="str">
        <f>Абакан_юр!A176</f>
        <v>По соглашению сторон в качестве валюты платежа могут выступать киргизские сомы, в этом случае курс следующий: 1 руб. = 1,0001 сом</v>
      </c>
      <c r="B221" s="223"/>
      <c r="C221" s="223"/>
      <c r="D221" s="224"/>
      <c r="E221" s="224"/>
      <c r="F221" s="225"/>
      <c r="G221" s="228"/>
      <c r="H221" s="228"/>
    </row>
    <row r="222" spans="1:8" s="222" customFormat="1" ht="115.5" customHeight="1" x14ac:dyDescent="0.2">
      <c r="A222" s="223" t="str">
        <f>Абакан_юр!A177</f>
        <v>По соглашению сторон в качестве валюты платежа могут выступать казахстанские тенге, в этом случае курс следующий: 1 руб. = 5,6363 тенге</v>
      </c>
      <c r="B222" s="223"/>
      <c r="C222" s="223"/>
      <c r="D222" s="224"/>
      <c r="E222" s="224"/>
      <c r="F222" s="225"/>
      <c r="G222" s="228"/>
      <c r="H222" s="228"/>
    </row>
    <row r="223" spans="1:8" ht="26.25" customHeight="1" x14ac:dyDescent="0.2">
      <c r="A223" s="229"/>
      <c r="B223" s="229"/>
      <c r="C223" s="230"/>
      <c r="D223" s="231"/>
      <c r="E223" s="231"/>
      <c r="F223" s="232"/>
      <c r="G223" s="233"/>
      <c r="H223" s="233"/>
    </row>
    <row r="224" spans="1:8" ht="26.25" customHeight="1" x14ac:dyDescent="0.2">
      <c r="A224" s="235" t="s">
        <v>141</v>
      </c>
      <c r="B224" s="235"/>
      <c r="C224" s="235"/>
      <c r="D224" s="235"/>
      <c r="E224" s="235"/>
      <c r="F224" s="235"/>
      <c r="G224" s="235"/>
      <c r="H224" s="235"/>
    </row>
    <row r="225" spans="1:8" ht="26.25" customHeight="1" x14ac:dyDescent="0.2">
      <c r="A225" s="235" t="s">
        <v>142</v>
      </c>
      <c r="B225" s="235"/>
      <c r="C225" s="235"/>
      <c r="D225" s="235"/>
      <c r="E225" s="235"/>
      <c r="F225" s="235"/>
      <c r="G225" s="235"/>
      <c r="H225" s="235"/>
    </row>
    <row r="226" spans="1:8" ht="26.25" customHeight="1" x14ac:dyDescent="0.2">
      <c r="A226" s="229"/>
      <c r="B226" s="229"/>
      <c r="C226" s="230"/>
      <c r="D226" s="231"/>
      <c r="E226" s="231"/>
      <c r="F226" s="232"/>
      <c r="G226" s="233"/>
      <c r="H226" s="233"/>
    </row>
    <row r="227" spans="1:8" ht="26.25" customHeight="1" thickBot="1" x14ac:dyDescent="0.25">
      <c r="A227" s="236" t="s">
        <v>143</v>
      </c>
      <c r="B227" s="236"/>
      <c r="C227" s="236"/>
      <c r="D227" s="236"/>
      <c r="E227" s="236"/>
      <c r="F227" s="237"/>
      <c r="G227" s="227"/>
      <c r="H227" s="238"/>
    </row>
    <row r="228" spans="1:8" ht="26.25" customHeight="1" thickBot="1" x14ac:dyDescent="0.25">
      <c r="A228" s="239" t="s">
        <v>144</v>
      </c>
      <c r="B228" s="240"/>
      <c r="C228" s="240"/>
      <c r="D228" s="240"/>
      <c r="E228" s="241"/>
      <c r="F228" s="242"/>
      <c r="H228" s="243"/>
    </row>
    <row r="229" spans="1:8" ht="26.25" customHeight="1" thickBot="1" x14ac:dyDescent="0.25">
      <c r="A229" s="421" t="s">
        <v>145</v>
      </c>
      <c r="B229" s="422"/>
      <c r="C229" s="246" t="s">
        <v>146</v>
      </c>
      <c r="D229" s="435" t="s">
        <v>147</v>
      </c>
      <c r="E229" s="436"/>
      <c r="F229" s="248"/>
      <c r="G229" s="248"/>
      <c r="H229" s="248"/>
    </row>
    <row r="230" spans="1:8" ht="21" x14ac:dyDescent="0.2">
      <c r="A230" s="254" t="s">
        <v>203</v>
      </c>
      <c r="B230" s="255"/>
      <c r="C230" s="257" t="s">
        <v>204</v>
      </c>
      <c r="D230" s="473">
        <v>2190</v>
      </c>
      <c r="E230" s="258"/>
      <c r="F230" s="248"/>
      <c r="G230" s="248"/>
      <c r="H230" s="248"/>
    </row>
    <row r="231" spans="1:8" ht="21" x14ac:dyDescent="0.2">
      <c r="A231" s="254" t="s">
        <v>205</v>
      </c>
      <c r="B231" s="255"/>
      <c r="C231" s="257"/>
      <c r="D231" s="473">
        <v>1590</v>
      </c>
      <c r="E231" s="258"/>
      <c r="F231" s="248"/>
      <c r="G231" s="248"/>
      <c r="H231" s="248"/>
    </row>
    <row r="232" spans="1:8" ht="21" x14ac:dyDescent="0.2">
      <c r="A232" s="254" t="s">
        <v>206</v>
      </c>
      <c r="B232" s="255"/>
      <c r="C232" s="257"/>
      <c r="D232" s="473">
        <v>1440</v>
      </c>
      <c r="E232" s="258"/>
      <c r="F232" s="248"/>
      <c r="G232" s="248"/>
      <c r="H232" s="248"/>
    </row>
    <row r="233" spans="1:8" ht="46.5" customHeight="1" thickBot="1" x14ac:dyDescent="0.25">
      <c r="A233" s="254" t="s">
        <v>207</v>
      </c>
      <c r="B233" s="255"/>
      <c r="C233" s="257"/>
      <c r="D233" s="473">
        <v>1290</v>
      </c>
      <c r="E233" s="258"/>
      <c r="F233" s="248"/>
      <c r="G233" s="248"/>
      <c r="H233" s="248"/>
    </row>
    <row r="234" spans="1:8" ht="98.25" customHeight="1" x14ac:dyDescent="0.2">
      <c r="A234" s="249" t="s">
        <v>148</v>
      </c>
      <c r="B234" s="250"/>
      <c r="C234" s="251" t="s">
        <v>149</v>
      </c>
      <c r="D234" s="252" t="s">
        <v>150</v>
      </c>
      <c r="E234" s="253"/>
      <c r="F234" s="248"/>
      <c r="G234" s="248"/>
      <c r="H234" s="248"/>
    </row>
    <row r="235" spans="1:8" ht="93" customHeight="1" x14ac:dyDescent="0.2">
      <c r="A235" s="254" t="s">
        <v>151</v>
      </c>
      <c r="B235" s="255"/>
      <c r="C235" s="256" t="s">
        <v>152</v>
      </c>
      <c r="D235" s="257" t="s">
        <v>153</v>
      </c>
      <c r="E235" s="258"/>
      <c r="F235" s="248"/>
      <c r="G235" s="248"/>
      <c r="H235" s="248"/>
    </row>
    <row r="236" spans="1:8" ht="96" customHeight="1" thickBot="1" x14ac:dyDescent="0.25">
      <c r="A236" s="316" t="s">
        <v>154</v>
      </c>
      <c r="B236" s="317"/>
      <c r="C236" s="318" t="s">
        <v>155</v>
      </c>
      <c r="D236" s="319" t="s">
        <v>153</v>
      </c>
      <c r="E236" s="320"/>
      <c r="F236" s="248"/>
      <c r="G236" s="248"/>
      <c r="H236" s="248"/>
    </row>
    <row r="237" spans="1:8" ht="85.5" customHeight="1" x14ac:dyDescent="0.2">
      <c r="A237" s="254" t="s">
        <v>157</v>
      </c>
      <c r="B237" s="255"/>
      <c r="C237" s="314" t="s">
        <v>158</v>
      </c>
      <c r="D237" s="255" t="s">
        <v>153</v>
      </c>
      <c r="E237" s="315"/>
      <c r="F237" s="242"/>
      <c r="G237" s="242"/>
      <c r="H237" s="242"/>
    </row>
    <row r="238" spans="1:8" ht="78" customHeight="1" thickBot="1" x14ac:dyDescent="0.25">
      <c r="A238" s="437" t="s">
        <v>159</v>
      </c>
      <c r="B238" s="438"/>
      <c r="C238" s="318" t="s">
        <v>160</v>
      </c>
      <c r="D238" s="439" t="s">
        <v>153</v>
      </c>
      <c r="E238" s="440"/>
      <c r="F238" s="232"/>
      <c r="G238" s="233"/>
      <c r="H238" s="233"/>
    </row>
    <row r="239" spans="1:8" ht="50.1" customHeight="1" x14ac:dyDescent="0.2">
      <c r="A239" s="260" t="s">
        <v>161</v>
      </c>
      <c r="B239" s="260"/>
      <c r="C239" s="260"/>
      <c r="D239" s="260"/>
      <c r="E239" s="260"/>
      <c r="F239" s="260"/>
      <c r="G239" s="260"/>
      <c r="H239" s="260"/>
    </row>
    <row r="240" spans="1:8" ht="50.1" customHeight="1" x14ac:dyDescent="0.2">
      <c r="A240" s="260" t="s">
        <v>162</v>
      </c>
      <c r="B240" s="260"/>
      <c r="C240" s="260"/>
      <c r="D240" s="260"/>
      <c r="E240" s="260"/>
      <c r="F240" s="260"/>
      <c r="G240" s="260"/>
      <c r="H240" s="260"/>
    </row>
    <row r="241" spans="1:8" ht="206.25" customHeight="1" x14ac:dyDescent="0.2">
      <c r="A241"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1" s="235"/>
      <c r="C241" s="235"/>
      <c r="D241" s="235"/>
      <c r="E241" s="235"/>
      <c r="F241" s="235"/>
      <c r="G241" s="235"/>
      <c r="H241" s="235"/>
    </row>
    <row r="242" spans="1:8" ht="107.25" customHeight="1" x14ac:dyDescent="0.2">
      <c r="A242" s="235" t="s">
        <v>164</v>
      </c>
      <c r="B242" s="235"/>
      <c r="C242" s="235"/>
      <c r="D242" s="235"/>
      <c r="E242" s="235"/>
      <c r="F242" s="235"/>
      <c r="G242" s="235"/>
      <c r="H242" s="235"/>
    </row>
    <row r="243" spans="1:8" ht="132" customHeight="1" x14ac:dyDescent="0.2">
      <c r="A243" s="260" t="s">
        <v>165</v>
      </c>
      <c r="B243" s="260"/>
      <c r="C243" s="260"/>
      <c r="D243" s="260"/>
      <c r="E243" s="260"/>
      <c r="F243" s="260"/>
      <c r="G243" s="260"/>
      <c r="H243" s="260"/>
    </row>
    <row r="244" spans="1:8" s="213" customFormat="1" ht="125.25" customHeight="1" x14ac:dyDescent="0.2">
      <c r="A244" s="235" t="s">
        <v>166</v>
      </c>
      <c r="B244" s="235"/>
      <c r="C244" s="235"/>
      <c r="D244" s="235"/>
      <c r="E244" s="235"/>
      <c r="F244" s="235"/>
      <c r="G244" s="235"/>
      <c r="H244" s="235"/>
    </row>
    <row r="245" spans="1:8" s="213" customFormat="1" ht="125.25" customHeight="1" x14ac:dyDescent="0.2">
      <c r="A245" s="474" t="s">
        <v>281</v>
      </c>
      <c r="B245" s="474"/>
      <c r="C245" s="474"/>
      <c r="D245" s="474"/>
      <c r="E245" s="474"/>
      <c r="F245" s="474"/>
      <c r="G245" s="474"/>
      <c r="H245" s="474"/>
    </row>
    <row r="246" spans="1:8" ht="25.5" x14ac:dyDescent="0.35">
      <c r="A246" s="475" t="s">
        <v>282</v>
      </c>
      <c r="B246" s="476"/>
      <c r="C246" s="477" t="s">
        <v>283</v>
      </c>
    </row>
    <row r="247" spans="1:8" ht="25.5" x14ac:dyDescent="0.35">
      <c r="A247" s="478" t="s">
        <v>284</v>
      </c>
      <c r="B247" s="479"/>
      <c r="C247" s="480">
        <v>1</v>
      </c>
    </row>
    <row r="248" spans="1:8" ht="25.5" x14ac:dyDescent="0.35">
      <c r="A248" s="478">
        <v>2</v>
      </c>
      <c r="B248" s="479"/>
      <c r="C248" s="480">
        <v>1.1000000000000001</v>
      </c>
    </row>
    <row r="249" spans="1:8" ht="25.5" x14ac:dyDescent="0.35">
      <c r="A249" s="478">
        <v>3</v>
      </c>
      <c r="B249" s="479"/>
      <c r="C249" s="480">
        <v>1.2</v>
      </c>
    </row>
    <row r="250" spans="1:8" ht="25.5" x14ac:dyDescent="0.35">
      <c r="A250" s="478" t="s">
        <v>285</v>
      </c>
      <c r="B250" s="479"/>
      <c r="C250" s="480">
        <v>1.25</v>
      </c>
    </row>
    <row r="251" spans="1:8" ht="25.5" x14ac:dyDescent="0.35">
      <c r="A251" s="478" t="s">
        <v>286</v>
      </c>
      <c r="B251" s="479"/>
      <c r="C251" s="480">
        <v>1.3</v>
      </c>
    </row>
    <row r="252" spans="1:8" ht="25.5" x14ac:dyDescent="0.35">
      <c r="A252" s="478" t="s">
        <v>287</v>
      </c>
      <c r="B252" s="479"/>
      <c r="C252" s="480">
        <v>1.35</v>
      </c>
    </row>
    <row r="253" spans="1:8" ht="25.5" x14ac:dyDescent="0.35">
      <c r="A253" s="478" t="s">
        <v>288</v>
      </c>
      <c r="B253" s="479"/>
      <c r="C253" s="480">
        <v>1.4</v>
      </c>
    </row>
    <row r="254" spans="1:8" ht="25.5" x14ac:dyDescent="0.35">
      <c r="A254" s="478" t="s">
        <v>289</v>
      </c>
      <c r="B254" s="479"/>
      <c r="C254" s="480">
        <v>1.45</v>
      </c>
    </row>
    <row r="255" spans="1:8" ht="25.5" x14ac:dyDescent="0.35">
      <c r="A255" s="478" t="s">
        <v>290</v>
      </c>
      <c r="B255" s="479"/>
      <c r="C255" s="480">
        <v>1.5</v>
      </c>
    </row>
    <row r="256" spans="1:8" ht="25.5" x14ac:dyDescent="0.35">
      <c r="A256" s="478" t="s">
        <v>291</v>
      </c>
      <c r="B256" s="479"/>
      <c r="C256" s="480">
        <v>2</v>
      </c>
    </row>
    <row r="257" spans="1:8" ht="23.25" x14ac:dyDescent="0.2">
      <c r="A257" s="260" t="s">
        <v>292</v>
      </c>
      <c r="B257" s="260"/>
      <c r="C257" s="260"/>
      <c r="D257" s="260"/>
      <c r="E257" s="260"/>
      <c r="F257" s="260"/>
      <c r="G257" s="260"/>
      <c r="H257" s="260"/>
    </row>
  </sheetData>
  <sheetProtection selectLockedCells="1" selectUnlockedCells="1"/>
  <mergeCells count="429">
    <mergeCell ref="A252:B252"/>
    <mergeCell ref="A253:B253"/>
    <mergeCell ref="A254:B254"/>
    <mergeCell ref="A255:B255"/>
    <mergeCell ref="A256:B256"/>
    <mergeCell ref="A257:H257"/>
    <mergeCell ref="A246:B246"/>
    <mergeCell ref="A247:B247"/>
    <mergeCell ref="A248:B248"/>
    <mergeCell ref="A249:B249"/>
    <mergeCell ref="A250:B250"/>
    <mergeCell ref="A251:B251"/>
    <mergeCell ref="A241:H241"/>
    <mergeCell ref="A242:H242"/>
    <mergeCell ref="A243:H243"/>
    <mergeCell ref="A244:E244"/>
    <mergeCell ref="F244:H244"/>
    <mergeCell ref="A245:H245"/>
    <mergeCell ref="A237:B237"/>
    <mergeCell ref="D237:E237"/>
    <mergeCell ref="A238:B238"/>
    <mergeCell ref="D238:E238"/>
    <mergeCell ref="A239:H239"/>
    <mergeCell ref="A240:H240"/>
    <mergeCell ref="D233:E233"/>
    <mergeCell ref="A234:B234"/>
    <mergeCell ref="D234:E234"/>
    <mergeCell ref="A235:B235"/>
    <mergeCell ref="D235:E235"/>
    <mergeCell ref="A236:B236"/>
    <mergeCell ref="D236:E236"/>
    <mergeCell ref="A229:B229"/>
    <mergeCell ref="D229:E229"/>
    <mergeCell ref="A230:B230"/>
    <mergeCell ref="C230:C233"/>
    <mergeCell ref="D230:E230"/>
    <mergeCell ref="A231:B231"/>
    <mergeCell ref="D231:E231"/>
    <mergeCell ref="A232:B232"/>
    <mergeCell ref="D232:E232"/>
    <mergeCell ref="A233:B233"/>
    <mergeCell ref="A221:C221"/>
    <mergeCell ref="A222:C222"/>
    <mergeCell ref="A224:H224"/>
    <mergeCell ref="A225:H225"/>
    <mergeCell ref="A227:E227"/>
    <mergeCell ref="A228:E228"/>
    <mergeCell ref="A216:C216"/>
    <mergeCell ref="G216:H216"/>
    <mergeCell ref="A217:C217"/>
    <mergeCell ref="A218:C218"/>
    <mergeCell ref="A219:C219"/>
    <mergeCell ref="A220:C220"/>
    <mergeCell ref="A209:B209"/>
    <mergeCell ref="D209:H209"/>
    <mergeCell ref="C211:D211"/>
    <mergeCell ref="C212:D212"/>
    <mergeCell ref="C213:D213"/>
    <mergeCell ref="A215:H215"/>
    <mergeCell ref="A205:B205"/>
    <mergeCell ref="D205:H205"/>
    <mergeCell ref="A206:C206"/>
    <mergeCell ref="D206:H206"/>
    <mergeCell ref="A207:B207"/>
    <mergeCell ref="C207:C208"/>
    <mergeCell ref="D207:H207"/>
    <mergeCell ref="A208:B208"/>
    <mergeCell ref="D208:H208"/>
    <mergeCell ref="A202:B202"/>
    <mergeCell ref="D202:H202"/>
    <mergeCell ref="A203:B203"/>
    <mergeCell ref="D203:H203"/>
    <mergeCell ref="A204:B204"/>
    <mergeCell ref="D204:H204"/>
    <mergeCell ref="D198:H198"/>
    <mergeCell ref="A199:B199"/>
    <mergeCell ref="D199:H199"/>
    <mergeCell ref="A200:B200"/>
    <mergeCell ref="D200:H200"/>
    <mergeCell ref="A201:B201"/>
    <mergeCell ref="D201:H201"/>
    <mergeCell ref="A194:B194"/>
    <mergeCell ref="C194:C198"/>
    <mergeCell ref="D194:H194"/>
    <mergeCell ref="A195:B195"/>
    <mergeCell ref="D195:H195"/>
    <mergeCell ref="A196:B196"/>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27:H127"/>
    <mergeCell ref="A128:B128"/>
    <mergeCell ref="C128:C136"/>
    <mergeCell ref="D128:H128"/>
    <mergeCell ref="A129:B129"/>
    <mergeCell ref="D129:H129"/>
    <mergeCell ref="A130:B130"/>
    <mergeCell ref="D130:H130"/>
    <mergeCell ref="A131:B131"/>
    <mergeCell ref="D131:H131"/>
    <mergeCell ref="A124:B124"/>
    <mergeCell ref="D124:H124"/>
    <mergeCell ref="A125:B125"/>
    <mergeCell ref="D125:H125"/>
    <mergeCell ref="A126:C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7" s="31">
        <f>F7*1.2</f>
        <v>6314.4</v>
      </c>
      <c r="E7" s="32">
        <f>F7*1.1</f>
        <v>5788.2000000000007</v>
      </c>
      <c r="F7" s="32">
        <v>5262</v>
      </c>
      <c r="G7" s="32">
        <f>F7*0.75</f>
        <v>3946.5</v>
      </c>
      <c r="H7" s="33">
        <f>F7*0.5</f>
        <v>2631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2" s="54">
        <f>F12*1.2</f>
        <v>7200</v>
      </c>
      <c r="E12" s="32">
        <f>F12*1.1</f>
        <v>6600.0000000000009</v>
      </c>
      <c r="F12" s="32">
        <v>6000</v>
      </c>
      <c r="G12" s="32">
        <f>F12*0.75</f>
        <v>4500</v>
      </c>
      <c r="H12" s="33">
        <f>F12*0.5</f>
        <v>3000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"2ГИС.НАЛЬЧИК"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23" s="267">
        <v>54</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7" s="31">
        <f>F27*1.2</f>
        <v>22939.200000000001</v>
      </c>
      <c r="E27" s="32">
        <f>F27*1.1</f>
        <v>21027.600000000002</v>
      </c>
      <c r="F27" s="32">
        <v>19116</v>
      </c>
      <c r="G27" s="32">
        <f>F27*0.75</f>
        <v>14337</v>
      </c>
      <c r="H27" s="33">
        <f>F27*0.5</f>
        <v>9558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2" s="54">
        <f>F32*1.2</f>
        <v>25992</v>
      </c>
      <c r="E32" s="32">
        <f>F32*1.1</f>
        <v>23826.000000000004</v>
      </c>
      <c r="F32" s="32">
        <v>21660</v>
      </c>
      <c r="G32" s="32">
        <f>F32*0.75</f>
        <v>16245</v>
      </c>
      <c r="H32" s="33">
        <f>F32*0.5</f>
        <v>10830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"2ГИС.НАЛЬЧИК"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43" s="68">
        <v>648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48" s="31">
        <f>F48*1.2</f>
        <v>7581.5999999999995</v>
      </c>
      <c r="E48" s="32">
        <f>F48*1.1</f>
        <v>6949.8</v>
      </c>
      <c r="F48" s="32">
        <v>6318</v>
      </c>
      <c r="G48" s="32">
        <f>F48*0.75</f>
        <v>4738.5</v>
      </c>
      <c r="H48" s="33">
        <f>F48*0.5</f>
        <v>3159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4" s="54">
        <f>F54*1.2</f>
        <v>8056.7999999999993</v>
      </c>
      <c r="E54" s="32">
        <f>F54*1.1</f>
        <v>7385.4000000000005</v>
      </c>
      <c r="F54" s="32">
        <v>6714</v>
      </c>
      <c r="G54" s="32">
        <f>F54*0.75</f>
        <v>5035.5</v>
      </c>
      <c r="H54" s="33">
        <f>F54*0.5</f>
        <v>3357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60" s="267">
        <v>54</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8400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1260</v>
      </c>
      <c r="E67" s="37"/>
      <c r="F67" s="37"/>
      <c r="G67" s="37"/>
      <c r="H67" s="38"/>
    </row>
    <row r="68" spans="1:8" ht="37.5" customHeight="1" outlineLevel="1" x14ac:dyDescent="0.2">
      <c r="A68" s="147" t="s">
        <v>42</v>
      </c>
      <c r="B68" s="148"/>
      <c r="C68" s="143"/>
      <c r="D68" s="36">
        <v>1680</v>
      </c>
      <c r="E68" s="37"/>
      <c r="F68" s="37"/>
      <c r="G68" s="37"/>
      <c r="H68" s="38"/>
    </row>
    <row r="69" spans="1:8" ht="37.5" customHeight="1" outlineLevel="1" x14ac:dyDescent="0.2">
      <c r="A69" s="147" t="s">
        <v>43</v>
      </c>
      <c r="B69" s="148"/>
      <c r="C69" s="143"/>
      <c r="D69" s="36">
        <v>2100</v>
      </c>
      <c r="E69" s="37"/>
      <c r="F69" s="37"/>
      <c r="G69" s="37"/>
      <c r="H69" s="38"/>
    </row>
    <row r="70" spans="1:8" ht="37.5" customHeight="1" outlineLevel="1" x14ac:dyDescent="0.2">
      <c r="A70" s="147" t="s">
        <v>44</v>
      </c>
      <c r="B70" s="148"/>
      <c r="C70" s="143"/>
      <c r="D70" s="36">
        <v>2520</v>
      </c>
      <c r="E70" s="37"/>
      <c r="F70" s="37"/>
      <c r="G70" s="37"/>
      <c r="H70" s="38"/>
    </row>
    <row r="71" spans="1:8" ht="37.5" customHeight="1" outlineLevel="1" x14ac:dyDescent="0.2">
      <c r="A71" s="147" t="s">
        <v>45</v>
      </c>
      <c r="B71" s="148"/>
      <c r="C71" s="143"/>
      <c r="D71" s="36">
        <v>2940</v>
      </c>
      <c r="E71" s="37"/>
      <c r="F71" s="37"/>
      <c r="G71" s="37"/>
      <c r="H71" s="38"/>
    </row>
    <row r="72" spans="1:8" ht="37.5" customHeight="1" outlineLevel="1" x14ac:dyDescent="0.2">
      <c r="A72" s="147" t="s">
        <v>46</v>
      </c>
      <c r="B72" s="148"/>
      <c r="C72" s="143"/>
      <c r="D72" s="36">
        <v>3360</v>
      </c>
      <c r="E72" s="37"/>
      <c r="F72" s="37"/>
      <c r="G72" s="37"/>
      <c r="H72" s="38"/>
    </row>
    <row r="73" spans="1:8" ht="37.5" customHeight="1" outlineLevel="1" x14ac:dyDescent="0.2">
      <c r="A73" s="147" t="s">
        <v>47</v>
      </c>
      <c r="B73" s="148"/>
      <c r="C73" s="143"/>
      <c r="D73" s="36">
        <v>3780</v>
      </c>
      <c r="E73" s="37"/>
      <c r="F73" s="37"/>
      <c r="G73" s="37"/>
      <c r="H73" s="38"/>
    </row>
    <row r="74" spans="1:8" ht="37.5" customHeight="1" outlineLevel="1" x14ac:dyDescent="0.2">
      <c r="A74" s="147" t="s">
        <v>48</v>
      </c>
      <c r="B74" s="148"/>
      <c r="C74" s="143"/>
      <c r="D74" s="36">
        <v>4200</v>
      </c>
      <c r="E74" s="37"/>
      <c r="F74" s="37"/>
      <c r="G74" s="37"/>
      <c r="H74" s="38"/>
    </row>
    <row r="75" spans="1:8" ht="37.5" customHeight="1" outlineLevel="1" x14ac:dyDescent="0.2">
      <c r="A75" s="147" t="s">
        <v>49</v>
      </c>
      <c r="B75" s="148"/>
      <c r="C75" s="143"/>
      <c r="D75" s="36">
        <v>4620</v>
      </c>
      <c r="E75" s="37"/>
      <c r="F75" s="37"/>
      <c r="G75" s="37"/>
      <c r="H75" s="38"/>
    </row>
    <row r="76" spans="1:8" ht="37.5" customHeight="1" outlineLevel="1" x14ac:dyDescent="0.2">
      <c r="A76" s="147" t="s">
        <v>50</v>
      </c>
      <c r="B76" s="148"/>
      <c r="C76" s="143"/>
      <c r="D76" s="36">
        <v>5040</v>
      </c>
      <c r="E76" s="37"/>
      <c r="F76" s="37"/>
      <c r="G76" s="37"/>
      <c r="H76" s="38"/>
    </row>
    <row r="77" spans="1:8" ht="37.5" customHeight="1" outlineLevel="1" x14ac:dyDescent="0.2">
      <c r="A77" s="147" t="s">
        <v>51</v>
      </c>
      <c r="B77" s="148"/>
      <c r="C77" s="143"/>
      <c r="D77" s="36">
        <v>5460</v>
      </c>
      <c r="E77" s="37"/>
      <c r="F77" s="37"/>
      <c r="G77" s="37"/>
      <c r="H77" s="38"/>
    </row>
    <row r="78" spans="1:8" ht="37.5" customHeight="1" outlineLevel="1" x14ac:dyDescent="0.2">
      <c r="A78" s="147" t="s">
        <v>52</v>
      </c>
      <c r="B78" s="148"/>
      <c r="C78" s="143"/>
      <c r="D78" s="36">
        <v>5880</v>
      </c>
      <c r="E78" s="37"/>
      <c r="F78" s="37"/>
      <c r="G78" s="37"/>
      <c r="H78" s="38"/>
    </row>
    <row r="79" spans="1:8" ht="37.5" customHeight="1" outlineLevel="1" x14ac:dyDescent="0.2">
      <c r="A79" s="147" t="s">
        <v>53</v>
      </c>
      <c r="B79" s="148"/>
      <c r="C79" s="143"/>
      <c r="D79" s="36">
        <v>6300</v>
      </c>
      <c r="E79" s="37"/>
      <c r="F79" s="37"/>
      <c r="G79" s="37"/>
      <c r="H79" s="38"/>
    </row>
    <row r="80" spans="1:8" ht="37.5" customHeight="1" outlineLevel="1" x14ac:dyDescent="0.2">
      <c r="A80" s="147" t="s">
        <v>54</v>
      </c>
      <c r="B80" s="148"/>
      <c r="C80" s="143"/>
      <c r="D80" s="36">
        <v>6720</v>
      </c>
      <c r="E80" s="37"/>
      <c r="F80" s="37"/>
      <c r="G80" s="37"/>
      <c r="H80" s="38"/>
    </row>
    <row r="81" spans="1:8" ht="37.5" customHeight="1" outlineLevel="1" x14ac:dyDescent="0.2">
      <c r="A81" s="147" t="s">
        <v>55</v>
      </c>
      <c r="B81" s="148"/>
      <c r="C81" s="143"/>
      <c r="D81" s="36">
        <v>7140</v>
      </c>
      <c r="E81" s="37"/>
      <c r="F81" s="37"/>
      <c r="G81" s="37"/>
      <c r="H81" s="38"/>
    </row>
    <row r="82" spans="1:8" ht="37.5" customHeight="1" outlineLevel="1" x14ac:dyDescent="0.2">
      <c r="A82" s="147" t="s">
        <v>56</v>
      </c>
      <c r="B82" s="148"/>
      <c r="C82" s="143"/>
      <c r="D82" s="36">
        <v>7560</v>
      </c>
      <c r="E82" s="37"/>
      <c r="F82" s="37"/>
      <c r="G82" s="37"/>
      <c r="H82" s="38"/>
    </row>
    <row r="83" spans="1:8" ht="37.5" customHeight="1" outlineLevel="1" x14ac:dyDescent="0.2">
      <c r="A83" s="147" t="s">
        <v>57</v>
      </c>
      <c r="B83" s="148"/>
      <c r="C83" s="143"/>
      <c r="D83" s="36">
        <v>7980</v>
      </c>
      <c r="E83" s="37"/>
      <c r="F83" s="37"/>
      <c r="G83" s="37"/>
      <c r="H83" s="38"/>
    </row>
    <row r="84" spans="1:8" ht="37.5" customHeight="1" outlineLevel="1" thickBot="1" x14ac:dyDescent="0.25">
      <c r="A84" s="147" t="s">
        <v>58</v>
      </c>
      <c r="B84" s="148"/>
      <c r="C84" s="143"/>
      <c r="D84" s="36">
        <v>8400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s="16" customFormat="1" ht="159" customHeight="1" x14ac:dyDescent="0.2">
      <c r="A86" s="149" t="s">
        <v>60</v>
      </c>
      <c r="B86" s="150" t="s">
        <v>13</v>
      </c>
      <c r="C86" s="296"/>
      <c r="D86" s="152">
        <v>330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6" s="45">
        <v>30</v>
      </c>
      <c r="E96" s="45"/>
      <c r="F96" s="45"/>
      <c r="G96" s="45"/>
      <c r="H96" s="46"/>
    </row>
    <row r="97" spans="1:8" ht="50.1" customHeight="1" thickBot="1" x14ac:dyDescent="0.25">
      <c r="A97" s="24" t="s">
        <v>72</v>
      </c>
      <c r="B97" s="25"/>
      <c r="C97" s="26"/>
      <c r="D97" s="173"/>
      <c r="E97" s="173"/>
      <c r="F97" s="173"/>
      <c r="G97" s="173"/>
      <c r="H97" s="174"/>
    </row>
    <row r="98" spans="1:8" ht="21.75" thickBot="1" x14ac:dyDescent="0.25">
      <c r="A98" s="286"/>
      <c r="B98" s="287"/>
      <c r="C98" s="130"/>
      <c r="D98" s="288"/>
      <c r="E98" s="288"/>
      <c r="F98" s="288"/>
      <c r="G98" s="288"/>
      <c r="H98" s="289"/>
    </row>
    <row r="99" spans="1:8" ht="53.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"2ГИС.НАЛЬЧИК" (версия для ПК); Интернет-площадка 2gis.kz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http://api.2gis.kz/</v>
      </c>
      <c r="D99" s="182">
        <v>1500</v>
      </c>
      <c r="E99" s="182"/>
      <c r="F99" s="182"/>
      <c r="G99" s="182"/>
      <c r="H99" s="183"/>
    </row>
    <row r="100" spans="1:8" ht="53.25" customHeight="1" thickBot="1" x14ac:dyDescent="0.25">
      <c r="A100" s="184" t="s">
        <v>74</v>
      </c>
      <c r="B100" s="185"/>
      <c r="C100" s="186"/>
      <c r="D100" s="187" t="s">
        <v>75</v>
      </c>
      <c r="E100" s="188"/>
      <c r="F100" s="188"/>
      <c r="G100" s="188"/>
      <c r="H100" s="189"/>
    </row>
    <row r="101" spans="1:8" ht="53.25" customHeight="1" x14ac:dyDescent="0.2">
      <c r="A101" s="190" t="s">
        <v>76</v>
      </c>
      <c r="B101" s="191"/>
      <c r="C101" s="186"/>
      <c r="D101" s="157">
        <f>D99/4</f>
        <v>375</v>
      </c>
      <c r="E101" s="157"/>
      <c r="F101" s="157"/>
      <c r="G101" s="157"/>
      <c r="H101" s="158"/>
    </row>
    <row r="102" spans="1:8" ht="53.25" customHeight="1" x14ac:dyDescent="0.2">
      <c r="A102" s="190" t="s">
        <v>77</v>
      </c>
      <c r="B102" s="191"/>
      <c r="C102" s="186"/>
      <c r="D102" s="157">
        <f>D99/5</f>
        <v>300</v>
      </c>
      <c r="E102" s="157"/>
      <c r="F102" s="157"/>
      <c r="G102" s="157"/>
      <c r="H102" s="158"/>
    </row>
    <row r="103" spans="1:8" ht="53.25" customHeight="1" x14ac:dyDescent="0.2">
      <c r="A103" s="190" t="s">
        <v>78</v>
      </c>
      <c r="B103" s="191"/>
      <c r="C103" s="186"/>
      <c r="D103" s="157">
        <f>D99/6</f>
        <v>250</v>
      </c>
      <c r="E103" s="157"/>
      <c r="F103" s="157"/>
      <c r="G103" s="157"/>
      <c r="H103" s="158"/>
    </row>
    <row r="104" spans="1:8" ht="53.25" customHeight="1" x14ac:dyDescent="0.2">
      <c r="A104" s="190" t="s">
        <v>79</v>
      </c>
      <c r="B104" s="191"/>
      <c r="C104" s="186"/>
      <c r="D104" s="157">
        <f>D99/7</f>
        <v>214.28571428571428</v>
      </c>
      <c r="E104" s="157"/>
      <c r="F104" s="157"/>
      <c r="G104" s="157"/>
      <c r="H104" s="158"/>
    </row>
    <row r="105" spans="1:8" ht="53.25" customHeight="1" x14ac:dyDescent="0.2">
      <c r="A105" s="190" t="s">
        <v>80</v>
      </c>
      <c r="B105" s="191"/>
      <c r="C105" s="186"/>
      <c r="D105" s="157">
        <f>D99/8</f>
        <v>187.5</v>
      </c>
      <c r="E105" s="157"/>
      <c r="F105" s="157"/>
      <c r="G105" s="157"/>
      <c r="H105" s="158"/>
    </row>
    <row r="106" spans="1:8" ht="53.25" customHeight="1" x14ac:dyDescent="0.2">
      <c r="A106" s="190" t="s">
        <v>81</v>
      </c>
      <c r="B106" s="191"/>
      <c r="C106" s="186"/>
      <c r="D106" s="157">
        <f>D99/9</f>
        <v>166.66666666666666</v>
      </c>
      <c r="E106" s="157"/>
      <c r="F106" s="157"/>
      <c r="G106" s="157"/>
      <c r="H106" s="158"/>
    </row>
    <row r="107" spans="1:8" ht="53.25" customHeight="1" x14ac:dyDescent="0.2">
      <c r="A107" s="190" t="s">
        <v>82</v>
      </c>
      <c r="B107" s="191"/>
      <c r="C107" s="186"/>
      <c r="D107" s="157">
        <f>D99/10</f>
        <v>150</v>
      </c>
      <c r="E107" s="157"/>
      <c r="F107" s="157"/>
      <c r="G107" s="157"/>
      <c r="H107" s="158"/>
    </row>
    <row r="108" spans="1:8" ht="53.25" customHeight="1" thickBot="1" x14ac:dyDescent="0.25">
      <c r="A108" s="179" t="s">
        <v>83</v>
      </c>
      <c r="B108" s="180"/>
      <c r="C108" s="186"/>
      <c r="D108" s="182">
        <v>3000</v>
      </c>
      <c r="E108" s="182"/>
      <c r="F108" s="182"/>
      <c r="G108" s="182"/>
      <c r="H108" s="183"/>
    </row>
    <row r="109" spans="1:8" ht="53.25" customHeight="1" thickBot="1" x14ac:dyDescent="0.25">
      <c r="A109" s="184" t="s">
        <v>74</v>
      </c>
      <c r="B109" s="185"/>
      <c r="C109" s="186"/>
      <c r="D109" s="187" t="s">
        <v>75</v>
      </c>
      <c r="E109" s="188"/>
      <c r="F109" s="188"/>
      <c r="G109" s="188"/>
      <c r="H109" s="189"/>
    </row>
    <row r="110" spans="1:8" ht="53.25" customHeight="1" x14ac:dyDescent="0.2">
      <c r="A110" s="190" t="s">
        <v>76</v>
      </c>
      <c r="B110" s="191"/>
      <c r="C110" s="186"/>
      <c r="D110" s="157">
        <f>D108/4</f>
        <v>750</v>
      </c>
      <c r="E110" s="157"/>
      <c r="F110" s="157"/>
      <c r="G110" s="157"/>
      <c r="H110" s="158"/>
    </row>
    <row r="111" spans="1:8" ht="53.25" customHeight="1" x14ac:dyDescent="0.2">
      <c r="A111" s="190" t="s">
        <v>77</v>
      </c>
      <c r="B111" s="191"/>
      <c r="C111" s="186"/>
      <c r="D111" s="157">
        <f>D108/5</f>
        <v>600</v>
      </c>
      <c r="E111" s="157"/>
      <c r="F111" s="157"/>
      <c r="G111" s="157"/>
      <c r="H111" s="158"/>
    </row>
    <row r="112" spans="1:8" ht="53.25" customHeight="1" x14ac:dyDescent="0.2">
      <c r="A112" s="190" t="s">
        <v>78</v>
      </c>
      <c r="B112" s="191"/>
      <c r="C112" s="186"/>
      <c r="D112" s="157">
        <f>D108/6</f>
        <v>500</v>
      </c>
      <c r="E112" s="157"/>
      <c r="F112" s="157"/>
      <c r="G112" s="157"/>
      <c r="H112" s="158"/>
    </row>
    <row r="113" spans="1:8" ht="53.25" customHeight="1" x14ac:dyDescent="0.2">
      <c r="A113" s="190" t="s">
        <v>79</v>
      </c>
      <c r="B113" s="191"/>
      <c r="C113" s="186"/>
      <c r="D113" s="157">
        <f>D108/7</f>
        <v>428.57142857142856</v>
      </c>
      <c r="E113" s="157"/>
      <c r="F113" s="157"/>
      <c r="G113" s="157"/>
      <c r="H113" s="158"/>
    </row>
    <row r="114" spans="1:8" ht="53.25" customHeight="1" x14ac:dyDescent="0.2">
      <c r="A114" s="190" t="s">
        <v>80</v>
      </c>
      <c r="B114" s="191"/>
      <c r="C114" s="186"/>
      <c r="D114" s="157">
        <f>D108/8</f>
        <v>375</v>
      </c>
      <c r="E114" s="157"/>
      <c r="F114" s="157"/>
      <c r="G114" s="157"/>
      <c r="H114" s="158"/>
    </row>
    <row r="115" spans="1:8" ht="53.25" customHeight="1" x14ac:dyDescent="0.2">
      <c r="A115" s="190" t="s">
        <v>81</v>
      </c>
      <c r="B115" s="191"/>
      <c r="C115" s="186"/>
      <c r="D115" s="157">
        <f>D108/9</f>
        <v>333.33333333333331</v>
      </c>
      <c r="E115" s="157"/>
      <c r="F115" s="157"/>
      <c r="G115" s="157"/>
      <c r="H115" s="158"/>
    </row>
    <row r="116" spans="1:8" ht="53.25" customHeight="1" thickBot="1" x14ac:dyDescent="0.25">
      <c r="A116" s="190" t="s">
        <v>82</v>
      </c>
      <c r="B116" s="191"/>
      <c r="C116" s="194"/>
      <c r="D116" s="157">
        <f>D108/10</f>
        <v>300</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17" s="44">
        <v>5004</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"2ГИС.НАЛЬЧИК"</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"2ГИС.НАЛЬЧИК"</v>
      </c>
      <c r="D122" s="36">
        <v>10002</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"2ГИС.НАЛЬЧИК"</v>
      </c>
      <c r="D123" s="36">
        <v>12006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6" s="36">
        <v>2244</v>
      </c>
      <c r="E126" s="37"/>
      <c r="F126" s="37"/>
      <c r="G126" s="37"/>
      <c r="H126" s="38"/>
    </row>
    <row r="127" spans="1:8" ht="50.1" customHeight="1" x14ac:dyDescent="0.2">
      <c r="A127" s="160" t="s">
        <v>93</v>
      </c>
      <c r="B127" s="161"/>
      <c r="C127" s="202" t="e">
        <f>#REF!</f>
        <v>#REF!</v>
      </c>
      <c r="D127" s="36">
        <v>10002</v>
      </c>
      <c r="E127" s="37"/>
      <c r="F127" s="37"/>
      <c r="G127" s="37"/>
      <c r="H127" s="38"/>
    </row>
    <row r="128" spans="1:8" ht="50.1" customHeight="1" x14ac:dyDescent="0.2">
      <c r="A128" s="160" t="s">
        <v>94</v>
      </c>
      <c r="B128" s="161"/>
      <c r="C128" s="202" t="s">
        <v>95</v>
      </c>
      <c r="D128" s="36">
        <v>2400</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29" s="36">
        <v>3000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0" s="36">
        <v>3000</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1" s="36">
        <v>3000</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2" s="36">
        <v>3000</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3" s="36">
        <v>15000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4" s="36">
        <v>10002</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35" s="36">
        <v>1242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6" s="36">
        <v>330</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7" s="36">
        <v>50010</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8" s="36">
        <v>7500</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"2ГИС.НАЛЬЧИК"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"2ГИС.НАЛЬЧИК"</v>
      </c>
      <c r="D141" s="36">
        <v>9240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42" s="36">
        <v>13680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"2ГИС.НАЛЬЧИК" (версия для ПК)</v>
      </c>
      <c r="D143" s="36">
        <v>21720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"2ГИС.НАЛЬЧИК"</v>
      </c>
      <c r="D144" s="36">
        <v>21720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"2ГИС.НАЛЬЧИК"</v>
      </c>
      <c r="D145" s="36">
        <v>26064</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"2ГИС.НАЛЬЧИК" (версия для ПК)</v>
      </c>
      <c r="D146" s="36">
        <v>15120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"2ГИС.НАЛЬЧИК" (версия для ПК)</v>
      </c>
      <c r="D147" s="36">
        <v>21720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"2ГИС.НАЛЬЧИК" (версия для ПК)</v>
      </c>
      <c r="D148" s="36">
        <v>21720</v>
      </c>
      <c r="E148" s="37"/>
      <c r="F148" s="37"/>
      <c r="G148" s="37"/>
      <c r="H148" s="38"/>
    </row>
    <row r="149" spans="1:8" ht="50.1" customHeight="1" x14ac:dyDescent="0.2">
      <c r="A149" s="160" t="s">
        <v>115</v>
      </c>
      <c r="B149" s="161"/>
      <c r="C149" s="202" t="s">
        <v>95</v>
      </c>
      <c r="D149" s="36">
        <v>2160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50" s="36">
        <v>18960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"2ГИС.НАЛЬЧИК" (версия для ПК)</v>
      </c>
      <c r="D151" s="44">
        <v>12960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(мобильная версия)</v>
      </c>
      <c r="D153" s="36">
        <v>3000</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293">
        <v>810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270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"2ГИС.НАЛЬЧИК"</v>
      </c>
      <c r="D159" s="36">
        <v>4050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0" s="36">
        <v>1008</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"2ГИС.НАЛЬЧИК"</v>
      </c>
      <c r="D161" s="36">
        <v>6480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2" s="36">
        <v>12960</v>
      </c>
      <c r="E162" s="37"/>
      <c r="F162" s="37"/>
      <c r="G162" s="37"/>
      <c r="H162" s="38"/>
    </row>
    <row r="163" spans="1:8" s="16" customFormat="1" ht="126" customHeight="1" thickBot="1" x14ac:dyDescent="0.25">
      <c r="A163" s="160" t="s">
        <v>129</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3" s="36">
        <v>3000</v>
      </c>
      <c r="E163" s="37"/>
      <c r="F163" s="37"/>
      <c r="G163" s="37"/>
      <c r="H163" s="38"/>
    </row>
    <row r="164" spans="1:8" ht="50.1" customHeight="1" thickBot="1" x14ac:dyDescent="0.25">
      <c r="A164" s="286"/>
      <c r="B164" s="287"/>
      <c r="C164" s="125"/>
      <c r="D164" s="199"/>
      <c r="E164" s="199"/>
      <c r="F164" s="199"/>
      <c r="G164" s="199"/>
      <c r="H164" s="200"/>
    </row>
    <row r="165" spans="1:8" s="23" customFormat="1" ht="26.25" x14ac:dyDescent="0.2">
      <c r="A165" s="212"/>
      <c r="B165" s="213"/>
      <c r="C165" s="214"/>
      <c r="D165" s="213"/>
      <c r="E165" s="213"/>
      <c r="F165" s="213"/>
      <c r="G165" s="213"/>
      <c r="H165" s="215"/>
    </row>
    <row r="166" spans="1:8" s="16" customFormat="1" ht="21" x14ac:dyDescent="0.2">
      <c r="A166" s="216"/>
      <c r="B166" s="217" t="s">
        <v>130</v>
      </c>
      <c r="C166" s="218" t="s">
        <v>214</v>
      </c>
      <c r="D166" s="218"/>
      <c r="E166" s="219"/>
      <c r="F166" s="219"/>
      <c r="G166" s="219"/>
      <c r="H166" s="219"/>
    </row>
    <row r="167" spans="1:8" s="16" customFormat="1" ht="21" x14ac:dyDescent="0.2">
      <c r="A167" s="216"/>
      <c r="B167" s="219"/>
      <c r="C167" s="220" t="s">
        <v>215</v>
      </c>
      <c r="D167" s="220"/>
      <c r="E167" s="219"/>
      <c r="F167" s="219"/>
      <c r="G167" s="219"/>
      <c r="H167" s="219"/>
    </row>
    <row r="168" spans="1:8" s="16" customFormat="1" ht="21" x14ac:dyDescent="0.2">
      <c r="A168" s="216"/>
      <c r="B168" s="219"/>
      <c r="C168" s="218" t="s">
        <v>216</v>
      </c>
      <c r="D168" s="220"/>
      <c r="E168" s="219"/>
      <c r="F168" s="219"/>
      <c r="G168" s="219"/>
      <c r="H168" s="219"/>
    </row>
    <row r="169" spans="1:8" s="16" customFormat="1" ht="21" x14ac:dyDescent="0.2">
      <c r="A169" s="212"/>
      <c r="B169" s="213"/>
      <c r="C169" s="220"/>
      <c r="D169" s="220"/>
      <c r="E169" s="219"/>
      <c r="F169" s="219"/>
      <c r="G169" s="219"/>
      <c r="H169" s="213"/>
    </row>
    <row r="170" spans="1:8" s="16" customFormat="1" ht="26.25" x14ac:dyDescent="0.2">
      <c r="A170" s="223" t="str">
        <f>Абакан_юр!A171</f>
        <v>По соглашению сторон в качестве валюты платежа могут выступать украинские гривны, в этом случае курс следующий: 1 руб. = 0,5104 гривен</v>
      </c>
      <c r="B170" s="223"/>
      <c r="C170" s="223"/>
      <c r="D170" s="224"/>
      <c r="E170" s="224"/>
      <c r="F170" s="225"/>
      <c r="G170" s="226"/>
      <c r="H170" s="226"/>
    </row>
    <row r="171" spans="1:8" ht="26.25" x14ac:dyDescent="0.2">
      <c r="A171" s="223" t="str">
        <f>Абакан_юр!A172</f>
        <v>По соглашению сторон в качестве валюты платежа могут выступать дирхамы ОАЭ, в этом случае курс следующий: 1 руб. = 0,0436 дирхам</v>
      </c>
      <c r="B171" s="223"/>
      <c r="C171" s="223"/>
      <c r="D171" s="224"/>
      <c r="E171" s="224"/>
      <c r="F171" s="225"/>
      <c r="G171" s="228"/>
      <c r="H171" s="228"/>
    </row>
    <row r="172" spans="1:8" ht="26.25" x14ac:dyDescent="0.2">
      <c r="A172" s="223" t="str">
        <f>Абакан_юр!A173</f>
        <v>По соглашению сторон в качестве валюты платежа могут выступать доллары США, в этом случае курс следующий: 1 руб. = 0,0118 доллара</v>
      </c>
      <c r="B172" s="223"/>
      <c r="C172" s="223"/>
      <c r="D172" s="224"/>
      <c r="E172" s="224"/>
      <c r="F172" s="225"/>
      <c r="G172" s="228"/>
      <c r="H172" s="228"/>
    </row>
    <row r="173" spans="1:8" ht="26.25" x14ac:dyDescent="0.2">
      <c r="A173" s="223" t="str">
        <f>Абакан_юр!A174</f>
        <v>По соглашению сторон в качестве валюты платежа могут выступать евро, в этом случае курс следующий: 1 руб. = 0,0108 евро</v>
      </c>
      <c r="B173" s="223"/>
      <c r="C173" s="223"/>
      <c r="D173" s="224"/>
      <c r="E173" s="225"/>
      <c r="F173" s="225"/>
      <c r="G173" s="228"/>
      <c r="H173" s="228"/>
    </row>
    <row r="174" spans="1:8" ht="26.25" x14ac:dyDescent="0.2">
      <c r="A174" s="223" t="str">
        <f>Абакан_юр!A175</f>
        <v>По соглашению сторон в качестве валюты платежа могут выступать чешские кроны, в этом случае курс следующий: 1 руб. = 0,2741 крона</v>
      </c>
      <c r="B174" s="223"/>
      <c r="C174" s="223"/>
      <c r="D174" s="224"/>
      <c r="E174" s="225"/>
      <c r="F174" s="225"/>
      <c r="G174" s="228"/>
      <c r="H174" s="228"/>
    </row>
    <row r="175" spans="1:8" ht="26.25" x14ac:dyDescent="0.2">
      <c r="A175" s="223" t="str">
        <f>Абакан_юр!A176</f>
        <v>По соглашению сторон в качестве валюты платежа могут выступать киргизские сомы, в этом случае курс следующий: 1 руб. = 1,0001 сом</v>
      </c>
      <c r="B175" s="223"/>
      <c r="C175" s="223"/>
      <c r="D175" s="224"/>
      <c r="E175" s="224"/>
      <c r="F175" s="225"/>
      <c r="G175" s="228"/>
      <c r="H175" s="228"/>
    </row>
    <row r="176" spans="1:8" ht="26.25" x14ac:dyDescent="0.2">
      <c r="A176"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6" s="223"/>
      <c r="C176" s="223"/>
      <c r="D176" s="224"/>
      <c r="E176" s="224"/>
      <c r="F176" s="225"/>
      <c r="G176" s="228"/>
      <c r="H176" s="228"/>
    </row>
    <row r="177" spans="1:8" ht="26.25" customHeight="1" x14ac:dyDescent="0.2">
      <c r="A177" s="229"/>
      <c r="B177" s="229"/>
      <c r="C177" s="230"/>
      <c r="D177" s="231"/>
      <c r="E177" s="231"/>
      <c r="F177" s="232"/>
      <c r="G177" s="233"/>
      <c r="H177" s="233"/>
    </row>
    <row r="178" spans="1:8" ht="26.25" customHeight="1" x14ac:dyDescent="0.2">
      <c r="A178" s="235" t="s">
        <v>141</v>
      </c>
      <c r="B178" s="235"/>
      <c r="C178" s="235"/>
      <c r="D178" s="235"/>
      <c r="E178" s="235"/>
      <c r="F178" s="235"/>
      <c r="G178" s="235"/>
      <c r="H178" s="235"/>
    </row>
    <row r="179" spans="1:8" ht="26.25" customHeight="1" x14ac:dyDescent="0.2">
      <c r="A179" s="235" t="s">
        <v>142</v>
      </c>
      <c r="B179" s="235"/>
      <c r="C179" s="235"/>
      <c r="D179" s="235"/>
      <c r="E179" s="235"/>
      <c r="F179" s="235"/>
      <c r="G179" s="235"/>
      <c r="H179" s="235"/>
    </row>
    <row r="180" spans="1:8" ht="26.25" customHeight="1" x14ac:dyDescent="0.2">
      <c r="A180" s="229"/>
      <c r="B180" s="229"/>
      <c r="C180" s="230"/>
      <c r="D180" s="231"/>
      <c r="E180" s="231"/>
      <c r="F180" s="232"/>
      <c r="G180" s="233"/>
      <c r="H180" s="233"/>
    </row>
    <row r="181" spans="1:8" ht="26.25" customHeight="1" thickBot="1" x14ac:dyDescent="0.25">
      <c r="A181" s="236" t="s">
        <v>143</v>
      </c>
      <c r="B181" s="236"/>
      <c r="C181" s="236"/>
      <c r="D181" s="236"/>
      <c r="E181" s="236"/>
      <c r="F181" s="237"/>
      <c r="G181" s="227"/>
      <c r="H181" s="238"/>
    </row>
    <row r="182" spans="1:8" ht="26.25" customHeight="1" thickBot="1" x14ac:dyDescent="0.25">
      <c r="A182" s="239" t="s">
        <v>144</v>
      </c>
      <c r="B182" s="240"/>
      <c r="C182" s="240"/>
      <c r="D182" s="240"/>
      <c r="E182" s="241"/>
      <c r="F182" s="242"/>
      <c r="H182" s="243"/>
    </row>
    <row r="183" spans="1:8" ht="96" customHeight="1" thickBot="1" x14ac:dyDescent="0.25">
      <c r="A183" s="421" t="s">
        <v>145</v>
      </c>
      <c r="B183" s="422"/>
      <c r="C183" s="246" t="s">
        <v>146</v>
      </c>
      <c r="D183" s="506" t="s">
        <v>147</v>
      </c>
      <c r="E183" s="507"/>
      <c r="F183" s="242"/>
      <c r="H183" s="243"/>
    </row>
    <row r="184" spans="1:8" ht="23.25" customHeight="1" x14ac:dyDescent="0.2">
      <c r="A184" s="249" t="s">
        <v>203</v>
      </c>
      <c r="B184" s="250"/>
      <c r="C184" s="252" t="s">
        <v>204</v>
      </c>
      <c r="D184" s="257">
        <v>2190</v>
      </c>
      <c r="E184" s="258"/>
      <c r="F184" s="248"/>
      <c r="G184" s="248"/>
      <c r="H184" s="248"/>
    </row>
    <row r="185" spans="1:8" ht="21" x14ac:dyDescent="0.2">
      <c r="A185" s="254" t="s">
        <v>205</v>
      </c>
      <c r="B185" s="255"/>
      <c r="C185" s="257"/>
      <c r="D185" s="257">
        <v>1590</v>
      </c>
      <c r="E185" s="258"/>
      <c r="F185" s="248"/>
      <c r="G185" s="248"/>
      <c r="H185" s="248"/>
    </row>
    <row r="186" spans="1:8" ht="21" customHeight="1" x14ac:dyDescent="0.2">
      <c r="A186" s="254" t="s">
        <v>206</v>
      </c>
      <c r="B186" s="255"/>
      <c r="C186" s="257"/>
      <c r="D186" s="257">
        <v>1440</v>
      </c>
      <c r="E186" s="258"/>
      <c r="F186" s="248"/>
      <c r="G186" s="248"/>
      <c r="H186" s="248"/>
    </row>
    <row r="187" spans="1:8" ht="21.75" thickBot="1" x14ac:dyDescent="0.25">
      <c r="A187" s="254" t="s">
        <v>207</v>
      </c>
      <c r="B187" s="255"/>
      <c r="C187" s="257"/>
      <c r="D187" s="257">
        <v>1290</v>
      </c>
      <c r="E187" s="258"/>
      <c r="F187" s="248"/>
      <c r="G187" s="248"/>
      <c r="H187" s="248"/>
    </row>
    <row r="188" spans="1:8" ht="84" x14ac:dyDescent="0.2">
      <c r="A188" s="249" t="s">
        <v>148</v>
      </c>
      <c r="B188" s="250"/>
      <c r="C188" s="251" t="s">
        <v>149</v>
      </c>
      <c r="D188" s="252" t="s">
        <v>150</v>
      </c>
      <c r="E188" s="253"/>
      <c r="F188" s="248"/>
      <c r="G188" s="248"/>
      <c r="H188" s="248"/>
    </row>
    <row r="189" spans="1:8" ht="21" x14ac:dyDescent="0.2">
      <c r="A189" s="254" t="s">
        <v>151</v>
      </c>
      <c r="B189" s="255"/>
      <c r="C189" s="256" t="s">
        <v>152</v>
      </c>
      <c r="D189" s="257" t="s">
        <v>153</v>
      </c>
      <c r="E189" s="258"/>
      <c r="F189" s="248"/>
      <c r="G189" s="248"/>
      <c r="H189" s="248"/>
    </row>
    <row r="190" spans="1:8" ht="63.75" thickBot="1" x14ac:dyDescent="0.25">
      <c r="A190" s="316" t="s">
        <v>154</v>
      </c>
      <c r="B190" s="317"/>
      <c r="C190" s="318" t="s">
        <v>155</v>
      </c>
      <c r="D190" s="319" t="s">
        <v>153</v>
      </c>
      <c r="E190" s="320"/>
      <c r="F190" s="248"/>
      <c r="G190" s="248"/>
      <c r="H190" s="248"/>
    </row>
    <row r="191" spans="1:8" ht="42" x14ac:dyDescent="0.2">
      <c r="A191" s="254" t="s">
        <v>157</v>
      </c>
      <c r="B191" s="255"/>
      <c r="C191" s="314" t="s">
        <v>158</v>
      </c>
      <c r="D191" s="255" t="s">
        <v>153</v>
      </c>
      <c r="E191" s="315"/>
      <c r="F191" s="242"/>
      <c r="G191" s="242"/>
      <c r="H191" s="242"/>
    </row>
    <row r="192" spans="1:8" ht="42.75" customHeight="1" thickBot="1" x14ac:dyDescent="0.25">
      <c r="A192" s="437" t="s">
        <v>159</v>
      </c>
      <c r="B192" s="438"/>
      <c r="C192" s="318" t="s">
        <v>160</v>
      </c>
      <c r="D192" s="439" t="s">
        <v>153</v>
      </c>
      <c r="E192" s="440"/>
      <c r="F192" s="232"/>
      <c r="G192" s="233"/>
      <c r="H192" s="233"/>
    </row>
    <row r="193" spans="1:8" ht="50.1" customHeight="1" x14ac:dyDescent="0.2">
      <c r="A193" s="260" t="s">
        <v>161</v>
      </c>
      <c r="B193" s="260"/>
      <c r="C193" s="260"/>
      <c r="D193" s="260"/>
      <c r="E193" s="260"/>
      <c r="F193" s="260"/>
      <c r="G193" s="260"/>
      <c r="H193" s="260"/>
    </row>
    <row r="194" spans="1:8" ht="88.5" customHeight="1" x14ac:dyDescent="0.2">
      <c r="A194" s="260" t="s">
        <v>162</v>
      </c>
      <c r="B194" s="260"/>
      <c r="C194" s="260"/>
      <c r="D194" s="260"/>
      <c r="E194" s="260"/>
      <c r="F194" s="260"/>
      <c r="G194" s="260"/>
      <c r="H194" s="260"/>
    </row>
    <row r="195" spans="1:8" ht="189.75"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73.5" customHeight="1" x14ac:dyDescent="0.2">
      <c r="A196" s="235" t="s">
        <v>164</v>
      </c>
      <c r="B196" s="235"/>
      <c r="C196" s="235"/>
      <c r="D196" s="235"/>
      <c r="E196" s="235"/>
      <c r="F196" s="235"/>
      <c r="G196" s="235"/>
      <c r="H196" s="235"/>
    </row>
    <row r="197" spans="1:8" ht="150" customHeight="1" x14ac:dyDescent="0.2">
      <c r="A197" s="260" t="s">
        <v>165</v>
      </c>
      <c r="B197" s="260"/>
      <c r="C197" s="260"/>
      <c r="D197" s="260"/>
      <c r="E197" s="260"/>
      <c r="F197" s="260"/>
      <c r="G197" s="260"/>
      <c r="H197" s="260"/>
    </row>
    <row r="198" spans="1:8" s="213" customFormat="1" ht="125.25" customHeight="1" x14ac:dyDescent="0.2">
      <c r="A198" s="235" t="s">
        <v>166</v>
      </c>
      <c r="B198" s="235"/>
      <c r="C198" s="235"/>
      <c r="D198" s="235"/>
      <c r="E198" s="235"/>
      <c r="F198" s="235"/>
      <c r="G198" s="235"/>
      <c r="H198" s="235"/>
    </row>
    <row r="199" spans="1:8" s="234" customFormat="1" ht="222.75" customHeight="1" x14ac:dyDescent="0.2">
      <c r="A199" s="212"/>
      <c r="B199" s="213"/>
      <c r="C199" s="214"/>
      <c r="D199" s="213"/>
      <c r="E199" s="213"/>
      <c r="F199" s="213"/>
      <c r="G199" s="213"/>
      <c r="H199" s="215"/>
    </row>
    <row r="200" spans="1:8" ht="36.75" customHeight="1" x14ac:dyDescent="0.2"/>
    <row r="201" spans="1:8" ht="36.75" customHeight="1" x14ac:dyDescent="0.2"/>
    <row r="202" spans="1:8" ht="182.25" customHeight="1" x14ac:dyDescent="0.2"/>
    <row r="203" spans="1:8" ht="65.25" customHeight="1" x14ac:dyDescent="0.2"/>
    <row r="205" spans="1:8" s="262" customFormat="1" ht="114.75" customHeight="1" x14ac:dyDescent="0.2">
      <c r="A205" s="212"/>
      <c r="B205" s="213"/>
      <c r="C205" s="214"/>
      <c r="D205" s="213"/>
      <c r="E205" s="213"/>
      <c r="F205" s="213"/>
      <c r="G205" s="213"/>
      <c r="H205" s="215"/>
    </row>
  </sheetData>
  <sheetProtection selectLockedCells="1" selectUnlockedCells="1"/>
  <mergeCells count="326">
    <mergeCell ref="A195:H195"/>
    <mergeCell ref="A196:H196"/>
    <mergeCell ref="A197:H197"/>
    <mergeCell ref="A198:E198"/>
    <mergeCell ref="F198:H198"/>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7"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217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4" customFormat="1" ht="24.9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9936</v>
      </c>
      <c r="E7" s="32">
        <f>F7*1.1</f>
        <v>9108</v>
      </c>
      <c r="F7" s="32">
        <v>8280</v>
      </c>
      <c r="G7" s="32">
        <f>F7*0.75</f>
        <v>6210</v>
      </c>
      <c r="H7" s="33">
        <f>F7*0.5</f>
        <v>4140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10951.199999999999</v>
      </c>
      <c r="E12" s="32">
        <f>F12*1.1</f>
        <v>10038.6</v>
      </c>
      <c r="F12" s="32">
        <v>9126</v>
      </c>
      <c r="G12" s="32">
        <f>F12*0.75</f>
        <v>6844.5</v>
      </c>
      <c r="H12" s="33">
        <f>F12*0.5</f>
        <v>4563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267">
        <v>768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13910.4</v>
      </c>
      <c r="E27" s="32">
        <f>F27*1.1</f>
        <v>12751.2</v>
      </c>
      <c r="F27" s="32">
        <v>11592</v>
      </c>
      <c r="G27" s="32">
        <f>F27*0.75</f>
        <v>8694</v>
      </c>
      <c r="H27" s="33">
        <f>F27*0.5</f>
        <v>5796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15336</v>
      </c>
      <c r="E32" s="32">
        <f>F32*1.1</f>
        <v>14058.000000000002</v>
      </c>
      <c r="F32" s="32">
        <v>12780</v>
      </c>
      <c r="G32" s="32">
        <f>F32*0.75</f>
        <v>9585</v>
      </c>
      <c r="H32" s="33">
        <f>F32*0.5</f>
        <v>6390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768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1">
        <f>F48*1.2</f>
        <v>11923.199999999999</v>
      </c>
      <c r="E48" s="32">
        <f>F48*1.1</f>
        <v>10929.6</v>
      </c>
      <c r="F48" s="32">
        <v>9936</v>
      </c>
      <c r="G48" s="32">
        <f>F48*0.75</f>
        <v>7452</v>
      </c>
      <c r="H48" s="33">
        <f>F48*0.5</f>
        <v>4968</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54">
        <f>F54*1.2</f>
        <v>13147.199999999999</v>
      </c>
      <c r="E54" s="32">
        <f>F54*1.1</f>
        <v>12051.6</v>
      </c>
      <c r="F54" s="32">
        <v>10956</v>
      </c>
      <c r="G54" s="32">
        <f>F54*0.75</f>
        <v>8217</v>
      </c>
      <c r="H54" s="33">
        <f>F54*0.5</f>
        <v>5478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267">
        <v>768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1254 до 25080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144">
        <v>1254</v>
      </c>
      <c r="E65" s="145"/>
      <c r="F65" s="145"/>
      <c r="G65" s="145"/>
      <c r="H65" s="146"/>
    </row>
    <row r="66" spans="1:8" ht="37.5" customHeight="1" outlineLevel="1" x14ac:dyDescent="0.2">
      <c r="A66" s="147" t="s">
        <v>40</v>
      </c>
      <c r="B66" s="148"/>
      <c r="C66" s="143"/>
      <c r="D66" s="36">
        <v>2508</v>
      </c>
      <c r="E66" s="37"/>
      <c r="F66" s="37"/>
      <c r="G66" s="37"/>
      <c r="H66" s="38"/>
    </row>
    <row r="67" spans="1:8" ht="37.5" customHeight="1" outlineLevel="1" x14ac:dyDescent="0.2">
      <c r="A67" s="147" t="s">
        <v>41</v>
      </c>
      <c r="B67" s="148"/>
      <c r="C67" s="143"/>
      <c r="D67" s="36">
        <v>3762</v>
      </c>
      <c r="E67" s="37"/>
      <c r="F67" s="37"/>
      <c r="G67" s="37"/>
      <c r="H67" s="38"/>
    </row>
    <row r="68" spans="1:8" ht="37.5" customHeight="1" outlineLevel="1" x14ac:dyDescent="0.2">
      <c r="A68" s="147" t="s">
        <v>42</v>
      </c>
      <c r="B68" s="148"/>
      <c r="C68" s="143"/>
      <c r="D68" s="36">
        <v>5016</v>
      </c>
      <c r="E68" s="37"/>
      <c r="F68" s="37"/>
      <c r="G68" s="37"/>
      <c r="H68" s="38"/>
    </row>
    <row r="69" spans="1:8" ht="37.5" customHeight="1" outlineLevel="1" x14ac:dyDescent="0.2">
      <c r="A69" s="147" t="s">
        <v>43</v>
      </c>
      <c r="B69" s="148"/>
      <c r="C69" s="143"/>
      <c r="D69" s="36">
        <v>6270</v>
      </c>
      <c r="E69" s="37"/>
      <c r="F69" s="37"/>
      <c r="G69" s="37"/>
      <c r="H69" s="38"/>
    </row>
    <row r="70" spans="1:8" ht="37.5" customHeight="1" outlineLevel="1" x14ac:dyDescent="0.2">
      <c r="A70" s="147" t="s">
        <v>44</v>
      </c>
      <c r="B70" s="148"/>
      <c r="C70" s="143"/>
      <c r="D70" s="36">
        <v>7524</v>
      </c>
      <c r="E70" s="37"/>
      <c r="F70" s="37"/>
      <c r="G70" s="37"/>
      <c r="H70" s="38"/>
    </row>
    <row r="71" spans="1:8" ht="37.5" customHeight="1" outlineLevel="1" x14ac:dyDescent="0.2">
      <c r="A71" s="147" t="s">
        <v>45</v>
      </c>
      <c r="B71" s="148"/>
      <c r="C71" s="143"/>
      <c r="D71" s="36">
        <v>8778</v>
      </c>
      <c r="E71" s="37"/>
      <c r="F71" s="37"/>
      <c r="G71" s="37"/>
      <c r="H71" s="38"/>
    </row>
    <row r="72" spans="1:8" ht="37.5" customHeight="1" outlineLevel="1" x14ac:dyDescent="0.2">
      <c r="A72" s="147" t="s">
        <v>46</v>
      </c>
      <c r="B72" s="148"/>
      <c r="C72" s="143"/>
      <c r="D72" s="36">
        <v>10032</v>
      </c>
      <c r="E72" s="37"/>
      <c r="F72" s="37"/>
      <c r="G72" s="37"/>
      <c r="H72" s="38"/>
    </row>
    <row r="73" spans="1:8" ht="37.5" customHeight="1" outlineLevel="1" x14ac:dyDescent="0.2">
      <c r="A73" s="147" t="s">
        <v>47</v>
      </c>
      <c r="B73" s="148"/>
      <c r="C73" s="143"/>
      <c r="D73" s="36">
        <v>11286</v>
      </c>
      <c r="E73" s="37"/>
      <c r="F73" s="37"/>
      <c r="G73" s="37"/>
      <c r="H73" s="38"/>
    </row>
    <row r="74" spans="1:8" ht="37.5" customHeight="1" outlineLevel="1" x14ac:dyDescent="0.2">
      <c r="A74" s="147" t="s">
        <v>48</v>
      </c>
      <c r="B74" s="148"/>
      <c r="C74" s="143"/>
      <c r="D74" s="36">
        <v>12540</v>
      </c>
      <c r="E74" s="37"/>
      <c r="F74" s="37"/>
      <c r="G74" s="37"/>
      <c r="H74" s="38"/>
    </row>
    <row r="75" spans="1:8" ht="37.5" customHeight="1" outlineLevel="1" x14ac:dyDescent="0.2">
      <c r="A75" s="147" t="s">
        <v>49</v>
      </c>
      <c r="B75" s="148"/>
      <c r="C75" s="143"/>
      <c r="D75" s="36">
        <v>13794</v>
      </c>
      <c r="E75" s="37"/>
      <c r="F75" s="37"/>
      <c r="G75" s="37"/>
      <c r="H75" s="38"/>
    </row>
    <row r="76" spans="1:8" ht="37.5" customHeight="1" outlineLevel="1" x14ac:dyDescent="0.2">
      <c r="A76" s="147" t="s">
        <v>50</v>
      </c>
      <c r="B76" s="148"/>
      <c r="C76" s="143"/>
      <c r="D76" s="36">
        <v>15048</v>
      </c>
      <c r="E76" s="37"/>
      <c r="F76" s="37"/>
      <c r="G76" s="37"/>
      <c r="H76" s="38"/>
    </row>
    <row r="77" spans="1:8" ht="37.5" customHeight="1" outlineLevel="1" x14ac:dyDescent="0.2">
      <c r="A77" s="147" t="s">
        <v>51</v>
      </c>
      <c r="B77" s="148"/>
      <c r="C77" s="143"/>
      <c r="D77" s="36">
        <v>16302</v>
      </c>
      <c r="E77" s="37"/>
      <c r="F77" s="37"/>
      <c r="G77" s="37"/>
      <c r="H77" s="38"/>
    </row>
    <row r="78" spans="1:8" ht="37.5" customHeight="1" outlineLevel="1" x14ac:dyDescent="0.2">
      <c r="A78" s="147" t="s">
        <v>52</v>
      </c>
      <c r="B78" s="148"/>
      <c r="C78" s="143"/>
      <c r="D78" s="36">
        <v>17556</v>
      </c>
      <c r="E78" s="37"/>
      <c r="F78" s="37"/>
      <c r="G78" s="37"/>
      <c r="H78" s="38"/>
    </row>
    <row r="79" spans="1:8" ht="37.5" customHeight="1" outlineLevel="1" x14ac:dyDescent="0.2">
      <c r="A79" s="147" t="s">
        <v>53</v>
      </c>
      <c r="B79" s="148"/>
      <c r="C79" s="143"/>
      <c r="D79" s="36">
        <v>18810</v>
      </c>
      <c r="E79" s="37"/>
      <c r="F79" s="37"/>
      <c r="G79" s="37"/>
      <c r="H79" s="38"/>
    </row>
    <row r="80" spans="1:8" ht="37.5" customHeight="1" outlineLevel="1" x14ac:dyDescent="0.2">
      <c r="A80" s="147" t="s">
        <v>54</v>
      </c>
      <c r="B80" s="148"/>
      <c r="C80" s="143"/>
      <c r="D80" s="36">
        <v>20064</v>
      </c>
      <c r="E80" s="37"/>
      <c r="F80" s="37"/>
      <c r="G80" s="37"/>
      <c r="H80" s="38"/>
    </row>
    <row r="81" spans="1:8" ht="37.5" customHeight="1" outlineLevel="1" x14ac:dyDescent="0.2">
      <c r="A81" s="147" t="s">
        <v>55</v>
      </c>
      <c r="B81" s="148"/>
      <c r="C81" s="143"/>
      <c r="D81" s="36">
        <v>21318</v>
      </c>
      <c r="E81" s="37"/>
      <c r="F81" s="37"/>
      <c r="G81" s="37"/>
      <c r="H81" s="38"/>
    </row>
    <row r="82" spans="1:8" ht="37.5" customHeight="1" outlineLevel="1" x14ac:dyDescent="0.2">
      <c r="A82" s="147" t="s">
        <v>56</v>
      </c>
      <c r="B82" s="148"/>
      <c r="C82" s="143"/>
      <c r="D82" s="36">
        <v>22572</v>
      </c>
      <c r="E82" s="37"/>
      <c r="F82" s="37"/>
      <c r="G82" s="37"/>
      <c r="H82" s="38"/>
    </row>
    <row r="83" spans="1:8" ht="37.5" customHeight="1" outlineLevel="1" x14ac:dyDescent="0.2">
      <c r="A83" s="147" t="s">
        <v>57</v>
      </c>
      <c r="B83" s="148"/>
      <c r="C83" s="143"/>
      <c r="D83" s="36">
        <v>23826</v>
      </c>
      <c r="E83" s="37"/>
      <c r="F83" s="37"/>
      <c r="G83" s="37"/>
      <c r="H83" s="38"/>
    </row>
    <row r="84" spans="1:8" ht="37.5" customHeight="1" outlineLevel="1" thickBot="1" x14ac:dyDescent="0.25">
      <c r="A84" s="147" t="s">
        <v>58</v>
      </c>
      <c r="B84" s="148"/>
      <c r="C84" s="143"/>
      <c r="D84" s="36">
        <v>25080</v>
      </c>
      <c r="E84" s="37"/>
      <c r="F84" s="37"/>
      <c r="G84" s="37"/>
      <c r="H84" s="38"/>
    </row>
    <row r="85" spans="1:8" ht="50.1" customHeight="1" thickBot="1" x14ac:dyDescent="0.25">
      <c r="A85" s="441" t="s">
        <v>59</v>
      </c>
      <c r="B85" s="442"/>
      <c r="C85" s="442"/>
      <c r="D85" s="443" t="str">
        <f>"от "&amp;MIN(D86:D95)&amp;" до "&amp;MAX(D86:D95)</f>
        <v>от 360 до 6300</v>
      </c>
      <c r="E85" s="444"/>
      <c r="F85" s="444"/>
      <c r="G85" s="444"/>
      <c r="H85" s="445"/>
    </row>
    <row r="86" spans="1:8" s="16" customFormat="1" ht="159" customHeight="1" x14ac:dyDescent="0.2">
      <c r="A86" s="446" t="s">
        <v>60</v>
      </c>
      <c r="B86" s="447" t="s">
        <v>13</v>
      </c>
      <c r="C86" s="4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2">
        <v>600</v>
      </c>
      <c r="E86" s="32"/>
      <c r="F86" s="32"/>
      <c r="G86" s="32"/>
      <c r="H86" s="33"/>
    </row>
    <row r="87" spans="1:8" ht="37.5" customHeight="1" x14ac:dyDescent="0.2">
      <c r="A87" s="449" t="s">
        <v>61</v>
      </c>
      <c r="B87" s="195"/>
      <c r="C87" s="450"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7">
        <v>414</v>
      </c>
      <c r="E87" s="37"/>
      <c r="F87" s="37"/>
      <c r="G87" s="37"/>
      <c r="H87" s="38"/>
    </row>
    <row r="88" spans="1:8" ht="37.5" customHeight="1" x14ac:dyDescent="0.2">
      <c r="A88" s="449" t="s">
        <v>62</v>
      </c>
      <c r="B88" s="195"/>
      <c r="C88" s="450"/>
      <c r="D88" s="37">
        <v>6300</v>
      </c>
      <c r="E88" s="37"/>
      <c r="F88" s="37"/>
      <c r="G88" s="37"/>
      <c r="H88" s="38"/>
    </row>
    <row r="89" spans="1:8" ht="37.5" customHeight="1" x14ac:dyDescent="0.2">
      <c r="A89" s="449" t="s">
        <v>63</v>
      </c>
      <c r="B89" s="195"/>
      <c r="C89" s="450"/>
      <c r="D89" s="37">
        <v>1212</v>
      </c>
      <c r="E89" s="37"/>
      <c r="F89" s="37"/>
      <c r="G89" s="37"/>
      <c r="H89" s="38"/>
    </row>
    <row r="90" spans="1:8" ht="37.5" customHeight="1" x14ac:dyDescent="0.2">
      <c r="A90" s="449" t="s">
        <v>64</v>
      </c>
      <c r="B90" s="195"/>
      <c r="C90" s="450"/>
      <c r="D90" s="37">
        <v>5100</v>
      </c>
      <c r="E90" s="37"/>
      <c r="F90" s="37"/>
      <c r="G90" s="37"/>
      <c r="H90" s="38"/>
    </row>
    <row r="91" spans="1:8" ht="37.5" customHeight="1" x14ac:dyDescent="0.2">
      <c r="A91" s="449" t="s">
        <v>65</v>
      </c>
      <c r="B91" s="195"/>
      <c r="C91" s="450"/>
      <c r="D91" s="37">
        <v>360</v>
      </c>
      <c r="E91" s="37"/>
      <c r="F91" s="37"/>
      <c r="G91" s="37"/>
      <c r="H91" s="38"/>
    </row>
    <row r="92" spans="1:8" ht="37.5" customHeight="1" x14ac:dyDescent="0.2">
      <c r="A92" s="449" t="s">
        <v>66</v>
      </c>
      <c r="B92" s="195"/>
      <c r="C92" s="450"/>
      <c r="D92" s="37">
        <v>360</v>
      </c>
      <c r="E92" s="37"/>
      <c r="F92" s="37"/>
      <c r="G92" s="37"/>
      <c r="H92" s="38"/>
    </row>
    <row r="93" spans="1:8" ht="37.5" customHeight="1" x14ac:dyDescent="0.2">
      <c r="A93" s="449" t="s">
        <v>67</v>
      </c>
      <c r="B93" s="195"/>
      <c r="C93" s="450"/>
      <c r="D93" s="37">
        <v>720</v>
      </c>
      <c r="E93" s="37"/>
      <c r="F93" s="37"/>
      <c r="G93" s="37"/>
      <c r="H93" s="38"/>
    </row>
    <row r="94" spans="1:8" ht="37.5" customHeight="1" x14ac:dyDescent="0.2">
      <c r="A94" s="449" t="s">
        <v>68</v>
      </c>
      <c r="B94" s="195"/>
      <c r="C94" s="450"/>
      <c r="D94" s="37">
        <v>1080</v>
      </c>
      <c r="E94" s="37"/>
      <c r="F94" s="37"/>
      <c r="G94" s="37"/>
      <c r="H94" s="38"/>
    </row>
    <row r="95" spans="1:8" ht="37.5" customHeight="1" x14ac:dyDescent="0.2">
      <c r="A95" s="449" t="s">
        <v>69</v>
      </c>
      <c r="B95" s="195"/>
      <c r="C95" s="450"/>
      <c r="D95" s="37">
        <v>5100</v>
      </c>
      <c r="E95" s="37"/>
      <c r="F95" s="37"/>
      <c r="G95" s="37"/>
      <c r="H95" s="38"/>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45">
        <v>30</v>
      </c>
      <c r="E96" s="45"/>
      <c r="F96" s="45"/>
      <c r="G96" s="45"/>
      <c r="H96" s="46"/>
    </row>
    <row r="97" spans="1:8" ht="50.1" customHeight="1" thickBot="1" x14ac:dyDescent="0.25">
      <c r="A97" s="451" t="s">
        <v>72</v>
      </c>
      <c r="B97" s="452"/>
      <c r="C97" s="211"/>
      <c r="D97" s="453" t="e">
        <f>"от "&amp;MIN(D99,D119:H120,#REF!,D121:H135)&amp;" до "&amp;MAX(D99,D119:H120,#REF!,D121:H135)</f>
        <v>#REF!</v>
      </c>
      <c r="E97" s="453"/>
      <c r="F97" s="453"/>
      <c r="G97" s="453"/>
      <c r="H97" s="454"/>
    </row>
    <row r="98" spans="1:8" ht="21.75" thickBot="1" x14ac:dyDescent="0.25">
      <c r="A98" s="286"/>
      <c r="B98" s="287"/>
      <c r="C98" s="130"/>
      <c r="D98" s="288"/>
      <c r="E98" s="288"/>
      <c r="F98" s="288"/>
      <c r="G98" s="288"/>
      <c r="H98" s="289"/>
    </row>
    <row r="99" spans="1:8" ht="60"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182">
        <v>4320</v>
      </c>
      <c r="E99" s="182"/>
      <c r="F99" s="182"/>
      <c r="G99" s="182"/>
      <c r="H99" s="183"/>
    </row>
    <row r="100" spans="1:8" ht="60" customHeight="1" thickBot="1" x14ac:dyDescent="0.25">
      <c r="A100" s="184" t="s">
        <v>74</v>
      </c>
      <c r="B100" s="185"/>
      <c r="C100" s="186"/>
      <c r="D100" s="187" t="s">
        <v>75</v>
      </c>
      <c r="E100" s="188"/>
      <c r="F100" s="188"/>
      <c r="G100" s="188"/>
      <c r="H100" s="189"/>
    </row>
    <row r="101" spans="1:8" ht="60" customHeight="1" x14ac:dyDescent="0.2">
      <c r="A101" s="190" t="s">
        <v>76</v>
      </c>
      <c r="B101" s="191"/>
      <c r="C101" s="186"/>
      <c r="D101" s="157">
        <f>D99/4</f>
        <v>1080</v>
      </c>
      <c r="E101" s="157"/>
      <c r="F101" s="157"/>
      <c r="G101" s="157"/>
      <c r="H101" s="158"/>
    </row>
    <row r="102" spans="1:8" ht="60" customHeight="1" x14ac:dyDescent="0.2">
      <c r="A102" s="190" t="s">
        <v>77</v>
      </c>
      <c r="B102" s="191"/>
      <c r="C102" s="186"/>
      <c r="D102" s="157">
        <f>D99/5</f>
        <v>864</v>
      </c>
      <c r="E102" s="157"/>
      <c r="F102" s="157"/>
      <c r="G102" s="157"/>
      <c r="H102" s="158"/>
    </row>
    <row r="103" spans="1:8" ht="60" customHeight="1" x14ac:dyDescent="0.2">
      <c r="A103" s="190" t="s">
        <v>78</v>
      </c>
      <c r="B103" s="191"/>
      <c r="C103" s="186"/>
      <c r="D103" s="157">
        <f>D99/6</f>
        <v>720</v>
      </c>
      <c r="E103" s="157"/>
      <c r="F103" s="157"/>
      <c r="G103" s="157"/>
      <c r="H103" s="158"/>
    </row>
    <row r="104" spans="1:8" ht="60" customHeight="1" x14ac:dyDescent="0.2">
      <c r="A104" s="190" t="s">
        <v>79</v>
      </c>
      <c r="B104" s="191"/>
      <c r="C104" s="186"/>
      <c r="D104" s="157">
        <f>D99/7</f>
        <v>617.14285714285711</v>
      </c>
      <c r="E104" s="157"/>
      <c r="F104" s="157"/>
      <c r="G104" s="157"/>
      <c r="H104" s="158"/>
    </row>
    <row r="105" spans="1:8" ht="60" customHeight="1" x14ac:dyDescent="0.2">
      <c r="A105" s="190" t="s">
        <v>80</v>
      </c>
      <c r="B105" s="191"/>
      <c r="C105" s="186"/>
      <c r="D105" s="157">
        <f>D99/8</f>
        <v>540</v>
      </c>
      <c r="E105" s="157"/>
      <c r="F105" s="157"/>
      <c r="G105" s="157"/>
      <c r="H105" s="158"/>
    </row>
    <row r="106" spans="1:8" ht="60" customHeight="1" x14ac:dyDescent="0.2">
      <c r="A106" s="190" t="s">
        <v>81</v>
      </c>
      <c r="B106" s="191"/>
      <c r="C106" s="186"/>
      <c r="D106" s="157">
        <f>D99/9</f>
        <v>480</v>
      </c>
      <c r="E106" s="157"/>
      <c r="F106" s="157"/>
      <c r="G106" s="157"/>
      <c r="H106" s="158"/>
    </row>
    <row r="107" spans="1:8" ht="60" customHeight="1" x14ac:dyDescent="0.2">
      <c r="A107" s="190" t="s">
        <v>82</v>
      </c>
      <c r="B107" s="191"/>
      <c r="C107" s="186"/>
      <c r="D107" s="157">
        <f>D99/10</f>
        <v>432</v>
      </c>
      <c r="E107" s="157"/>
      <c r="F107" s="157"/>
      <c r="G107" s="157"/>
      <c r="H107" s="158"/>
    </row>
    <row r="108" spans="1:8" ht="60" customHeight="1" thickBot="1" x14ac:dyDescent="0.25">
      <c r="A108" s="179" t="s">
        <v>83</v>
      </c>
      <c r="B108" s="180"/>
      <c r="C108" s="186"/>
      <c r="D108" s="182">
        <v>6480</v>
      </c>
      <c r="E108" s="182"/>
      <c r="F108" s="182"/>
      <c r="G108" s="182"/>
      <c r="H108" s="183"/>
    </row>
    <row r="109" spans="1:8" ht="60" customHeight="1" thickBot="1" x14ac:dyDescent="0.25">
      <c r="A109" s="184" t="s">
        <v>74</v>
      </c>
      <c r="B109" s="185"/>
      <c r="C109" s="186"/>
      <c r="D109" s="187" t="s">
        <v>75</v>
      </c>
      <c r="E109" s="188"/>
      <c r="F109" s="188"/>
      <c r="G109" s="188"/>
      <c r="H109" s="189"/>
    </row>
    <row r="110" spans="1:8" ht="60" customHeight="1" x14ac:dyDescent="0.2">
      <c r="A110" s="190" t="s">
        <v>76</v>
      </c>
      <c r="B110" s="191"/>
      <c r="C110" s="186"/>
      <c r="D110" s="157">
        <v>1620</v>
      </c>
      <c r="E110" s="157"/>
      <c r="F110" s="157"/>
      <c r="G110" s="157"/>
      <c r="H110" s="158"/>
    </row>
    <row r="111" spans="1:8" ht="60" customHeight="1" x14ac:dyDescent="0.2">
      <c r="A111" s="190" t="s">
        <v>77</v>
      </c>
      <c r="B111" s="191"/>
      <c r="C111" s="186"/>
      <c r="D111" s="157">
        <v>1296</v>
      </c>
      <c r="E111" s="157"/>
      <c r="F111" s="157"/>
      <c r="G111" s="157"/>
      <c r="H111" s="158"/>
    </row>
    <row r="112" spans="1:8" ht="60" customHeight="1" x14ac:dyDescent="0.2">
      <c r="A112" s="190" t="s">
        <v>78</v>
      </c>
      <c r="B112" s="191"/>
      <c r="C112" s="186"/>
      <c r="D112" s="157">
        <v>1080</v>
      </c>
      <c r="E112" s="157"/>
      <c r="F112" s="157"/>
      <c r="G112" s="157"/>
      <c r="H112" s="158"/>
    </row>
    <row r="113" spans="1:8" ht="60" customHeight="1" x14ac:dyDescent="0.2">
      <c r="A113" s="190" t="s">
        <v>79</v>
      </c>
      <c r="B113" s="191"/>
      <c r="C113" s="186"/>
      <c r="D113" s="157">
        <v>925.71428571428567</v>
      </c>
      <c r="E113" s="157"/>
      <c r="F113" s="157"/>
      <c r="G113" s="157"/>
      <c r="H113" s="158"/>
    </row>
    <row r="114" spans="1:8" ht="60" customHeight="1" x14ac:dyDescent="0.2">
      <c r="A114" s="190" t="s">
        <v>80</v>
      </c>
      <c r="B114" s="191"/>
      <c r="C114" s="186"/>
      <c r="D114" s="157">
        <v>810</v>
      </c>
      <c r="E114" s="157"/>
      <c r="F114" s="157"/>
      <c r="G114" s="157"/>
      <c r="H114" s="158"/>
    </row>
    <row r="115" spans="1:8" ht="60" customHeight="1" x14ac:dyDescent="0.2">
      <c r="A115" s="190" t="s">
        <v>81</v>
      </c>
      <c r="B115" s="191"/>
      <c r="C115" s="186"/>
      <c r="D115" s="157">
        <v>720</v>
      </c>
      <c r="E115" s="157"/>
      <c r="F115" s="157"/>
      <c r="G115" s="157"/>
      <c r="H115" s="158"/>
    </row>
    <row r="116" spans="1:8" ht="60" customHeight="1" thickBot="1" x14ac:dyDescent="0.25">
      <c r="A116" s="190" t="s">
        <v>82</v>
      </c>
      <c r="B116" s="191"/>
      <c r="C116" s="194"/>
      <c r="D116" s="157">
        <v>648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44">
        <v>12012</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"2ГИС.АРХАНГЕЛЬСК"</v>
      </c>
      <c r="D119" s="31">
        <v>2832</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121">
        <v>4824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6">
        <v>4824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"2ГИС.АРХАНГЕЛЬСК"</v>
      </c>
      <c r="D122" s="36">
        <v>8478</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"2ГИС.АРХАНГЕЛЬСК"</v>
      </c>
      <c r="D123" s="36">
        <v>8478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6">
        <v>2976</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6">
        <v>3618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6">
        <v>5388</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6">
        <v>7470</v>
      </c>
      <c r="E127" s="37"/>
      <c r="F127" s="37"/>
      <c r="G127" s="37"/>
      <c r="H127" s="38"/>
    </row>
    <row r="128" spans="1:8" ht="50.1" customHeight="1" x14ac:dyDescent="0.2">
      <c r="A128" s="160" t="s">
        <v>94</v>
      </c>
      <c r="B128" s="161"/>
      <c r="C128" s="202" t="s">
        <v>95</v>
      </c>
      <c r="D128" s="36">
        <v>606</v>
      </c>
      <c r="E128" s="37"/>
      <c r="F128" s="37"/>
      <c r="G128" s="37"/>
      <c r="H128" s="38"/>
    </row>
    <row r="129" spans="1:8" ht="69"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6">
        <v>2772</v>
      </c>
      <c r="E129" s="37"/>
      <c r="F129" s="37"/>
      <c r="G129" s="37"/>
      <c r="H129" s="38"/>
    </row>
    <row r="130" spans="1:8" ht="69"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6">
        <v>2220</v>
      </c>
      <c r="E130" s="37"/>
      <c r="F130" s="37"/>
      <c r="G130" s="37"/>
      <c r="H130" s="38"/>
    </row>
    <row r="131" spans="1:8" ht="69" customHeight="1" x14ac:dyDescent="0.2">
      <c r="A131" s="160" t="s">
        <v>98</v>
      </c>
      <c r="B131" s="161"/>
      <c r="C131"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6">
        <v>2184</v>
      </c>
      <c r="E131" s="37"/>
      <c r="F131" s="37"/>
      <c r="G131" s="37"/>
      <c r="H131" s="38"/>
    </row>
    <row r="132" spans="1:8" ht="69" customHeight="1" x14ac:dyDescent="0.2">
      <c r="A132" s="160" t="s">
        <v>99</v>
      </c>
      <c r="B132" s="161"/>
      <c r="C132"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6">
        <v>1110</v>
      </c>
      <c r="E132" s="37"/>
      <c r="F132" s="37"/>
      <c r="G132" s="37"/>
      <c r="H132" s="38"/>
    </row>
    <row r="133" spans="1:8" ht="69"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6">
        <v>11898</v>
      </c>
      <c r="E133" s="37"/>
      <c r="F133" s="37"/>
      <c r="G133" s="37"/>
      <c r="H133" s="38"/>
    </row>
    <row r="134" spans="1:8" ht="69"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6">
        <v>6006</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293">
        <v>1140</v>
      </c>
      <c r="E135" s="157"/>
      <c r="F135" s="157"/>
      <c r="G135" s="157"/>
      <c r="H135" s="15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293">
        <v>756</v>
      </c>
      <c r="E136" s="157"/>
      <c r="F136" s="157"/>
      <c r="G136" s="157"/>
      <c r="H136" s="15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7" s="293">
        <v>50010</v>
      </c>
      <c r="E137" s="157"/>
      <c r="F137" s="157"/>
      <c r="G137" s="157"/>
      <c r="H137" s="15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8" s="36">
        <v>11412</v>
      </c>
      <c r="E138" s="37"/>
      <c r="F138" s="37"/>
      <c r="G138" s="37"/>
      <c r="H138" s="38"/>
    </row>
    <row r="139" spans="1:8" s="16" customFormat="1" ht="12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6">
        <v>4212</v>
      </c>
      <c r="E139" s="37"/>
      <c r="F139" s="37"/>
      <c r="G139" s="37"/>
      <c r="H139" s="38"/>
    </row>
    <row r="140" spans="1:8" s="16" customFormat="1" ht="12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0" s="36">
        <v>6012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"2ГИС.АРХАНГЕЛЬСК"</v>
      </c>
      <c r="D141" s="36">
        <v>4080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6">
        <v>6840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"2ГИС.АРХАНГЕЛЬСК" (версия для ПК)</v>
      </c>
      <c r="D143" s="36">
        <v>6840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"2ГИС.АРХАНГЕЛЬСК"</v>
      </c>
      <c r="D144" s="36">
        <v>11880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"2ГИС.АРХАНГЕЛЬСК"</v>
      </c>
      <c r="D145" s="36">
        <v>14256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"2ГИС.АРХАНГЕЛЬСК" (версия для ПК)</v>
      </c>
      <c r="D146" s="36">
        <v>4200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"2ГИС.АРХАНГЕЛЬСК" (версия для ПК)</v>
      </c>
      <c r="D147" s="36">
        <v>5160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"2ГИС.АРХАНГЕЛЬСК" (версия для ПК)</v>
      </c>
      <c r="D148" s="36">
        <v>7560</v>
      </c>
      <c r="E148" s="37"/>
      <c r="F148" s="37"/>
      <c r="G148" s="37"/>
      <c r="H148" s="38"/>
    </row>
    <row r="149" spans="1:8" ht="50.1" customHeight="1" x14ac:dyDescent="0.2">
      <c r="A149" s="160" t="s">
        <v>115</v>
      </c>
      <c r="B149" s="161"/>
      <c r="C149" s="202" t="s">
        <v>95</v>
      </c>
      <c r="D149" s="36">
        <v>960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6">
        <v>16680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"2ГИС.АРХАНГЕЛЬСК" (версия для ПК)</v>
      </c>
      <c r="D151" s="44">
        <v>1680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6">
        <v>6006</v>
      </c>
      <c r="E153" s="37"/>
      <c r="F153" s="37"/>
      <c r="G153" s="37"/>
      <c r="H153" s="38"/>
    </row>
    <row r="154" spans="1:8" s="16" customFormat="1" ht="50.1" customHeight="1" x14ac:dyDescent="0.2">
      <c r="A154" s="160" t="s">
        <v>120</v>
      </c>
      <c r="B154" s="161"/>
      <c r="C154" s="209"/>
      <c r="D154" s="36">
        <v>3600</v>
      </c>
      <c r="E154" s="37"/>
      <c r="F154" s="37"/>
      <c r="G154" s="37"/>
      <c r="H154" s="38"/>
    </row>
    <row r="155" spans="1:8" s="16" customFormat="1" ht="50.1" customHeight="1" x14ac:dyDescent="0.2">
      <c r="A155" s="207" t="s">
        <v>121</v>
      </c>
      <c r="B155" s="208"/>
      <c r="C155" s="209"/>
      <c r="D155" s="293">
        <v>1800</v>
      </c>
      <c r="E155" s="157"/>
      <c r="F155" s="157"/>
      <c r="G155" s="157"/>
      <c r="H155" s="157"/>
    </row>
    <row r="156" spans="1:8" s="16" customFormat="1" ht="50.1" customHeight="1" x14ac:dyDescent="0.2">
      <c r="A156" s="207" t="s">
        <v>122</v>
      </c>
      <c r="B156" s="208"/>
      <c r="C156" s="209"/>
      <c r="D156" s="293">
        <v>180</v>
      </c>
      <c r="E156" s="157"/>
      <c r="F156" s="157"/>
      <c r="G156" s="157"/>
      <c r="H156" s="157"/>
    </row>
    <row r="157" spans="1:8" s="16" customFormat="1" ht="50.1" customHeight="1" thickBot="1" x14ac:dyDescent="0.25">
      <c r="A157" s="207" t="s">
        <v>123</v>
      </c>
      <c r="B157" s="208"/>
      <c r="C157" s="210"/>
      <c r="D157" s="78">
        <v>612</v>
      </c>
      <c r="E157" s="79"/>
      <c r="F157" s="79"/>
      <c r="G157" s="79"/>
      <c r="H157" s="79"/>
    </row>
    <row r="158" spans="1:8" s="16" customFormat="1" ht="50.1" customHeight="1" thickBot="1" x14ac:dyDescent="0.25">
      <c r="A158" s="24" t="s">
        <v>124</v>
      </c>
      <c r="B158" s="25"/>
      <c r="C158" s="26"/>
      <c r="D158" s="173"/>
      <c r="E158" s="173"/>
      <c r="F158" s="173"/>
      <c r="G158" s="173"/>
      <c r="H158" s="174"/>
    </row>
    <row r="159" spans="1:8" ht="49.5"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"2ГИС.АРХАНГЕЛЬСК"</v>
      </c>
      <c r="D159" s="36">
        <v>2784</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0" s="36">
        <v>2496</v>
      </c>
      <c r="E160" s="37"/>
      <c r="F160" s="37"/>
      <c r="G160" s="37"/>
      <c r="H160" s="38"/>
    </row>
    <row r="161" spans="1:8" ht="49.5"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"2ГИС.АРХАНГЕЛЬСК"</v>
      </c>
      <c r="D161" s="36">
        <v>3960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2" s="36">
        <v>3600</v>
      </c>
      <c r="E162" s="37"/>
      <c r="F162" s="37"/>
      <c r="G162" s="37"/>
      <c r="H162" s="38"/>
    </row>
    <row r="163" spans="1:8" s="16" customFormat="1" ht="126" customHeight="1" thickBot="1" x14ac:dyDescent="0.25">
      <c r="A163" s="160" t="s">
        <v>129</v>
      </c>
      <c r="B163" s="161"/>
      <c r="C163" s="455" t="str">
        <f>C159</f>
        <v>Интернет-площадка 2gis.ru на основе Cправочника организаций "2ГИС.АРХАНГЕЛЬСК"</v>
      </c>
      <c r="D163" s="304">
        <v>4854</v>
      </c>
      <c r="E163" s="165"/>
      <c r="F163" s="165"/>
      <c r="G163" s="165"/>
      <c r="H163" s="166"/>
    </row>
    <row r="164" spans="1:8" ht="50.1" customHeight="1" thickBot="1" x14ac:dyDescent="0.25">
      <c r="A164" s="24" t="s">
        <v>196</v>
      </c>
      <c r="B164" s="25"/>
      <c r="C164" s="26"/>
      <c r="D164" s="173"/>
      <c r="E164" s="173"/>
      <c r="F164" s="173"/>
      <c r="G164" s="173"/>
      <c r="H164" s="174"/>
    </row>
    <row r="165" spans="1:8" s="23" customFormat="1" ht="30" customHeight="1" thickBot="1" x14ac:dyDescent="0.25">
      <c r="A165" s="298"/>
      <c r="B165" s="298"/>
      <c r="C165" s="456"/>
      <c r="D165" s="298"/>
      <c r="E165" s="298"/>
      <c r="F165" s="298"/>
      <c r="G165" s="298"/>
      <c r="H165" s="299"/>
    </row>
    <row r="166" spans="1:8" s="16" customFormat="1" ht="83.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6" s="31">
        <v>9828</v>
      </c>
      <c r="E166" s="32"/>
      <c r="F166" s="32"/>
      <c r="G166" s="32"/>
      <c r="H166" s="33"/>
    </row>
    <row r="167" spans="1:8" s="16" customFormat="1" ht="83.25" customHeight="1" thickBot="1" x14ac:dyDescent="0.25">
      <c r="A167" s="160" t="s">
        <v>198</v>
      </c>
      <c r="B167" s="161"/>
      <c r="C167" s="210"/>
      <c r="D167" s="293">
        <v>9828</v>
      </c>
      <c r="E167" s="157"/>
      <c r="F167" s="157"/>
      <c r="G167" s="157"/>
      <c r="H167" s="158"/>
    </row>
    <row r="168" spans="1:8" ht="21.75" thickBot="1" x14ac:dyDescent="0.25">
      <c r="A168" s="286"/>
      <c r="B168" s="287"/>
      <c r="C168" s="125"/>
      <c r="D168" s="288"/>
      <c r="E168" s="288"/>
      <c r="F168" s="288"/>
      <c r="G168" s="288"/>
      <c r="H168" s="289"/>
    </row>
    <row r="170" spans="1:8" ht="21" x14ac:dyDescent="0.2">
      <c r="A170" s="216"/>
      <c r="B170" s="217" t="s">
        <v>130</v>
      </c>
      <c r="C170" s="218" t="s">
        <v>218</v>
      </c>
      <c r="D170" s="218"/>
      <c r="E170" s="219"/>
      <c r="F170" s="219"/>
      <c r="G170" s="219"/>
      <c r="H170" s="219"/>
    </row>
    <row r="171" spans="1:8" ht="21" x14ac:dyDescent="0.2">
      <c r="A171" s="216"/>
      <c r="B171" s="219"/>
      <c r="C171" s="218" t="s">
        <v>219</v>
      </c>
      <c r="D171" s="220"/>
      <c r="E171" s="219"/>
      <c r="F171" s="219"/>
      <c r="G171" s="219"/>
      <c r="H171" s="219"/>
    </row>
    <row r="172" spans="1:8" ht="21" x14ac:dyDescent="0.2">
      <c r="A172" s="216"/>
      <c r="B172" s="219"/>
      <c r="C172" s="220" t="s">
        <v>220</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24"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82.5" customHeight="1" thickBot="1" x14ac:dyDescent="0.25">
      <c r="A187" s="244" t="s">
        <v>145</v>
      </c>
      <c r="B187" s="245"/>
      <c r="C187" s="246" t="s">
        <v>146</v>
      </c>
      <c r="D187" s="245" t="s">
        <v>147</v>
      </c>
      <c r="E187" s="247"/>
      <c r="F187" s="248"/>
      <c r="G187" s="248"/>
      <c r="H187" s="248"/>
    </row>
    <row r="188" spans="1:8" ht="106.5" customHeight="1" x14ac:dyDescent="0.2">
      <c r="A188" s="249" t="s">
        <v>148</v>
      </c>
      <c r="B188" s="250"/>
      <c r="C188" s="251" t="s">
        <v>149</v>
      </c>
      <c r="D188" s="252" t="s">
        <v>150</v>
      </c>
      <c r="E188" s="253"/>
      <c r="F188" s="248"/>
      <c r="G188" s="248"/>
      <c r="H188" s="248"/>
    </row>
    <row r="189" spans="1:8" ht="76.5" customHeight="1" x14ac:dyDescent="0.2">
      <c r="A189" s="254" t="s">
        <v>151</v>
      </c>
      <c r="B189" s="255"/>
      <c r="C189" s="256" t="s">
        <v>152</v>
      </c>
      <c r="D189" s="257" t="s">
        <v>153</v>
      </c>
      <c r="E189" s="258"/>
      <c r="F189" s="248"/>
      <c r="G189" s="248"/>
      <c r="H189" s="248"/>
    </row>
    <row r="190" spans="1:8" ht="180.75" customHeight="1" x14ac:dyDescent="0.2">
      <c r="A190" s="254" t="s">
        <v>154</v>
      </c>
      <c r="B190" s="255"/>
      <c r="C190" s="256" t="s">
        <v>155</v>
      </c>
      <c r="D190" s="257" t="s">
        <v>153</v>
      </c>
      <c r="E190" s="258"/>
      <c r="F190" s="248"/>
      <c r="G190" s="248"/>
      <c r="H190" s="248"/>
    </row>
    <row r="191" spans="1:8" ht="125.25" customHeight="1" x14ac:dyDescent="0.2">
      <c r="A191" s="259" t="s">
        <v>157</v>
      </c>
      <c r="B191" s="257"/>
      <c r="C191" s="256" t="s">
        <v>158</v>
      </c>
      <c r="D191" s="257" t="s">
        <v>153</v>
      </c>
      <c r="E191" s="258"/>
      <c r="F191" s="248"/>
      <c r="G191" s="248"/>
      <c r="H191" s="248"/>
    </row>
    <row r="192" spans="1:8" s="234" customFormat="1" ht="222.75" customHeight="1" x14ac:dyDescent="0.2">
      <c r="A192" s="254" t="s">
        <v>159</v>
      </c>
      <c r="B192" s="255"/>
      <c r="C192" s="256" t="s">
        <v>160</v>
      </c>
      <c r="D192" s="257" t="s">
        <v>153</v>
      </c>
      <c r="E192" s="258"/>
      <c r="F192" s="232"/>
      <c r="G192" s="233"/>
      <c r="H192" s="233"/>
    </row>
    <row r="193" spans="1:8" ht="24.95" customHeight="1" x14ac:dyDescent="0.2">
      <c r="A193" s="260" t="s">
        <v>161</v>
      </c>
      <c r="B193" s="260"/>
      <c r="C193" s="260"/>
      <c r="D193" s="260"/>
      <c r="E193" s="260"/>
      <c r="F193" s="260"/>
      <c r="G193" s="260"/>
      <c r="H193" s="260"/>
    </row>
    <row r="194" spans="1:8" ht="24.95" customHeight="1" x14ac:dyDescent="0.2">
      <c r="A194" s="260" t="s">
        <v>162</v>
      </c>
      <c r="B194" s="260"/>
      <c r="C194" s="260"/>
      <c r="D194" s="260"/>
      <c r="E194" s="260"/>
      <c r="F194" s="260"/>
      <c r="G194" s="260"/>
      <c r="H194" s="260"/>
    </row>
    <row r="195" spans="1:8" ht="177.75"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78" customHeight="1" x14ac:dyDescent="0.2">
      <c r="A196" s="235" t="s">
        <v>164</v>
      </c>
      <c r="B196" s="235"/>
      <c r="C196" s="235"/>
      <c r="D196" s="235"/>
      <c r="E196" s="235"/>
      <c r="F196" s="235"/>
      <c r="G196" s="235"/>
      <c r="H196" s="235"/>
    </row>
    <row r="197" spans="1:8" ht="23.25" x14ac:dyDescent="0.2">
      <c r="A197" s="260" t="s">
        <v>165</v>
      </c>
      <c r="B197" s="260"/>
      <c r="C197" s="260"/>
      <c r="D197" s="260"/>
      <c r="E197" s="260"/>
      <c r="F197" s="260"/>
      <c r="G197" s="260"/>
      <c r="H197" s="260"/>
    </row>
    <row r="199" spans="1:8" s="262" customFormat="1" ht="128.25" customHeight="1" x14ac:dyDescent="0.2">
      <c r="A199" s="235" t="s">
        <v>166</v>
      </c>
      <c r="B199" s="235"/>
      <c r="C199" s="235"/>
      <c r="D199" s="235"/>
      <c r="E199" s="235"/>
      <c r="F199" s="235"/>
      <c r="G199" s="235"/>
      <c r="H199" s="235"/>
    </row>
  </sheetData>
  <sheetProtection selectLockedCells="1" selectUnlockedCells="1"/>
  <mergeCells count="32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4"/>
  <sheetViews>
    <sheetView view="pageBreakPreview" zoomScale="40" zoomScaleNormal="60" zoomScaleSheetLayoutView="40" workbookViewId="0">
      <pane ySplit="4" topLeftCell="A163"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267">
        <v>120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275">
        <f>F48*1.2</f>
        <v>2736</v>
      </c>
      <c r="E48" s="275">
        <f>F48*1.1</f>
        <v>2508</v>
      </c>
      <c r="F48" s="275">
        <v>2280</v>
      </c>
      <c r="G48" s="275">
        <f>F48*0.75</f>
        <v>1710</v>
      </c>
      <c r="H48" s="275">
        <f>F48*0.5</f>
        <v>1140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1">
        <f>F55*1.2</f>
        <v>5356.8</v>
      </c>
      <c r="E55" s="32">
        <f>F55*1.1</f>
        <v>4910.4000000000005</v>
      </c>
      <c r="F55" s="32">
        <v>4464</v>
      </c>
      <c r="G55" s="32">
        <f>F55*0.75</f>
        <v>3348</v>
      </c>
      <c r="H55" s="33">
        <f>F55*0.5</f>
        <v>2232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54">
        <f>F61*1.2</f>
        <v>6652.8</v>
      </c>
      <c r="E61" s="32">
        <f>F61*1.1</f>
        <v>6098.4000000000005</v>
      </c>
      <c r="F61" s="32">
        <v>5544</v>
      </c>
      <c r="G61" s="32">
        <f>F61*0.75</f>
        <v>4158</v>
      </c>
      <c r="H61" s="33">
        <f>F61*0.5</f>
        <v>2772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267">
        <v>120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780 до 15600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144">
        <v>780</v>
      </c>
      <c r="E72" s="145"/>
      <c r="F72" s="145"/>
      <c r="G72" s="145"/>
      <c r="H72" s="146"/>
    </row>
    <row r="73" spans="1:8" ht="37.5" customHeight="1" x14ac:dyDescent="0.2">
      <c r="A73" s="147" t="s">
        <v>40</v>
      </c>
      <c r="B73" s="148"/>
      <c r="C73" s="143"/>
      <c r="D73" s="36">
        <v>1560</v>
      </c>
      <c r="E73" s="37"/>
      <c r="F73" s="37"/>
      <c r="G73" s="37"/>
      <c r="H73" s="38"/>
    </row>
    <row r="74" spans="1:8" ht="37.5" customHeight="1" x14ac:dyDescent="0.2">
      <c r="A74" s="147" t="s">
        <v>41</v>
      </c>
      <c r="B74" s="148"/>
      <c r="C74" s="143"/>
      <c r="D74" s="36">
        <v>2340</v>
      </c>
      <c r="E74" s="37"/>
      <c r="F74" s="37"/>
      <c r="G74" s="37"/>
      <c r="H74" s="38"/>
    </row>
    <row r="75" spans="1:8" ht="37.5" customHeight="1" x14ac:dyDescent="0.2">
      <c r="A75" s="147" t="s">
        <v>42</v>
      </c>
      <c r="B75" s="148"/>
      <c r="C75" s="143"/>
      <c r="D75" s="36">
        <v>3120</v>
      </c>
      <c r="E75" s="37"/>
      <c r="F75" s="37"/>
      <c r="G75" s="37"/>
      <c r="H75" s="38"/>
    </row>
    <row r="76" spans="1:8" ht="37.5" customHeight="1" x14ac:dyDescent="0.2">
      <c r="A76" s="147" t="s">
        <v>43</v>
      </c>
      <c r="B76" s="148"/>
      <c r="C76" s="143"/>
      <c r="D76" s="36">
        <v>3900</v>
      </c>
      <c r="E76" s="37"/>
      <c r="F76" s="37"/>
      <c r="G76" s="37"/>
      <c r="H76" s="38"/>
    </row>
    <row r="77" spans="1:8" ht="37.5" customHeight="1" x14ac:dyDescent="0.2">
      <c r="A77" s="147" t="s">
        <v>44</v>
      </c>
      <c r="B77" s="148"/>
      <c r="C77" s="143"/>
      <c r="D77" s="36">
        <v>4680</v>
      </c>
      <c r="E77" s="37"/>
      <c r="F77" s="37"/>
      <c r="G77" s="37"/>
      <c r="H77" s="38"/>
    </row>
    <row r="78" spans="1:8" ht="37.5" customHeight="1" x14ac:dyDescent="0.2">
      <c r="A78" s="147" t="s">
        <v>45</v>
      </c>
      <c r="B78" s="148"/>
      <c r="C78" s="143"/>
      <c r="D78" s="36">
        <v>5460</v>
      </c>
      <c r="E78" s="37"/>
      <c r="F78" s="37"/>
      <c r="G78" s="37"/>
      <c r="H78" s="38"/>
    </row>
    <row r="79" spans="1:8" ht="37.5" customHeight="1" x14ac:dyDescent="0.2">
      <c r="A79" s="147" t="s">
        <v>46</v>
      </c>
      <c r="B79" s="148"/>
      <c r="C79" s="143"/>
      <c r="D79" s="36">
        <v>6240</v>
      </c>
      <c r="E79" s="37"/>
      <c r="F79" s="37"/>
      <c r="G79" s="37"/>
      <c r="H79" s="38"/>
    </row>
    <row r="80" spans="1:8" ht="37.5" customHeight="1" x14ac:dyDescent="0.2">
      <c r="A80" s="147" t="s">
        <v>47</v>
      </c>
      <c r="B80" s="148"/>
      <c r="C80" s="143"/>
      <c r="D80" s="36">
        <v>7020</v>
      </c>
      <c r="E80" s="37"/>
      <c r="F80" s="37"/>
      <c r="G80" s="37"/>
      <c r="H80" s="38"/>
    </row>
    <row r="81" spans="1:8" ht="37.5" customHeight="1" x14ac:dyDescent="0.2">
      <c r="A81" s="147" t="s">
        <v>48</v>
      </c>
      <c r="B81" s="148"/>
      <c r="C81" s="143"/>
      <c r="D81" s="36">
        <v>7800</v>
      </c>
      <c r="E81" s="37"/>
      <c r="F81" s="37"/>
      <c r="G81" s="37"/>
      <c r="H81" s="38"/>
    </row>
    <row r="82" spans="1:8" ht="37.5" customHeight="1" x14ac:dyDescent="0.2">
      <c r="A82" s="147" t="s">
        <v>49</v>
      </c>
      <c r="B82" s="148"/>
      <c r="C82" s="143"/>
      <c r="D82" s="36">
        <v>8580</v>
      </c>
      <c r="E82" s="37"/>
      <c r="F82" s="37"/>
      <c r="G82" s="37"/>
      <c r="H82" s="38"/>
    </row>
    <row r="83" spans="1:8" ht="37.5" customHeight="1" x14ac:dyDescent="0.2">
      <c r="A83" s="147" t="s">
        <v>50</v>
      </c>
      <c r="B83" s="148"/>
      <c r="C83" s="143"/>
      <c r="D83" s="36">
        <v>9360</v>
      </c>
      <c r="E83" s="37"/>
      <c r="F83" s="37"/>
      <c r="G83" s="37"/>
      <c r="H83" s="38"/>
    </row>
    <row r="84" spans="1:8" ht="37.5" customHeight="1" x14ac:dyDescent="0.2">
      <c r="A84" s="147" t="s">
        <v>51</v>
      </c>
      <c r="B84" s="148"/>
      <c r="C84" s="143"/>
      <c r="D84" s="36">
        <v>10140</v>
      </c>
      <c r="E84" s="37"/>
      <c r="F84" s="37"/>
      <c r="G84" s="37"/>
      <c r="H84" s="38"/>
    </row>
    <row r="85" spans="1:8" ht="37.5" customHeight="1" x14ac:dyDescent="0.2">
      <c r="A85" s="147" t="s">
        <v>52</v>
      </c>
      <c r="B85" s="148"/>
      <c r="C85" s="143"/>
      <c r="D85" s="36">
        <v>10920</v>
      </c>
      <c r="E85" s="37"/>
      <c r="F85" s="37"/>
      <c r="G85" s="37"/>
      <c r="H85" s="38"/>
    </row>
    <row r="86" spans="1:8" ht="37.5" customHeight="1" x14ac:dyDescent="0.2">
      <c r="A86" s="147" t="s">
        <v>53</v>
      </c>
      <c r="B86" s="148"/>
      <c r="C86" s="143"/>
      <c r="D86" s="36">
        <v>11700</v>
      </c>
      <c r="E86" s="37"/>
      <c r="F86" s="37"/>
      <c r="G86" s="37"/>
      <c r="H86" s="38"/>
    </row>
    <row r="87" spans="1:8" ht="37.5" customHeight="1" x14ac:dyDescent="0.2">
      <c r="A87" s="147" t="s">
        <v>54</v>
      </c>
      <c r="B87" s="148"/>
      <c r="C87" s="143"/>
      <c r="D87" s="36">
        <v>12480</v>
      </c>
      <c r="E87" s="37"/>
      <c r="F87" s="37"/>
      <c r="G87" s="37"/>
      <c r="H87" s="38"/>
    </row>
    <row r="88" spans="1:8" ht="37.5" customHeight="1" x14ac:dyDescent="0.2">
      <c r="A88" s="147" t="s">
        <v>55</v>
      </c>
      <c r="B88" s="148"/>
      <c r="C88" s="143"/>
      <c r="D88" s="36">
        <v>13260</v>
      </c>
      <c r="E88" s="37"/>
      <c r="F88" s="37"/>
      <c r="G88" s="37"/>
      <c r="H88" s="38"/>
    </row>
    <row r="89" spans="1:8" ht="37.5" customHeight="1" x14ac:dyDescent="0.2">
      <c r="A89" s="147" t="s">
        <v>56</v>
      </c>
      <c r="B89" s="148"/>
      <c r="C89" s="143"/>
      <c r="D89" s="36">
        <v>14040</v>
      </c>
      <c r="E89" s="37"/>
      <c r="F89" s="37"/>
      <c r="G89" s="37"/>
      <c r="H89" s="38"/>
    </row>
    <row r="90" spans="1:8" ht="37.5" customHeight="1" x14ac:dyDescent="0.2">
      <c r="A90" s="147" t="s">
        <v>57</v>
      </c>
      <c r="B90" s="148"/>
      <c r="C90" s="143"/>
      <c r="D90" s="36">
        <v>14820</v>
      </c>
      <c r="E90" s="37"/>
      <c r="F90" s="37"/>
      <c r="G90" s="37"/>
      <c r="H90" s="38"/>
    </row>
    <row r="91" spans="1:8" ht="37.5" customHeight="1" thickBot="1" x14ac:dyDescent="0.25">
      <c r="A91" s="147" t="s">
        <v>58</v>
      </c>
      <c r="B91" s="148"/>
      <c r="C91" s="143"/>
      <c r="D91" s="36">
        <v>15600</v>
      </c>
      <c r="E91" s="37"/>
      <c r="F91" s="37"/>
      <c r="G91" s="37"/>
      <c r="H91" s="38"/>
    </row>
    <row r="92" spans="1:8" ht="50.1" customHeight="1" thickBot="1" x14ac:dyDescent="0.25">
      <c r="A92" s="136" t="s">
        <v>59</v>
      </c>
      <c r="B92" s="137"/>
      <c r="C92" s="137"/>
      <c r="D92" s="138" t="str">
        <f>"от "&amp;MIN(D93:D102)&amp;" до "&amp;MAX(D93:D102)</f>
        <v>от 240 до 4080</v>
      </c>
      <c r="E92" s="139"/>
      <c r="F92" s="139"/>
      <c r="G92" s="139"/>
      <c r="H92" s="140"/>
    </row>
    <row r="93" spans="1:8" ht="151.5" x14ac:dyDescent="0.2">
      <c r="A93" s="149" t="s">
        <v>60</v>
      </c>
      <c r="B93" s="150" t="s">
        <v>13</v>
      </c>
      <c r="C93" s="296"/>
      <c r="D93" s="152">
        <v>540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157">
        <v>360</v>
      </c>
      <c r="E94" s="157"/>
      <c r="F94" s="157"/>
      <c r="G94" s="157"/>
      <c r="H94" s="158"/>
    </row>
    <row r="95" spans="1:8" ht="37.5" customHeight="1" x14ac:dyDescent="0.2">
      <c r="A95" s="154" t="s">
        <v>62</v>
      </c>
      <c r="B95" s="155"/>
      <c r="C95" s="159"/>
      <c r="D95" s="157">
        <v>3000</v>
      </c>
      <c r="E95" s="157"/>
      <c r="F95" s="157"/>
      <c r="G95" s="157"/>
      <c r="H95" s="158"/>
    </row>
    <row r="96" spans="1:8" ht="37.5" customHeight="1" x14ac:dyDescent="0.2">
      <c r="A96" s="154" t="s">
        <v>63</v>
      </c>
      <c r="B96" s="155"/>
      <c r="C96" s="159"/>
      <c r="D96" s="157">
        <v>1200</v>
      </c>
      <c r="E96" s="157"/>
      <c r="F96" s="157"/>
      <c r="G96" s="157"/>
      <c r="H96" s="158"/>
    </row>
    <row r="97" spans="1:8" ht="37.5" customHeight="1" x14ac:dyDescent="0.2">
      <c r="A97" s="160" t="s">
        <v>64</v>
      </c>
      <c r="B97" s="161"/>
      <c r="C97" s="159"/>
      <c r="D97" s="157">
        <v>3300</v>
      </c>
      <c r="E97" s="157"/>
      <c r="F97" s="157"/>
      <c r="G97" s="157"/>
      <c r="H97" s="158"/>
    </row>
    <row r="98" spans="1:8" ht="37.5" customHeight="1" x14ac:dyDescent="0.2">
      <c r="A98" s="154" t="s">
        <v>65</v>
      </c>
      <c r="B98" s="155"/>
      <c r="C98" s="159"/>
      <c r="D98" s="157">
        <v>240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480</v>
      </c>
      <c r="E100" s="157"/>
      <c r="F100" s="157"/>
      <c r="G100" s="157"/>
      <c r="H100" s="158"/>
    </row>
    <row r="101" spans="1:8" ht="37.5" customHeight="1" x14ac:dyDescent="0.2">
      <c r="A101" s="154" t="s">
        <v>68</v>
      </c>
      <c r="B101" s="155"/>
      <c r="C101" s="159"/>
      <c r="D101" s="157">
        <v>720</v>
      </c>
      <c r="E101" s="157"/>
      <c r="F101" s="157"/>
      <c r="G101" s="157"/>
      <c r="H101" s="158"/>
    </row>
    <row r="102" spans="1:8" ht="37.5" customHeight="1" thickBot="1" x14ac:dyDescent="0.25">
      <c r="A102" s="162" t="s">
        <v>69</v>
      </c>
      <c r="B102" s="163"/>
      <c r="C102" s="164"/>
      <c r="D102" s="165">
        <v>4080</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55.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182">
        <v>1440</v>
      </c>
      <c r="E106" s="182"/>
      <c r="F106" s="182"/>
      <c r="G106" s="182"/>
      <c r="H106" s="183"/>
    </row>
    <row r="107" spans="1:8" ht="55.5" customHeight="1" thickBot="1" x14ac:dyDescent="0.25">
      <c r="A107" s="184" t="s">
        <v>74</v>
      </c>
      <c r="B107" s="185"/>
      <c r="C107" s="186"/>
      <c r="D107" s="187" t="s">
        <v>75</v>
      </c>
      <c r="E107" s="188"/>
      <c r="F107" s="188"/>
      <c r="G107" s="188"/>
      <c r="H107" s="189"/>
    </row>
    <row r="108" spans="1:8" ht="55.5" customHeight="1" x14ac:dyDescent="0.2">
      <c r="A108" s="190" t="s">
        <v>76</v>
      </c>
      <c r="B108" s="191"/>
      <c r="C108" s="186"/>
      <c r="D108" s="157">
        <f>D106/4</f>
        <v>360</v>
      </c>
      <c r="E108" s="157"/>
      <c r="F108" s="157"/>
      <c r="G108" s="157"/>
      <c r="H108" s="158"/>
    </row>
    <row r="109" spans="1:8" ht="55.5" customHeight="1" x14ac:dyDescent="0.2">
      <c r="A109" s="190" t="s">
        <v>77</v>
      </c>
      <c r="B109" s="191"/>
      <c r="C109" s="186"/>
      <c r="D109" s="157">
        <f>D106/5</f>
        <v>288</v>
      </c>
      <c r="E109" s="157"/>
      <c r="F109" s="157"/>
      <c r="G109" s="157"/>
      <c r="H109" s="158"/>
    </row>
    <row r="110" spans="1:8" ht="55.5" customHeight="1" x14ac:dyDescent="0.2">
      <c r="A110" s="190" t="s">
        <v>78</v>
      </c>
      <c r="B110" s="191"/>
      <c r="C110" s="186"/>
      <c r="D110" s="157">
        <f>D106/6</f>
        <v>240</v>
      </c>
      <c r="E110" s="157"/>
      <c r="F110" s="157"/>
      <c r="G110" s="157"/>
      <c r="H110" s="158"/>
    </row>
    <row r="111" spans="1:8" ht="55.5" customHeight="1" x14ac:dyDescent="0.2">
      <c r="A111" s="190" t="s">
        <v>79</v>
      </c>
      <c r="B111" s="191"/>
      <c r="C111" s="186"/>
      <c r="D111" s="157">
        <f>D106/7</f>
        <v>205.71428571428572</v>
      </c>
      <c r="E111" s="157"/>
      <c r="F111" s="157"/>
      <c r="G111" s="157"/>
      <c r="H111" s="158"/>
    </row>
    <row r="112" spans="1:8" ht="55.5" customHeight="1" x14ac:dyDescent="0.2">
      <c r="A112" s="190" t="s">
        <v>80</v>
      </c>
      <c r="B112" s="191"/>
      <c r="C112" s="186"/>
      <c r="D112" s="157">
        <f>D106/8</f>
        <v>180</v>
      </c>
      <c r="E112" s="157"/>
      <c r="F112" s="157"/>
      <c r="G112" s="157"/>
      <c r="H112" s="158"/>
    </row>
    <row r="113" spans="1:8" ht="55.5" customHeight="1" x14ac:dyDescent="0.2">
      <c r="A113" s="190" t="s">
        <v>81</v>
      </c>
      <c r="B113" s="191"/>
      <c r="C113" s="186"/>
      <c r="D113" s="157">
        <f>D106/9</f>
        <v>160</v>
      </c>
      <c r="E113" s="157"/>
      <c r="F113" s="157"/>
      <c r="G113" s="157"/>
      <c r="H113" s="158"/>
    </row>
    <row r="114" spans="1:8" ht="55.5" customHeight="1" x14ac:dyDescent="0.2">
      <c r="A114" s="190" t="s">
        <v>82</v>
      </c>
      <c r="B114" s="191"/>
      <c r="C114" s="186"/>
      <c r="D114" s="157">
        <f>D106/10</f>
        <v>144</v>
      </c>
      <c r="E114" s="157"/>
      <c r="F114" s="157"/>
      <c r="G114" s="157"/>
      <c r="H114" s="158"/>
    </row>
    <row r="115" spans="1:8" ht="55.5" customHeight="1" thickBot="1" x14ac:dyDescent="0.25">
      <c r="A115" s="179" t="s">
        <v>83</v>
      </c>
      <c r="B115" s="180"/>
      <c r="C115" s="186"/>
      <c r="D115" s="182">
        <v>2448</v>
      </c>
      <c r="E115" s="182"/>
      <c r="F115" s="182"/>
      <c r="G115" s="182"/>
      <c r="H115" s="183"/>
    </row>
    <row r="116" spans="1:8" ht="55.5" customHeight="1" thickBot="1" x14ac:dyDescent="0.25">
      <c r="A116" s="184" t="s">
        <v>74</v>
      </c>
      <c r="B116" s="185"/>
      <c r="C116" s="186"/>
      <c r="D116" s="187" t="s">
        <v>75</v>
      </c>
      <c r="E116" s="188"/>
      <c r="F116" s="188"/>
      <c r="G116" s="188"/>
      <c r="H116" s="189"/>
    </row>
    <row r="117" spans="1:8" ht="55.5" customHeight="1" x14ac:dyDescent="0.2">
      <c r="A117" s="190" t="s">
        <v>76</v>
      </c>
      <c r="B117" s="191"/>
      <c r="C117" s="186"/>
      <c r="D117" s="157">
        <v>612</v>
      </c>
      <c r="E117" s="157"/>
      <c r="F117" s="157"/>
      <c r="G117" s="157"/>
      <c r="H117" s="158"/>
    </row>
    <row r="118" spans="1:8" ht="55.5" customHeight="1" x14ac:dyDescent="0.2">
      <c r="A118" s="190" t="s">
        <v>77</v>
      </c>
      <c r="B118" s="191"/>
      <c r="C118" s="186"/>
      <c r="D118" s="157">
        <v>489.59999999999997</v>
      </c>
      <c r="E118" s="157"/>
      <c r="F118" s="157"/>
      <c r="G118" s="157"/>
      <c r="H118" s="158"/>
    </row>
    <row r="119" spans="1:8" ht="55.5" customHeight="1" x14ac:dyDescent="0.2">
      <c r="A119" s="190" t="s">
        <v>78</v>
      </c>
      <c r="B119" s="191"/>
      <c r="C119" s="186"/>
      <c r="D119" s="157">
        <v>408</v>
      </c>
      <c r="E119" s="157"/>
      <c r="F119" s="157"/>
      <c r="G119" s="157"/>
      <c r="H119" s="158"/>
    </row>
    <row r="120" spans="1:8" ht="55.5" customHeight="1" x14ac:dyDescent="0.2">
      <c r="A120" s="190" t="s">
        <v>79</v>
      </c>
      <c r="B120" s="191"/>
      <c r="C120" s="186"/>
      <c r="D120" s="157">
        <v>349.71428571428572</v>
      </c>
      <c r="E120" s="157"/>
      <c r="F120" s="157"/>
      <c r="G120" s="157"/>
      <c r="H120" s="158"/>
    </row>
    <row r="121" spans="1:8" ht="55.5" customHeight="1" x14ac:dyDescent="0.2">
      <c r="A121" s="190" t="s">
        <v>80</v>
      </c>
      <c r="B121" s="191"/>
      <c r="C121" s="186"/>
      <c r="D121" s="157">
        <v>306</v>
      </c>
      <c r="E121" s="157"/>
      <c r="F121" s="157"/>
      <c r="G121" s="157"/>
      <c r="H121" s="158"/>
    </row>
    <row r="122" spans="1:8" ht="55.5" customHeight="1" x14ac:dyDescent="0.2">
      <c r="A122" s="190" t="s">
        <v>81</v>
      </c>
      <c r="B122" s="191"/>
      <c r="C122" s="186"/>
      <c r="D122" s="157">
        <v>272</v>
      </c>
      <c r="E122" s="157"/>
      <c r="F122" s="157"/>
      <c r="G122" s="157"/>
      <c r="H122" s="158"/>
    </row>
    <row r="123" spans="1:8" ht="55.5" customHeight="1" thickBot="1" x14ac:dyDescent="0.25">
      <c r="A123" s="190" t="s">
        <v>82</v>
      </c>
      <c r="B123" s="191"/>
      <c r="C123" s="194"/>
      <c r="D123" s="157">
        <v>244.79999999999998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44">
        <v>7050</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"2ГИС.НАХОДКА"</v>
      </c>
      <c r="D126" s="31">
        <v>2100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121">
        <v>960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6">
        <v>2040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"2ГИС.НАХОДКА"</v>
      </c>
      <c r="D129" s="36">
        <v>3300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"2ГИС.НАХОДКА"</v>
      </c>
      <c r="D130" s="36">
        <v>3960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6">
        <v>2520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6">
        <v>1500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6">
        <v>2520</v>
      </c>
      <c r="E133" s="37"/>
      <c r="F133" s="37"/>
      <c r="G133" s="37"/>
      <c r="H133" s="38"/>
    </row>
    <row r="134" spans="1:8" ht="50.1" customHeight="1" x14ac:dyDescent="0.2">
      <c r="A134" s="160" t="s">
        <v>93</v>
      </c>
      <c r="B134" s="161"/>
      <c r="C134" s="203" t="str">
        <f>C127</f>
        <v>Электронный справочник на основе Справочника организаций "2ГИС.НАХОДКА" (версия для ПК)</v>
      </c>
      <c r="D134" s="36">
        <v>4002</v>
      </c>
      <c r="E134" s="37"/>
      <c r="F134" s="37"/>
      <c r="G134" s="37"/>
      <c r="H134" s="38"/>
    </row>
    <row r="135" spans="1:8" ht="50.1" customHeight="1" x14ac:dyDescent="0.2">
      <c r="A135" s="160" t="s">
        <v>94</v>
      </c>
      <c r="B135" s="161"/>
      <c r="C135" s="202" t="s">
        <v>95</v>
      </c>
      <c r="D135" s="36">
        <v>510</v>
      </c>
      <c r="E135" s="37"/>
      <c r="F135" s="37"/>
      <c r="G135" s="37"/>
      <c r="H135" s="38"/>
    </row>
    <row r="136" spans="1:8" ht="65.2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6">
        <v>1800</v>
      </c>
      <c r="E136" s="37"/>
      <c r="F136" s="37"/>
      <c r="G136" s="37"/>
      <c r="H136" s="38"/>
    </row>
    <row r="137" spans="1:8" ht="65.2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6">
        <v>1440</v>
      </c>
      <c r="E137" s="37"/>
      <c r="F137" s="37"/>
      <c r="G137" s="37"/>
      <c r="H137" s="38"/>
    </row>
    <row r="138" spans="1:8" ht="65.25" customHeight="1" x14ac:dyDescent="0.2">
      <c r="A138" s="160" t="s">
        <v>98</v>
      </c>
      <c r="B138" s="161"/>
      <c r="C138"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6">
        <v>1200</v>
      </c>
      <c r="E138" s="37"/>
      <c r="F138" s="37"/>
      <c r="G138" s="37"/>
      <c r="H138" s="38"/>
    </row>
    <row r="139" spans="1:8" ht="65.25" customHeight="1" x14ac:dyDescent="0.2">
      <c r="A139" s="160" t="s">
        <v>99</v>
      </c>
      <c r="B139" s="161"/>
      <c r="C139"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6">
        <v>720</v>
      </c>
      <c r="E139" s="37"/>
      <c r="F139" s="37"/>
      <c r="G139" s="37"/>
      <c r="H139" s="38"/>
    </row>
    <row r="140" spans="1:8" ht="65.2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6">
        <v>3300</v>
      </c>
      <c r="E140" s="37"/>
      <c r="F140" s="37"/>
      <c r="G140" s="37"/>
      <c r="H140" s="38"/>
    </row>
    <row r="141" spans="1:8" ht="65.2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6">
        <v>6000</v>
      </c>
      <c r="E142" s="37"/>
      <c r="F142" s="37"/>
      <c r="G142" s="37"/>
      <c r="H142" s="3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6">
        <v>900</v>
      </c>
      <c r="E143" s="37"/>
      <c r="F143" s="37"/>
      <c r="G143" s="37"/>
      <c r="H143" s="3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4" s="36">
        <v>50010</v>
      </c>
      <c r="E144" s="37"/>
      <c r="F144" s="37"/>
      <c r="G144" s="37"/>
      <c r="H144" s="3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5" s="36">
        <v>1500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6">
        <v>3000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7" s="36">
        <v>2502</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"2ГИС.НАХОДКА"</v>
      </c>
      <c r="D148" s="36">
        <v>3000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6">
        <v>1440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"2ГИС.НАХОДКА" (версия для ПК)</v>
      </c>
      <c r="D150" s="36">
        <v>2880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"2ГИС.НАХОДКА"</v>
      </c>
      <c r="D151" s="36">
        <v>4680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"2ГИС.НАХОДКА"</v>
      </c>
      <c r="D152" s="36">
        <v>5616</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"2ГИС.НАХОДКА" (версия для ПК)</v>
      </c>
      <c r="D153" s="36">
        <v>3600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"2ГИС.НАХОДКА" (версия для ПК)</v>
      </c>
      <c r="D154" s="36">
        <v>2160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"2ГИС.НАХОДКА" (версия для ПК)</v>
      </c>
      <c r="D155" s="36">
        <v>3600</v>
      </c>
      <c r="E155" s="37"/>
      <c r="F155" s="37"/>
      <c r="G155" s="37"/>
      <c r="H155" s="38"/>
    </row>
    <row r="156" spans="1:8" ht="50.1" customHeight="1" x14ac:dyDescent="0.2">
      <c r="A156" s="160" t="s">
        <v>115</v>
      </c>
      <c r="B156" s="161"/>
      <c r="C156" s="202" t="s">
        <v>95</v>
      </c>
      <c r="D156" s="36">
        <v>720</v>
      </c>
      <c r="E156" s="37"/>
      <c r="F156" s="37"/>
      <c r="G156" s="37"/>
      <c r="H156" s="38"/>
    </row>
    <row r="157" spans="1:8" ht="67.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6">
        <v>4680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"2ГИС.НАХОДКА" (версия для ПК)</v>
      </c>
      <c r="D158" s="44">
        <v>8400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3">
        <v>1500</v>
      </c>
      <c r="E162" s="157"/>
      <c r="F162" s="157"/>
      <c r="G162" s="157"/>
      <c r="H162" s="157"/>
    </row>
    <row r="163" spans="1:8" s="16" customFormat="1" ht="50.1" customHeight="1" x14ac:dyDescent="0.2">
      <c r="A163" s="207" t="s">
        <v>122</v>
      </c>
      <c r="B163" s="208"/>
      <c r="C163" s="209"/>
      <c r="D163" s="293">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"Интернет-площадка 2gis.ru на основе Cправочника организаций "&amp;$C$2&amp;""</f>
        <v>Интернет-площадка 2gis.ru на основе Cправочника организаций "2ГИС.НАХОДКА"</v>
      </c>
      <c r="D166" s="36">
        <v>3000</v>
      </c>
      <c r="E166" s="37"/>
      <c r="F166" s="37"/>
      <c r="G166" s="37"/>
      <c r="H166" s="38"/>
    </row>
    <row r="167" spans="1:8" ht="50.1" customHeight="1" x14ac:dyDescent="0.2">
      <c r="A167" s="160" t="s">
        <v>126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7" s="36">
        <v>1320</v>
      </c>
      <c r="E167" s="37"/>
      <c r="F167" s="37"/>
      <c r="G167" s="37"/>
      <c r="H167" s="38"/>
    </row>
    <row r="168" spans="1:8" ht="50.1" customHeight="1" x14ac:dyDescent="0.2">
      <c r="A168" s="160" t="s">
        <v>195</v>
      </c>
      <c r="B168" s="161"/>
      <c r="C168" s="202" t="str">
        <f>"Интернет-площадка 2gis.ru на основе Cправочника организаций "&amp;$C$2&amp;""</f>
        <v>Интернет-площадка 2gis.ru на основе Cправочника организаций "2ГИС.НАХОДКА"</v>
      </c>
      <c r="D168" s="36">
        <v>4200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9" s="36">
        <v>1920</v>
      </c>
      <c r="E169" s="37"/>
      <c r="F169" s="37"/>
      <c r="G169" s="37"/>
      <c r="H169" s="38"/>
    </row>
    <row r="170" spans="1:8" s="16" customFormat="1" ht="126" customHeight="1" thickBot="1" x14ac:dyDescent="0.25">
      <c r="A170" s="160" t="s">
        <v>129</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0" s="36">
        <v>3474</v>
      </c>
      <c r="E170" s="37"/>
      <c r="F170" s="37"/>
      <c r="G170" s="37"/>
      <c r="H170" s="38"/>
    </row>
    <row r="171" spans="1:8" ht="50.1" customHeight="1" thickBot="1" x14ac:dyDescent="0.25">
      <c r="A171" s="24" t="s">
        <v>196</v>
      </c>
      <c r="B171" s="25"/>
      <c r="C171" s="26"/>
      <c r="D171" s="173"/>
      <c r="E171" s="173"/>
      <c r="F171" s="173"/>
      <c r="G171" s="173"/>
      <c r="H171" s="174"/>
    </row>
    <row r="172" spans="1:8" s="23" customFormat="1" ht="30" customHeight="1" thickBot="1" x14ac:dyDescent="0.25">
      <c r="A172" s="298"/>
      <c r="B172" s="298"/>
      <c r="C172" s="298"/>
      <c r="D172" s="298"/>
      <c r="E172" s="298"/>
      <c r="F172" s="298"/>
      <c r="G172" s="298"/>
      <c r="H172" s="299"/>
    </row>
    <row r="173" spans="1:8" s="16" customFormat="1" ht="83.25" customHeight="1" x14ac:dyDescent="0.2">
      <c r="A173" s="300" t="s">
        <v>197</v>
      </c>
      <c r="B173" s="30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290">
        <v>6240</v>
      </c>
      <c r="E173" s="291"/>
      <c r="F173" s="291"/>
      <c r="G173" s="291"/>
      <c r="H173" s="292"/>
    </row>
    <row r="174" spans="1:8" s="16" customFormat="1" ht="83.25" customHeight="1" thickBot="1" x14ac:dyDescent="0.25">
      <c r="A174" s="302" t="s">
        <v>198</v>
      </c>
      <c r="B174" s="303"/>
      <c r="C174" s="210"/>
      <c r="D174" s="304">
        <v>6240</v>
      </c>
      <c r="E174" s="165"/>
      <c r="F174" s="165"/>
      <c r="G174" s="165"/>
      <c r="H174" s="166"/>
    </row>
    <row r="175" spans="1:8" ht="50.1" customHeight="1" thickBot="1" x14ac:dyDescent="0.25">
      <c r="A175" s="197"/>
      <c r="B175" s="198"/>
      <c r="C175" s="125"/>
      <c r="D175" s="199"/>
      <c r="E175" s="199"/>
      <c r="F175" s="199"/>
      <c r="G175" s="199"/>
      <c r="H175" s="200"/>
    </row>
    <row r="176" spans="1:8" s="23" customFormat="1" ht="26.25" x14ac:dyDescent="0.2">
      <c r="A176" s="212"/>
      <c r="B176" s="213"/>
      <c r="C176" s="214"/>
      <c r="D176" s="213"/>
      <c r="E176" s="213"/>
      <c r="F176" s="213"/>
      <c r="G176" s="213"/>
      <c r="H176" s="215"/>
    </row>
    <row r="177" spans="1:8" s="16" customFormat="1" ht="21" x14ac:dyDescent="0.2">
      <c r="A177" s="212"/>
      <c r="B177" s="213"/>
      <c r="C177" s="214"/>
      <c r="D177" s="213"/>
      <c r="E177" s="213"/>
      <c r="F177" s="213"/>
      <c r="G177" s="213"/>
      <c r="H177" s="215"/>
    </row>
    <row r="178" spans="1:8" s="16" customFormat="1" ht="21" x14ac:dyDescent="0.2">
      <c r="A178" s="212"/>
      <c r="B178" s="213"/>
      <c r="C178" s="214"/>
      <c r="D178" s="213"/>
      <c r="E178" s="213"/>
      <c r="F178" s="213"/>
      <c r="G178" s="213"/>
      <c r="H178" s="215"/>
    </row>
    <row r="179" spans="1:8" s="16" customFormat="1" ht="21" x14ac:dyDescent="0.2">
      <c r="A179" s="216"/>
      <c r="B179" s="217" t="s">
        <v>130</v>
      </c>
      <c r="C179" s="218" t="s">
        <v>571</v>
      </c>
      <c r="D179" s="218"/>
      <c r="E179" s="219"/>
      <c r="F179" s="219"/>
      <c r="G179" s="219"/>
      <c r="H179" s="219"/>
    </row>
    <row r="180" spans="1:8" s="16" customFormat="1" ht="21" x14ac:dyDescent="0.2">
      <c r="A180" s="216"/>
      <c r="B180" s="219"/>
      <c r="C180" s="220" t="s">
        <v>326</v>
      </c>
      <c r="D180" s="220"/>
      <c r="E180" s="219"/>
      <c r="F180" s="219"/>
      <c r="G180" s="219"/>
      <c r="H180" s="219"/>
    </row>
    <row r="181" spans="1:8" s="16" customFormat="1" ht="21" x14ac:dyDescent="0.2">
      <c r="A181" s="216"/>
      <c r="B181" s="219"/>
      <c r="C181" s="220" t="s">
        <v>327</v>
      </c>
      <c r="D181" s="220"/>
      <c r="E181" s="219"/>
      <c r="F181" s="219"/>
      <c r="G181" s="219"/>
      <c r="H181" s="219"/>
    </row>
    <row r="182" spans="1:8" ht="21" x14ac:dyDescent="0.2">
      <c r="C182" s="220"/>
      <c r="D182" s="220"/>
      <c r="E182" s="219"/>
      <c r="F182" s="219"/>
      <c r="G182" s="219"/>
      <c r="H182" s="213"/>
    </row>
    <row r="183" spans="1:8" ht="26.25" x14ac:dyDescent="0.2">
      <c r="A183" s="223" t="str">
        <f>Абакан_юр!A171</f>
        <v>По соглашению сторон в качестве валюты платежа могут выступать украинские гривны, в этом случае курс следующий: 1 руб. = 0,5104 гривен</v>
      </c>
      <c r="B183" s="223"/>
      <c r="C183" s="223"/>
      <c r="D183" s="224"/>
      <c r="E183" s="224"/>
      <c r="F183" s="225"/>
      <c r="G183" s="226"/>
      <c r="H183" s="226"/>
    </row>
    <row r="184" spans="1:8" ht="26.25" x14ac:dyDescent="0.2">
      <c r="A184" s="223" t="str">
        <f>Абакан_юр!A172</f>
        <v>По соглашению сторон в качестве валюты платежа могут выступать дирхамы ОАЭ, в этом случае курс следующий: 1 руб. = 0,0436 дирхам</v>
      </c>
      <c r="B184" s="223"/>
      <c r="C184" s="223"/>
      <c r="D184" s="224"/>
      <c r="E184" s="224"/>
      <c r="F184" s="225"/>
      <c r="G184" s="228"/>
      <c r="H184" s="228"/>
    </row>
    <row r="185" spans="1:8" ht="26.25" x14ac:dyDescent="0.2">
      <c r="A185" s="223" t="str">
        <f>Абакан_юр!A173</f>
        <v>По соглашению сторон в качестве валюты платежа могут выступать доллары США, в этом случае курс следующий: 1 руб. = 0,0118 доллара</v>
      </c>
      <c r="B185" s="223"/>
      <c r="C185" s="223"/>
      <c r="D185" s="224"/>
      <c r="E185" s="224"/>
      <c r="F185" s="225"/>
      <c r="G185" s="228"/>
      <c r="H185" s="228"/>
    </row>
    <row r="186" spans="1:8" ht="26.25" x14ac:dyDescent="0.2">
      <c r="A186" s="223" t="str">
        <f>Абакан_юр!A174</f>
        <v>По соглашению сторон в качестве валюты платежа могут выступать евро, в этом случае курс следующий: 1 руб. = 0,0108 евро</v>
      </c>
      <c r="B186" s="223"/>
      <c r="C186" s="223"/>
      <c r="D186" s="224"/>
      <c r="E186" s="225"/>
      <c r="F186" s="225"/>
      <c r="G186" s="228"/>
      <c r="H186" s="228"/>
    </row>
    <row r="187" spans="1:8" ht="26.25" x14ac:dyDescent="0.2">
      <c r="A187" s="223" t="str">
        <f>Абакан_юр!A175</f>
        <v>По соглашению сторон в качестве валюты платежа могут выступать чешские кроны, в этом случае курс следующий: 1 руб. = 0,2741 крона</v>
      </c>
      <c r="B187" s="223"/>
      <c r="C187" s="223"/>
      <c r="D187" s="224"/>
      <c r="E187" s="225"/>
      <c r="F187" s="225"/>
      <c r="G187" s="228"/>
      <c r="H187" s="228"/>
    </row>
    <row r="188" spans="1:8" ht="26.25" x14ac:dyDescent="0.2">
      <c r="A188" s="223" t="str">
        <f>Абакан_юр!A176</f>
        <v>По соглашению сторон в качестве валюты платежа могут выступать киргизские сомы, в этом случае курс следующий: 1 руб. = 1,0001 сом</v>
      </c>
      <c r="B188" s="223"/>
      <c r="C188" s="223"/>
      <c r="D188" s="224"/>
      <c r="E188" s="224"/>
      <c r="F188" s="225"/>
      <c r="G188" s="228"/>
      <c r="H188" s="228"/>
    </row>
    <row r="189" spans="1:8" ht="26.25" x14ac:dyDescent="0.2">
      <c r="A189"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9" s="223"/>
      <c r="C189" s="223"/>
      <c r="D189" s="224"/>
      <c r="E189" s="224"/>
      <c r="F189" s="225"/>
      <c r="G189" s="228"/>
      <c r="H189" s="228"/>
    </row>
    <row r="190" spans="1:8" ht="26.25" customHeight="1" x14ac:dyDescent="0.2">
      <c r="A190" s="229"/>
      <c r="B190" s="229"/>
      <c r="C190" s="230"/>
      <c r="D190" s="231"/>
      <c r="E190" s="231"/>
      <c r="F190" s="232"/>
      <c r="G190" s="233"/>
      <c r="H190" s="233"/>
    </row>
    <row r="191" spans="1:8" ht="26.25" customHeight="1" x14ac:dyDescent="0.2">
      <c r="A191" s="235" t="s">
        <v>141</v>
      </c>
      <c r="B191" s="235"/>
      <c r="C191" s="235"/>
      <c r="D191" s="235"/>
      <c r="E191" s="235"/>
      <c r="F191" s="235"/>
      <c r="G191" s="235"/>
      <c r="H191" s="235"/>
    </row>
    <row r="192" spans="1:8" ht="26.25" customHeight="1" x14ac:dyDescent="0.2">
      <c r="A192" s="235" t="s">
        <v>142</v>
      </c>
      <c r="B192" s="235"/>
      <c r="C192" s="235"/>
      <c r="D192" s="235"/>
      <c r="E192" s="235"/>
      <c r="F192" s="235"/>
      <c r="G192" s="235"/>
      <c r="H192" s="235"/>
    </row>
    <row r="193" spans="1:8" ht="26.25" customHeight="1" x14ac:dyDescent="0.2">
      <c r="A193" s="229"/>
      <c r="B193" s="229"/>
      <c r="C193" s="230"/>
      <c r="D193" s="231"/>
      <c r="E193" s="231"/>
      <c r="F193" s="232"/>
      <c r="G193" s="233"/>
      <c r="H193" s="233"/>
    </row>
    <row r="194" spans="1:8" ht="26.25" customHeight="1" thickBot="1" x14ac:dyDescent="0.25">
      <c r="A194" s="236" t="s">
        <v>143</v>
      </c>
      <c r="B194" s="236"/>
      <c r="C194" s="236"/>
      <c r="D194" s="236"/>
      <c r="E194" s="236"/>
      <c r="F194" s="237"/>
      <c r="G194" s="227"/>
      <c r="H194" s="238"/>
    </row>
    <row r="195" spans="1:8" ht="26.25" customHeight="1" thickBot="1" x14ac:dyDescent="0.25">
      <c r="A195" s="239" t="s">
        <v>144</v>
      </c>
      <c r="B195" s="240"/>
      <c r="C195" s="240"/>
      <c r="D195" s="240"/>
      <c r="E195" s="241"/>
      <c r="F195" s="242"/>
      <c r="H195" s="243"/>
    </row>
    <row r="196" spans="1:8" ht="26.25" customHeight="1" thickBot="1" x14ac:dyDescent="0.25">
      <c r="A196" s="421" t="s">
        <v>145</v>
      </c>
      <c r="B196" s="422"/>
      <c r="C196" s="246" t="s">
        <v>146</v>
      </c>
      <c r="D196" s="435" t="s">
        <v>147</v>
      </c>
      <c r="E196" s="436"/>
      <c r="F196" s="248"/>
      <c r="G196" s="248"/>
      <c r="H196" s="248"/>
    </row>
    <row r="197" spans="1:8" ht="84" x14ac:dyDescent="0.2">
      <c r="A197" s="249" t="s">
        <v>148</v>
      </c>
      <c r="B197" s="250"/>
      <c r="C197" s="251" t="s">
        <v>149</v>
      </c>
      <c r="D197" s="252" t="s">
        <v>150</v>
      </c>
      <c r="E197" s="253"/>
      <c r="F197" s="248"/>
      <c r="G197" s="248"/>
      <c r="H197" s="248"/>
    </row>
    <row r="198" spans="1:8" ht="21" x14ac:dyDescent="0.2">
      <c r="A198" s="254" t="s">
        <v>151</v>
      </c>
      <c r="B198" s="255"/>
      <c r="C198" s="256" t="s">
        <v>152</v>
      </c>
      <c r="D198" s="257" t="s">
        <v>153</v>
      </c>
      <c r="E198" s="258"/>
      <c r="F198" s="248"/>
      <c r="G198" s="248"/>
      <c r="H198" s="248"/>
    </row>
    <row r="199" spans="1:8" ht="63.75" thickBot="1" x14ac:dyDescent="0.25">
      <c r="A199" s="316" t="s">
        <v>154</v>
      </c>
      <c r="B199" s="317"/>
      <c r="C199" s="318" t="s">
        <v>155</v>
      </c>
      <c r="D199" s="319" t="s">
        <v>153</v>
      </c>
      <c r="E199" s="320"/>
      <c r="F199" s="248"/>
      <c r="G199" s="248"/>
      <c r="H199" s="248"/>
    </row>
    <row r="200" spans="1:8" ht="42" x14ac:dyDescent="0.2">
      <c r="A200" s="254" t="s">
        <v>157</v>
      </c>
      <c r="B200" s="255"/>
      <c r="C200" s="314" t="s">
        <v>158</v>
      </c>
      <c r="D200" s="255" t="s">
        <v>153</v>
      </c>
      <c r="E200" s="315"/>
      <c r="F200" s="242"/>
      <c r="G200" s="242"/>
      <c r="H200" s="242"/>
    </row>
    <row r="201" spans="1:8" ht="50.1" customHeight="1" thickBot="1" x14ac:dyDescent="0.25">
      <c r="A201" s="437" t="s">
        <v>159</v>
      </c>
      <c r="B201" s="438"/>
      <c r="C201" s="318" t="s">
        <v>160</v>
      </c>
      <c r="D201" s="439" t="s">
        <v>153</v>
      </c>
      <c r="E201" s="440"/>
      <c r="F201" s="232"/>
      <c r="G201" s="233"/>
      <c r="H201" s="233"/>
    </row>
    <row r="202" spans="1:8" ht="50.1" customHeight="1" x14ac:dyDescent="0.2">
      <c r="A202" s="260" t="s">
        <v>161</v>
      </c>
      <c r="B202" s="260"/>
      <c r="C202" s="260"/>
      <c r="D202" s="260"/>
      <c r="E202" s="260"/>
      <c r="F202" s="260"/>
      <c r="G202" s="260"/>
      <c r="H202" s="260"/>
    </row>
    <row r="203" spans="1:8" ht="96" customHeight="1" x14ac:dyDescent="0.2">
      <c r="A203" s="260" t="s">
        <v>162</v>
      </c>
      <c r="B203" s="260"/>
      <c r="C203" s="260"/>
      <c r="D203" s="260"/>
      <c r="E203" s="260"/>
      <c r="F203" s="260"/>
      <c r="G203" s="260"/>
      <c r="H203" s="260"/>
    </row>
    <row r="204" spans="1:8" ht="183.75" customHeight="1" x14ac:dyDescent="0.2">
      <c r="A204"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5"/>
      <c r="C204" s="235"/>
      <c r="D204" s="235"/>
      <c r="E204" s="235"/>
      <c r="F204" s="235"/>
      <c r="G204" s="235"/>
      <c r="H204" s="235"/>
    </row>
    <row r="205" spans="1:8" ht="93.75" customHeight="1" x14ac:dyDescent="0.2">
      <c r="A205" s="235" t="s">
        <v>164</v>
      </c>
      <c r="B205" s="235"/>
      <c r="C205" s="235"/>
      <c r="D205" s="235"/>
      <c r="E205" s="235"/>
      <c r="F205" s="235"/>
      <c r="G205" s="235"/>
      <c r="H205" s="235"/>
    </row>
    <row r="206" spans="1:8" ht="139.5" customHeight="1" x14ac:dyDescent="0.2">
      <c r="A206" s="260" t="s">
        <v>165</v>
      </c>
      <c r="B206" s="260"/>
      <c r="C206" s="260"/>
      <c r="D206" s="260"/>
      <c r="E206" s="260"/>
      <c r="F206" s="260"/>
      <c r="G206" s="260"/>
      <c r="H206" s="260"/>
    </row>
    <row r="207" spans="1:8" s="213" customFormat="1" ht="125.25" customHeight="1" x14ac:dyDescent="0.2">
      <c r="A207" s="235" t="s">
        <v>166</v>
      </c>
      <c r="B207" s="235"/>
      <c r="C207" s="235"/>
      <c r="D207" s="235"/>
      <c r="E207" s="235"/>
      <c r="F207" s="235"/>
      <c r="G207" s="235"/>
      <c r="H207" s="235"/>
    </row>
    <row r="208" spans="1:8" s="234" customFormat="1" ht="222.75" customHeight="1" x14ac:dyDescent="0.2">
      <c r="A208" s="212"/>
      <c r="B208" s="213"/>
      <c r="C208" s="214"/>
      <c r="D208" s="213"/>
      <c r="E208" s="213"/>
      <c r="F208" s="213"/>
      <c r="G208" s="213"/>
      <c r="H208" s="215"/>
    </row>
    <row r="209" spans="1:8" ht="37.5" customHeight="1" x14ac:dyDescent="0.2"/>
    <row r="210" spans="1:8" ht="27" customHeight="1" x14ac:dyDescent="0.2"/>
    <row r="211" spans="1:8" ht="195.75" customHeight="1" x14ac:dyDescent="0.2"/>
    <row r="212" spans="1:8" ht="70.5" customHeight="1" x14ac:dyDescent="0.2"/>
    <row r="214" spans="1:8" s="262" customFormat="1" ht="114.75" customHeight="1" x14ac:dyDescent="0.2">
      <c r="A214" s="212"/>
      <c r="B214" s="213"/>
      <c r="C214" s="214"/>
      <c r="D214" s="213"/>
      <c r="E214" s="213"/>
      <c r="F214" s="213"/>
      <c r="G214" s="213"/>
      <c r="H214" s="215"/>
    </row>
  </sheetData>
  <sheetProtection selectLockedCells="1" selectUnlockedCells="1"/>
  <mergeCells count="336">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5:B175"/>
    <mergeCell ref="D175:H175"/>
    <mergeCell ref="C179:D179"/>
    <mergeCell ref="C180:D180"/>
    <mergeCell ref="C181:D181"/>
    <mergeCell ref="C182:D182"/>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164"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267">
        <v>450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636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29"/>
      <c r="C48" s="130"/>
      <c r="D48" s="113"/>
      <c r="E48" s="114"/>
      <c r="F48" s="114"/>
      <c r="G48" s="114"/>
      <c r="H48" s="115"/>
    </row>
    <row r="49" spans="1:8" s="16" customFormat="1" ht="50.1" customHeight="1" thickBot="1" x14ac:dyDescent="0.25">
      <c r="A49" s="274"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275">
        <f>F49*1.2</f>
        <v>6624</v>
      </c>
      <c r="E49" s="275">
        <f>F49*1.1</f>
        <v>6072.0000000000009</v>
      </c>
      <c r="F49" s="275">
        <v>5520</v>
      </c>
      <c r="G49" s="275">
        <f>F49*0.75</f>
        <v>4140</v>
      </c>
      <c r="H49" s="275">
        <f>F49*0.5</f>
        <v>2760</v>
      </c>
    </row>
    <row r="50" spans="1:8" s="16" customFormat="1" ht="99.95" customHeight="1" thickBot="1" x14ac:dyDescent="0.25">
      <c r="A50" s="274"/>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276"/>
      <c r="E50" s="276"/>
      <c r="F50" s="276"/>
      <c r="G50" s="276"/>
      <c r="H50" s="276"/>
    </row>
    <row r="51" spans="1:8" s="16" customFormat="1" ht="99.95" customHeight="1" thickBot="1" x14ac:dyDescent="0.25">
      <c r="A51" s="274"/>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276"/>
      <c r="E51" s="276"/>
      <c r="F51" s="276"/>
      <c r="G51" s="276"/>
      <c r="H51" s="276"/>
    </row>
    <row r="52" spans="1:8" s="16" customFormat="1" ht="24.95" customHeight="1" thickBot="1" x14ac:dyDescent="0.25">
      <c r="A52" s="81"/>
      <c r="B52" s="129"/>
      <c r="C52" s="130"/>
      <c r="D52" s="113"/>
      <c r="E52" s="114"/>
      <c r="F52" s="114"/>
      <c r="G52" s="114"/>
      <c r="H52" s="115"/>
    </row>
    <row r="53" spans="1:8" s="16" customFormat="1" ht="50.1" customHeight="1" x14ac:dyDescent="0.2">
      <c r="A53" s="277"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1">
        <f>F56*1.2</f>
        <v>14284.8</v>
      </c>
      <c r="E56" s="32">
        <f>F56*1.1</f>
        <v>13094.400000000001</v>
      </c>
      <c r="F56" s="32">
        <v>11904</v>
      </c>
      <c r="G56" s="32">
        <f>F56*0.75</f>
        <v>8928</v>
      </c>
      <c r="H56" s="33">
        <f>F56*0.5</f>
        <v>5952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54">
        <f>F62*1.2</f>
        <v>16135.199999999999</v>
      </c>
      <c r="E62" s="32">
        <f>F62*1.1</f>
        <v>14790.6</v>
      </c>
      <c r="F62" s="32">
        <v>13446</v>
      </c>
      <c r="G62" s="32">
        <f>F62*0.75</f>
        <v>10084.5</v>
      </c>
      <c r="H62" s="33">
        <f>F62*0.5</f>
        <v>6723</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267">
        <v>300</v>
      </c>
      <c r="E68" s="268"/>
      <c r="F68" s="268"/>
      <c r="G68" s="268"/>
      <c r="H68" s="269"/>
    </row>
    <row r="69" spans="1:8" s="16" customFormat="1" ht="94.5" customHeight="1" x14ac:dyDescent="0.2">
      <c r="A69" s="71"/>
      <c r="B69" s="92"/>
      <c r="C69" s="93"/>
      <c r="D69" s="94"/>
      <c r="E69" s="95"/>
      <c r="F69" s="95"/>
      <c r="G69" s="95"/>
      <c r="H69" s="270"/>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271"/>
      <c r="E70" s="272"/>
      <c r="F70" s="272"/>
      <c r="G70" s="272"/>
      <c r="H70" s="273"/>
    </row>
    <row r="71" spans="1:8" s="16" customFormat="1" ht="24.95" customHeight="1" thickBot="1" x14ac:dyDescent="0.25">
      <c r="A71" s="81"/>
      <c r="B71" s="129"/>
      <c r="C71" s="130"/>
      <c r="D71" s="287" t="s">
        <v>228</v>
      </c>
      <c r="E71" s="287"/>
      <c r="F71" s="287"/>
      <c r="G71" s="287"/>
      <c r="H71" s="459"/>
    </row>
    <row r="72" spans="1:8" s="16" customFormat="1" ht="50.1" customHeight="1" thickBot="1" x14ac:dyDescent="0.25">
      <c r="A72" s="136" t="s">
        <v>38</v>
      </c>
      <c r="B72" s="137"/>
      <c r="C72" s="137"/>
      <c r="D72" s="138" t="str">
        <f>"от "&amp;MIN(D73:D92)&amp;" до "&amp;MAX(D73:D92)</f>
        <v>от 2145 до 81510</v>
      </c>
      <c r="E72" s="139"/>
      <c r="F72" s="139"/>
      <c r="G72" s="139"/>
      <c r="H72" s="140"/>
    </row>
    <row r="73" spans="1:8" s="16" customFormat="1" ht="37.5" customHeight="1" outlineLevel="1" x14ac:dyDescent="0.2">
      <c r="A73" s="141" t="s">
        <v>39</v>
      </c>
      <c r="B73" s="142"/>
      <c r="C73" s="14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144">
        <v>2145</v>
      </c>
      <c r="E73" s="145"/>
      <c r="F73" s="145"/>
      <c r="G73" s="145"/>
      <c r="H73" s="146"/>
    </row>
    <row r="74" spans="1:8" s="16" customFormat="1" ht="37.5" customHeight="1" outlineLevel="1" x14ac:dyDescent="0.2">
      <c r="A74" s="147" t="s">
        <v>40</v>
      </c>
      <c r="B74" s="148"/>
      <c r="C74" s="143"/>
      <c r="D74" s="36">
        <v>4080</v>
      </c>
      <c r="E74" s="37"/>
      <c r="F74" s="37"/>
      <c r="G74" s="37"/>
      <c r="H74" s="38"/>
    </row>
    <row r="75" spans="1:8" s="16" customFormat="1" ht="37.5" customHeight="1" outlineLevel="1" x14ac:dyDescent="0.2">
      <c r="A75" s="147" t="s">
        <v>41</v>
      </c>
      <c r="B75" s="148"/>
      <c r="C75" s="143"/>
      <c r="D75" s="36">
        <v>8580</v>
      </c>
      <c r="E75" s="37"/>
      <c r="F75" s="37"/>
      <c r="G75" s="37"/>
      <c r="H75" s="38"/>
    </row>
    <row r="76" spans="1:8" s="16" customFormat="1" ht="37.5" customHeight="1" outlineLevel="1" x14ac:dyDescent="0.2">
      <c r="A76" s="147" t="s">
        <v>42</v>
      </c>
      <c r="B76" s="148"/>
      <c r="C76" s="143"/>
      <c r="D76" s="36">
        <v>12870</v>
      </c>
      <c r="E76" s="37"/>
      <c r="F76" s="37"/>
      <c r="G76" s="37"/>
      <c r="H76" s="38"/>
    </row>
    <row r="77" spans="1:8" s="16" customFormat="1" ht="37.5" customHeight="1" outlineLevel="1" x14ac:dyDescent="0.2">
      <c r="A77" s="147" t="s">
        <v>43</v>
      </c>
      <c r="B77" s="148"/>
      <c r="C77" s="143"/>
      <c r="D77" s="36">
        <v>17160</v>
      </c>
      <c r="E77" s="37"/>
      <c r="F77" s="37"/>
      <c r="G77" s="37"/>
      <c r="H77" s="38"/>
    </row>
    <row r="78" spans="1:8" s="16" customFormat="1" ht="37.5" customHeight="1" outlineLevel="1" x14ac:dyDescent="0.2">
      <c r="A78" s="147" t="s">
        <v>44</v>
      </c>
      <c r="B78" s="148"/>
      <c r="C78" s="143"/>
      <c r="D78" s="36">
        <v>21450</v>
      </c>
      <c r="E78" s="37"/>
      <c r="F78" s="37"/>
      <c r="G78" s="37"/>
      <c r="H78" s="38"/>
    </row>
    <row r="79" spans="1:8" s="16" customFormat="1" ht="37.5" customHeight="1" outlineLevel="1" x14ac:dyDescent="0.2">
      <c r="A79" s="147" t="s">
        <v>45</v>
      </c>
      <c r="B79" s="148"/>
      <c r="C79" s="143"/>
      <c r="D79" s="36">
        <v>25740</v>
      </c>
      <c r="E79" s="37"/>
      <c r="F79" s="37"/>
      <c r="G79" s="37"/>
      <c r="H79" s="38"/>
    </row>
    <row r="80" spans="1:8" s="16" customFormat="1" ht="37.5" customHeight="1" outlineLevel="1" x14ac:dyDescent="0.2">
      <c r="A80" s="147" t="s">
        <v>46</v>
      </c>
      <c r="B80" s="148"/>
      <c r="C80" s="143"/>
      <c r="D80" s="36">
        <v>30030</v>
      </c>
      <c r="E80" s="37"/>
      <c r="F80" s="37"/>
      <c r="G80" s="37"/>
      <c r="H80" s="38"/>
    </row>
    <row r="81" spans="1:8" s="16" customFormat="1" ht="37.5" customHeight="1" outlineLevel="1" x14ac:dyDescent="0.2">
      <c r="A81" s="147" t="s">
        <v>47</v>
      </c>
      <c r="B81" s="148"/>
      <c r="C81" s="143"/>
      <c r="D81" s="36">
        <v>34320</v>
      </c>
      <c r="E81" s="37"/>
      <c r="F81" s="37"/>
      <c r="G81" s="37"/>
      <c r="H81" s="38"/>
    </row>
    <row r="82" spans="1:8" s="16" customFormat="1" ht="37.5" customHeight="1" outlineLevel="1" x14ac:dyDescent="0.2">
      <c r="A82" s="147" t="s">
        <v>48</v>
      </c>
      <c r="B82" s="148"/>
      <c r="C82" s="143"/>
      <c r="D82" s="36">
        <v>38610</v>
      </c>
      <c r="E82" s="37"/>
      <c r="F82" s="37"/>
      <c r="G82" s="37"/>
      <c r="H82" s="38"/>
    </row>
    <row r="83" spans="1:8" s="16" customFormat="1" ht="37.5" customHeight="1" outlineLevel="1" x14ac:dyDescent="0.2">
      <c r="A83" s="147" t="s">
        <v>49</v>
      </c>
      <c r="B83" s="148"/>
      <c r="C83" s="143"/>
      <c r="D83" s="36">
        <v>42900</v>
      </c>
      <c r="E83" s="37"/>
      <c r="F83" s="37"/>
      <c r="G83" s="37"/>
      <c r="H83" s="38"/>
    </row>
    <row r="84" spans="1:8" s="16" customFormat="1" ht="37.5" customHeight="1" outlineLevel="1" x14ac:dyDescent="0.2">
      <c r="A84" s="147" t="s">
        <v>50</v>
      </c>
      <c r="B84" s="148"/>
      <c r="C84" s="143"/>
      <c r="D84" s="36">
        <v>47190</v>
      </c>
      <c r="E84" s="37"/>
      <c r="F84" s="37"/>
      <c r="G84" s="37"/>
      <c r="H84" s="38"/>
    </row>
    <row r="85" spans="1:8" s="16" customFormat="1" ht="37.5" customHeight="1" outlineLevel="1" x14ac:dyDescent="0.2">
      <c r="A85" s="147" t="s">
        <v>51</v>
      </c>
      <c r="B85" s="148"/>
      <c r="C85" s="143"/>
      <c r="D85" s="36">
        <v>51480</v>
      </c>
      <c r="E85" s="37"/>
      <c r="F85" s="37"/>
      <c r="G85" s="37"/>
      <c r="H85" s="38"/>
    </row>
    <row r="86" spans="1:8" s="16" customFormat="1" ht="37.5" customHeight="1" outlineLevel="1" x14ac:dyDescent="0.2">
      <c r="A86" s="147" t="s">
        <v>52</v>
      </c>
      <c r="B86" s="148"/>
      <c r="C86" s="143"/>
      <c r="D86" s="36">
        <v>55770</v>
      </c>
      <c r="E86" s="37"/>
      <c r="F86" s="37"/>
      <c r="G86" s="37"/>
      <c r="H86" s="38"/>
    </row>
    <row r="87" spans="1:8" s="16" customFormat="1" ht="37.5" customHeight="1" outlineLevel="1" x14ac:dyDescent="0.2">
      <c r="A87" s="147" t="s">
        <v>53</v>
      </c>
      <c r="B87" s="148"/>
      <c r="C87" s="143"/>
      <c r="D87" s="36">
        <v>60060</v>
      </c>
      <c r="E87" s="37"/>
      <c r="F87" s="37"/>
      <c r="G87" s="37"/>
      <c r="H87" s="38"/>
    </row>
    <row r="88" spans="1:8" s="16" customFormat="1" ht="37.5" customHeight="1" outlineLevel="1" x14ac:dyDescent="0.2">
      <c r="A88" s="147" t="s">
        <v>54</v>
      </c>
      <c r="B88" s="148"/>
      <c r="C88" s="143"/>
      <c r="D88" s="36">
        <v>64350</v>
      </c>
      <c r="E88" s="37"/>
      <c r="F88" s="37"/>
      <c r="G88" s="37"/>
      <c r="H88" s="38"/>
    </row>
    <row r="89" spans="1:8" s="16" customFormat="1" ht="37.5" customHeight="1" outlineLevel="1" x14ac:dyDescent="0.2">
      <c r="A89" s="147" t="s">
        <v>55</v>
      </c>
      <c r="B89" s="148"/>
      <c r="C89" s="143"/>
      <c r="D89" s="36">
        <v>68640</v>
      </c>
      <c r="E89" s="37"/>
      <c r="F89" s="37"/>
      <c r="G89" s="37"/>
      <c r="H89" s="38"/>
    </row>
    <row r="90" spans="1:8" s="16" customFormat="1" ht="37.5" customHeight="1" outlineLevel="1" x14ac:dyDescent="0.2">
      <c r="A90" s="147" t="s">
        <v>56</v>
      </c>
      <c r="B90" s="148"/>
      <c r="C90" s="143"/>
      <c r="D90" s="36">
        <v>72930</v>
      </c>
      <c r="E90" s="37"/>
      <c r="F90" s="37"/>
      <c r="G90" s="37"/>
      <c r="H90" s="38"/>
    </row>
    <row r="91" spans="1:8" s="16" customFormat="1" ht="37.5" customHeight="1" outlineLevel="1" x14ac:dyDescent="0.2">
      <c r="A91" s="147" t="s">
        <v>57</v>
      </c>
      <c r="B91" s="148"/>
      <c r="C91" s="143"/>
      <c r="D91" s="36">
        <v>77220</v>
      </c>
      <c r="E91" s="37"/>
      <c r="F91" s="37"/>
      <c r="G91" s="37"/>
      <c r="H91" s="38"/>
    </row>
    <row r="92" spans="1:8" s="16" customFormat="1" ht="37.5" customHeight="1" outlineLevel="1" thickBot="1" x14ac:dyDescent="0.25">
      <c r="A92" s="147" t="s">
        <v>58</v>
      </c>
      <c r="B92" s="148"/>
      <c r="C92" s="143"/>
      <c r="D92" s="36">
        <v>81510</v>
      </c>
      <c r="E92" s="37"/>
      <c r="F92" s="37"/>
      <c r="G92" s="37"/>
      <c r="H92" s="38"/>
    </row>
    <row r="93" spans="1:8" s="16" customFormat="1" ht="50.1" customHeight="1" thickBot="1" x14ac:dyDescent="0.25">
      <c r="A93" s="136" t="s">
        <v>59</v>
      </c>
      <c r="B93" s="137"/>
      <c r="C93" s="137"/>
      <c r="D93" s="138" t="str">
        <f>"от "&amp;MIN(D94:D103)&amp;" до "&amp;MAX(D94:D103)</f>
        <v>от 105 до 15360</v>
      </c>
      <c r="E93" s="139"/>
      <c r="F93" s="139"/>
      <c r="G93" s="139"/>
      <c r="H93" s="140"/>
    </row>
    <row r="94" spans="1:8" s="16" customFormat="1" ht="153" customHeight="1" x14ac:dyDescent="0.2">
      <c r="A94" s="149" t="s">
        <v>60</v>
      </c>
      <c r="B94" s="150" t="s">
        <v>13</v>
      </c>
      <c r="C94" s="296"/>
      <c r="D94" s="144">
        <v>1440</v>
      </c>
      <c r="E94" s="145"/>
      <c r="F94" s="145"/>
      <c r="G94" s="145"/>
      <c r="H94" s="146"/>
    </row>
    <row r="95" spans="1:8" s="16" customFormat="1" ht="37.5" customHeight="1" x14ac:dyDescent="0.2">
      <c r="A95" s="160" t="s">
        <v>61</v>
      </c>
      <c r="B95" s="281"/>
      <c r="C95" s="15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6">
        <v>105</v>
      </c>
      <c r="E95" s="37"/>
      <c r="F95" s="37"/>
      <c r="G95" s="37"/>
      <c r="H95" s="38"/>
    </row>
    <row r="96" spans="1:8" s="16" customFormat="1" ht="37.5" customHeight="1" x14ac:dyDescent="0.2">
      <c r="A96" s="160" t="s">
        <v>62</v>
      </c>
      <c r="B96" s="281"/>
      <c r="C96" s="159"/>
      <c r="D96" s="36">
        <v>15360</v>
      </c>
      <c r="E96" s="37"/>
      <c r="F96" s="37"/>
      <c r="G96" s="37"/>
      <c r="H96" s="38"/>
    </row>
    <row r="97" spans="1:8" s="16" customFormat="1" ht="37.5" customHeight="1" x14ac:dyDescent="0.2">
      <c r="A97" s="160" t="s">
        <v>63</v>
      </c>
      <c r="B97" s="281"/>
      <c r="C97" s="159"/>
      <c r="D97" s="36">
        <v>3000</v>
      </c>
      <c r="E97" s="37"/>
      <c r="F97" s="37"/>
      <c r="G97" s="37"/>
      <c r="H97" s="38"/>
    </row>
    <row r="98" spans="1:8" s="16" customFormat="1" ht="37.5" customHeight="1" x14ac:dyDescent="0.2">
      <c r="A98" s="160" t="s">
        <v>64</v>
      </c>
      <c r="B98" s="161"/>
      <c r="C98" s="159"/>
      <c r="D98" s="36">
        <v>9120</v>
      </c>
      <c r="E98" s="37"/>
      <c r="F98" s="37"/>
      <c r="G98" s="37"/>
      <c r="H98" s="38"/>
    </row>
    <row r="99" spans="1:8" s="16" customFormat="1" ht="37.5" customHeight="1" x14ac:dyDescent="0.2">
      <c r="A99" s="160" t="s">
        <v>65</v>
      </c>
      <c r="B99" s="281"/>
      <c r="C99" s="159"/>
      <c r="D99" s="36">
        <v>240</v>
      </c>
      <c r="E99" s="37"/>
      <c r="F99" s="37"/>
      <c r="G99" s="37"/>
      <c r="H99" s="38"/>
    </row>
    <row r="100" spans="1:8" s="16" customFormat="1" ht="37.5" customHeight="1" x14ac:dyDescent="0.2">
      <c r="A100" s="160" t="s">
        <v>66</v>
      </c>
      <c r="B100" s="281"/>
      <c r="C100" s="159"/>
      <c r="D100" s="36">
        <v>240</v>
      </c>
      <c r="E100" s="37"/>
      <c r="F100" s="37"/>
      <c r="G100" s="37"/>
      <c r="H100" s="38"/>
    </row>
    <row r="101" spans="1:8" s="16" customFormat="1" ht="37.5" customHeight="1" x14ac:dyDescent="0.2">
      <c r="A101" s="160" t="s">
        <v>67</v>
      </c>
      <c r="B101" s="281"/>
      <c r="C101" s="159"/>
      <c r="D101" s="36">
        <v>480</v>
      </c>
      <c r="E101" s="37"/>
      <c r="F101" s="37"/>
      <c r="G101" s="37"/>
      <c r="H101" s="38"/>
    </row>
    <row r="102" spans="1:8" s="16" customFormat="1" ht="37.5" customHeight="1" x14ac:dyDescent="0.2">
      <c r="A102" s="160" t="s">
        <v>68</v>
      </c>
      <c r="B102" s="281"/>
      <c r="C102" s="159"/>
      <c r="D102" s="36">
        <v>720</v>
      </c>
      <c r="E102" s="37"/>
      <c r="F102" s="37"/>
      <c r="G102" s="37"/>
      <c r="H102" s="38"/>
    </row>
    <row r="103" spans="1:8" s="16" customFormat="1" ht="37.5" customHeight="1" thickBot="1" x14ac:dyDescent="0.25">
      <c r="A103" s="207" t="s">
        <v>69</v>
      </c>
      <c r="B103" s="282"/>
      <c r="C103" s="164"/>
      <c r="D103" s="121">
        <v>6600</v>
      </c>
      <c r="E103" s="122"/>
      <c r="F103" s="122"/>
      <c r="G103" s="122"/>
      <c r="H103" s="123"/>
    </row>
    <row r="104" spans="1:8" s="16" customFormat="1" ht="117.75" customHeight="1" thickBot="1" x14ac:dyDescent="0.25">
      <c r="A104" s="283" t="s">
        <v>71</v>
      </c>
      <c r="B104" s="284"/>
      <c r="C1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45">
        <v>30</v>
      </c>
      <c r="E104" s="45"/>
      <c r="F104" s="45"/>
      <c r="G104" s="45"/>
      <c r="H104" s="46"/>
    </row>
    <row r="105" spans="1:8" s="28" customFormat="1" ht="49.5" customHeight="1" thickBot="1" x14ac:dyDescent="0.25">
      <c r="A105" s="24" t="s">
        <v>72</v>
      </c>
      <c r="B105" s="25"/>
      <c r="C105" s="26"/>
      <c r="D105" s="173" t="e">
        <f>"от "&amp;MIN(D107,D127:H128,#REF!,D129:H143)&amp;" до "&amp;MAX(D107,D127:H128,#REF!,D129:H143)</f>
        <v>#REF!</v>
      </c>
      <c r="E105" s="173"/>
      <c r="F105" s="173"/>
      <c r="G105" s="173"/>
      <c r="H105" s="174"/>
    </row>
    <row r="106" spans="1:8" s="16" customFormat="1" ht="24.95" customHeight="1" thickBot="1" x14ac:dyDescent="0.25">
      <c r="A106" s="286"/>
      <c r="B106" s="287"/>
      <c r="C106" s="130"/>
      <c r="D106" s="288"/>
      <c r="E106" s="288"/>
      <c r="F106" s="288"/>
      <c r="G106" s="288"/>
      <c r="H106" s="289"/>
    </row>
    <row r="107" spans="1:8" s="16" customFormat="1" ht="67.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182">
        <v>7200</v>
      </c>
      <c r="E107" s="182"/>
      <c r="F107" s="182"/>
      <c r="G107" s="182"/>
      <c r="H107" s="183"/>
    </row>
    <row r="108" spans="1:8" s="16" customFormat="1" ht="67.5" customHeight="1" thickBot="1" x14ac:dyDescent="0.25">
      <c r="A108" s="184" t="s">
        <v>74</v>
      </c>
      <c r="B108" s="185"/>
      <c r="C108" s="186"/>
      <c r="D108" s="187" t="s">
        <v>75</v>
      </c>
      <c r="E108" s="188"/>
      <c r="F108" s="188"/>
      <c r="G108" s="188"/>
      <c r="H108" s="189"/>
    </row>
    <row r="109" spans="1:8" s="16" customFormat="1" ht="67.5" customHeight="1" x14ac:dyDescent="0.2">
      <c r="A109" s="190" t="s">
        <v>76</v>
      </c>
      <c r="B109" s="191"/>
      <c r="C109" s="186"/>
      <c r="D109" s="157">
        <f>D107/4</f>
        <v>1800</v>
      </c>
      <c r="E109" s="157"/>
      <c r="F109" s="157"/>
      <c r="G109" s="157"/>
      <c r="H109" s="158"/>
    </row>
    <row r="110" spans="1:8" s="16" customFormat="1" ht="67.5" customHeight="1" x14ac:dyDescent="0.2">
      <c r="A110" s="190" t="s">
        <v>77</v>
      </c>
      <c r="B110" s="191"/>
      <c r="C110" s="186"/>
      <c r="D110" s="157">
        <f>D107/5</f>
        <v>1440</v>
      </c>
      <c r="E110" s="157"/>
      <c r="F110" s="157"/>
      <c r="G110" s="157"/>
      <c r="H110" s="158"/>
    </row>
    <row r="111" spans="1:8" s="16" customFormat="1" ht="67.5" customHeight="1" x14ac:dyDescent="0.2">
      <c r="A111" s="190" t="s">
        <v>78</v>
      </c>
      <c r="B111" s="191"/>
      <c r="C111" s="186"/>
      <c r="D111" s="157">
        <f>D107/6</f>
        <v>1200</v>
      </c>
      <c r="E111" s="157"/>
      <c r="F111" s="157"/>
      <c r="G111" s="157"/>
      <c r="H111" s="158"/>
    </row>
    <row r="112" spans="1:8" s="16" customFormat="1" ht="67.5" customHeight="1" x14ac:dyDescent="0.2">
      <c r="A112" s="190" t="s">
        <v>79</v>
      </c>
      <c r="B112" s="191"/>
      <c r="C112" s="186"/>
      <c r="D112" s="157">
        <f>D107/7</f>
        <v>1028.5714285714287</v>
      </c>
      <c r="E112" s="157"/>
      <c r="F112" s="157"/>
      <c r="G112" s="157"/>
      <c r="H112" s="158"/>
    </row>
    <row r="113" spans="1:8" s="16" customFormat="1" ht="67.5" customHeight="1" x14ac:dyDescent="0.2">
      <c r="A113" s="190" t="s">
        <v>80</v>
      </c>
      <c r="B113" s="191"/>
      <c r="C113" s="186"/>
      <c r="D113" s="157">
        <f>D107/8</f>
        <v>900</v>
      </c>
      <c r="E113" s="157"/>
      <c r="F113" s="157"/>
      <c r="G113" s="157"/>
      <c r="H113" s="158"/>
    </row>
    <row r="114" spans="1:8" s="16" customFormat="1" ht="67.5" customHeight="1" x14ac:dyDescent="0.2">
      <c r="A114" s="190" t="s">
        <v>81</v>
      </c>
      <c r="B114" s="191"/>
      <c r="C114" s="186"/>
      <c r="D114" s="157">
        <f>D107/9</f>
        <v>800</v>
      </c>
      <c r="E114" s="157"/>
      <c r="F114" s="157"/>
      <c r="G114" s="157"/>
      <c r="H114" s="158"/>
    </row>
    <row r="115" spans="1:8" s="16" customFormat="1" ht="67.5" customHeight="1" x14ac:dyDescent="0.2">
      <c r="A115" s="190" t="s">
        <v>82</v>
      </c>
      <c r="B115" s="191"/>
      <c r="C115" s="186"/>
      <c r="D115" s="157">
        <f>D107/10</f>
        <v>720</v>
      </c>
      <c r="E115" s="157"/>
      <c r="F115" s="157"/>
      <c r="G115" s="157"/>
      <c r="H115" s="158"/>
    </row>
    <row r="116" spans="1:8" s="16" customFormat="1" ht="67.5" customHeight="1" thickBot="1" x14ac:dyDescent="0.25">
      <c r="A116" s="179" t="s">
        <v>83</v>
      </c>
      <c r="B116" s="180"/>
      <c r="C116" s="186"/>
      <c r="D116" s="182">
        <v>10800</v>
      </c>
      <c r="E116" s="182"/>
      <c r="F116" s="182"/>
      <c r="G116" s="182"/>
      <c r="H116" s="183"/>
    </row>
    <row r="117" spans="1:8" s="16" customFormat="1" ht="67.5" customHeight="1" thickBot="1" x14ac:dyDescent="0.25">
      <c r="A117" s="184" t="s">
        <v>74</v>
      </c>
      <c r="B117" s="185"/>
      <c r="C117" s="186"/>
      <c r="D117" s="187" t="s">
        <v>75</v>
      </c>
      <c r="E117" s="188"/>
      <c r="F117" s="188"/>
      <c r="G117" s="188"/>
      <c r="H117" s="189"/>
    </row>
    <row r="118" spans="1:8" s="16" customFormat="1" ht="67.5" customHeight="1" x14ac:dyDescent="0.2">
      <c r="A118" s="190" t="s">
        <v>76</v>
      </c>
      <c r="B118" s="191"/>
      <c r="C118" s="186"/>
      <c r="D118" s="157">
        <v>2700</v>
      </c>
      <c r="E118" s="157"/>
      <c r="F118" s="157"/>
      <c r="G118" s="157"/>
      <c r="H118" s="158"/>
    </row>
    <row r="119" spans="1:8" s="16" customFormat="1" ht="67.5" customHeight="1" x14ac:dyDescent="0.2">
      <c r="A119" s="190" t="s">
        <v>77</v>
      </c>
      <c r="B119" s="191"/>
      <c r="C119" s="186"/>
      <c r="D119" s="157">
        <v>2160</v>
      </c>
      <c r="E119" s="157"/>
      <c r="F119" s="157"/>
      <c r="G119" s="157"/>
      <c r="H119" s="158"/>
    </row>
    <row r="120" spans="1:8" s="16" customFormat="1" ht="67.5" customHeight="1" x14ac:dyDescent="0.2">
      <c r="A120" s="190" t="s">
        <v>78</v>
      </c>
      <c r="B120" s="191"/>
      <c r="C120" s="186"/>
      <c r="D120" s="157">
        <v>1800</v>
      </c>
      <c r="E120" s="157"/>
      <c r="F120" s="157"/>
      <c r="G120" s="157"/>
      <c r="H120" s="158"/>
    </row>
    <row r="121" spans="1:8" s="16" customFormat="1" ht="67.5" customHeight="1" x14ac:dyDescent="0.2">
      <c r="A121" s="190" t="s">
        <v>79</v>
      </c>
      <c r="B121" s="191"/>
      <c r="C121" s="186"/>
      <c r="D121" s="157">
        <v>1542.8571428571429</v>
      </c>
      <c r="E121" s="157"/>
      <c r="F121" s="157"/>
      <c r="G121" s="157"/>
      <c r="H121" s="158"/>
    </row>
    <row r="122" spans="1:8" s="16" customFormat="1" ht="67.5" customHeight="1" x14ac:dyDescent="0.2">
      <c r="A122" s="190" t="s">
        <v>80</v>
      </c>
      <c r="B122" s="191"/>
      <c r="C122" s="186"/>
      <c r="D122" s="157">
        <v>1350</v>
      </c>
      <c r="E122" s="157"/>
      <c r="F122" s="157"/>
      <c r="G122" s="157"/>
      <c r="H122" s="158"/>
    </row>
    <row r="123" spans="1:8" s="16" customFormat="1" ht="67.5" customHeight="1" x14ac:dyDescent="0.2">
      <c r="A123" s="190" t="s">
        <v>81</v>
      </c>
      <c r="B123" s="191"/>
      <c r="C123" s="186"/>
      <c r="D123" s="157">
        <v>1200</v>
      </c>
      <c r="E123" s="157"/>
      <c r="F123" s="157"/>
      <c r="G123" s="157"/>
      <c r="H123" s="158"/>
    </row>
    <row r="124" spans="1:8" s="16" customFormat="1" ht="67.5" customHeight="1" thickBot="1" x14ac:dyDescent="0.25">
      <c r="A124" s="190" t="s">
        <v>82</v>
      </c>
      <c r="B124" s="191"/>
      <c r="C124" s="194"/>
      <c r="D124" s="157">
        <v>1080</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44">
        <v>10008</v>
      </c>
      <c r="E125" s="45"/>
      <c r="F125" s="45"/>
      <c r="G125" s="45"/>
      <c r="H125" s="46"/>
    </row>
    <row r="126" spans="1:8" s="16" customFormat="1" ht="24.95" customHeight="1" thickBot="1" x14ac:dyDescent="0.25">
      <c r="A126" s="286"/>
      <c r="B126" s="287"/>
      <c r="C126" s="125"/>
      <c r="D126" s="288"/>
      <c r="E126" s="288"/>
      <c r="F126" s="288"/>
      <c r="G126" s="288"/>
      <c r="H126" s="289"/>
    </row>
    <row r="127" spans="1:8" s="16" customFormat="1" ht="50.1" customHeight="1" x14ac:dyDescent="0.2">
      <c r="A127" s="160" t="s">
        <v>85</v>
      </c>
      <c r="B127" s="161"/>
      <c r="C127" s="294" t="str">
        <f>"Интернет-площадка 2gis.ru на основе Cправочника организаций "&amp;$C$2&amp;""</f>
        <v>Интернет-площадка 2gis.ru на основе Cправочника организаций "2ГИС.НИЖНЕВАРТОВСК"</v>
      </c>
      <c r="D127" s="56">
        <v>3600</v>
      </c>
      <c r="E127" s="37"/>
      <c r="F127" s="37"/>
      <c r="G127" s="37"/>
      <c r="H127" s="38"/>
    </row>
    <row r="128" spans="1:8" s="16" customFormat="1" ht="50.1" customHeight="1" x14ac:dyDescent="0.2">
      <c r="A128" s="160" t="s">
        <v>86</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56">
        <v>8100</v>
      </c>
      <c r="E128" s="37"/>
      <c r="F128" s="37"/>
      <c r="G128" s="37"/>
      <c r="H128" s="38"/>
    </row>
    <row r="129" spans="1:8" s="16" customFormat="1" ht="50.1" customHeight="1" x14ac:dyDescent="0.2">
      <c r="A129" s="160" t="s">
        <v>87</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56">
        <v>12720</v>
      </c>
      <c r="E129" s="37"/>
      <c r="F129" s="37"/>
      <c r="G129" s="37"/>
      <c r="H129" s="38"/>
    </row>
    <row r="130" spans="1:8" s="16" customFormat="1" ht="50.1" customHeight="1" x14ac:dyDescent="0.2">
      <c r="A130" s="160" t="s">
        <v>88</v>
      </c>
      <c r="B130" s="161"/>
      <c r="C130" s="203" t="str">
        <f>"Интернет-площадка 2gis.ru на основе Cправочника организаций "&amp;$C$2&amp;""</f>
        <v>Интернет-площадка 2gis.ru на основе Cправочника организаций "2ГИС.НИЖНЕВАРТОВСК"</v>
      </c>
      <c r="D130" s="56">
        <v>10200</v>
      </c>
      <c r="E130" s="37"/>
      <c r="F130" s="37"/>
      <c r="G130" s="37"/>
      <c r="H130" s="38"/>
    </row>
    <row r="131" spans="1:8" s="16" customFormat="1" ht="50.1" customHeight="1" x14ac:dyDescent="0.2">
      <c r="A131" s="160" t="s">
        <v>89</v>
      </c>
      <c r="B131" s="161"/>
      <c r="C131" s="203" t="str">
        <f>"Интернет-площадка 2gis.ru на основе Cправочника организаций "&amp;$C$2&amp;""</f>
        <v>Интернет-площадка 2gis.ru на основе Cправочника организаций "2ГИС.НИЖНЕВАРТОВСК"</v>
      </c>
      <c r="D131" s="56">
        <v>12240</v>
      </c>
      <c r="E131" s="37"/>
      <c r="F131" s="37"/>
      <c r="G131" s="37"/>
      <c r="H131" s="38"/>
    </row>
    <row r="132" spans="1:8" s="16" customFormat="1" ht="50.1" customHeight="1" x14ac:dyDescent="0.2">
      <c r="A132" s="160" t="s">
        <v>90</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56">
        <v>8100</v>
      </c>
      <c r="E132" s="37"/>
      <c r="F132" s="37"/>
      <c r="G132" s="37"/>
      <c r="H132" s="38"/>
    </row>
    <row r="133" spans="1:8" s="16" customFormat="1" ht="50.1" customHeight="1" x14ac:dyDescent="0.2">
      <c r="A133" s="160" t="s">
        <v>91</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56">
        <v>15300</v>
      </c>
      <c r="E133" s="37"/>
      <c r="F133" s="37"/>
      <c r="G133" s="37"/>
      <c r="H133" s="38"/>
    </row>
    <row r="134" spans="1:8" s="16" customFormat="1" ht="50.1" customHeight="1" x14ac:dyDescent="0.2">
      <c r="A134" s="160" t="s">
        <v>92</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56">
        <v>16560</v>
      </c>
      <c r="E134" s="37"/>
      <c r="F134" s="37"/>
      <c r="G134" s="37"/>
      <c r="H134" s="38"/>
    </row>
    <row r="135" spans="1:8" s="16" customFormat="1" ht="50.1" customHeight="1" x14ac:dyDescent="0.2">
      <c r="A135" s="160" t="s">
        <v>93</v>
      </c>
      <c r="B135" s="161"/>
      <c r="C135" s="203" t="e">
        <f>#REF!</f>
        <v>#REF!</v>
      </c>
      <c r="D135" s="56">
        <v>15000</v>
      </c>
      <c r="E135" s="37"/>
      <c r="F135" s="37"/>
      <c r="G135" s="37"/>
      <c r="H135" s="38"/>
    </row>
    <row r="136" spans="1:8" s="16" customFormat="1" ht="50.1" customHeight="1" x14ac:dyDescent="0.2">
      <c r="A136" s="160" t="s">
        <v>94</v>
      </c>
      <c r="B136" s="161"/>
      <c r="C136" s="203" t="s">
        <v>95</v>
      </c>
      <c r="D136" s="56">
        <v>3000</v>
      </c>
      <c r="E136" s="37"/>
      <c r="F136" s="37"/>
      <c r="G136" s="37"/>
      <c r="H136" s="38"/>
    </row>
    <row r="137" spans="1:8" s="16" customFormat="1" ht="81" customHeight="1" x14ac:dyDescent="0.2">
      <c r="A137" s="160" t="s">
        <v>96</v>
      </c>
      <c r="B137" s="161"/>
      <c r="C1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56">
        <v>3360</v>
      </c>
      <c r="E137" s="37"/>
      <c r="F137" s="37"/>
      <c r="G137" s="37"/>
      <c r="H137" s="38"/>
    </row>
    <row r="138" spans="1:8" s="16" customFormat="1" ht="81" customHeight="1" x14ac:dyDescent="0.2">
      <c r="A138" s="160" t="s">
        <v>97</v>
      </c>
      <c r="B138" s="161"/>
      <c r="C138" s="203"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56">
        <v>2688</v>
      </c>
      <c r="E138" s="37"/>
      <c r="F138" s="37"/>
      <c r="G138" s="37"/>
      <c r="H138" s="38"/>
    </row>
    <row r="139" spans="1:8" s="16" customFormat="1" ht="81" customHeight="1" x14ac:dyDescent="0.2">
      <c r="A139" s="160" t="s">
        <v>98</v>
      </c>
      <c r="B139" s="161"/>
      <c r="C139"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56">
        <v>2760</v>
      </c>
      <c r="E139" s="37"/>
      <c r="F139" s="37"/>
      <c r="G139" s="37"/>
      <c r="H139" s="38"/>
    </row>
    <row r="140" spans="1:8" s="16" customFormat="1" ht="81" customHeight="1" x14ac:dyDescent="0.2">
      <c r="A140" s="160" t="s">
        <v>99</v>
      </c>
      <c r="B140" s="161"/>
      <c r="C140"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56">
        <v>1344</v>
      </c>
      <c r="E140" s="37"/>
      <c r="F140" s="37"/>
      <c r="G140" s="37"/>
      <c r="H140" s="38"/>
    </row>
    <row r="141" spans="1:8" s="16" customFormat="1" ht="81" customHeight="1" x14ac:dyDescent="0.2">
      <c r="A141" s="160" t="s">
        <v>100</v>
      </c>
      <c r="B141" s="161" t="s">
        <v>100</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56">
        <v>13200</v>
      </c>
      <c r="E141" s="37"/>
      <c r="F141" s="37"/>
      <c r="G141" s="37"/>
      <c r="H141" s="38"/>
    </row>
    <row r="142" spans="1:8" s="16" customFormat="1" ht="81" customHeight="1" x14ac:dyDescent="0.2">
      <c r="A142" s="160" t="s">
        <v>101</v>
      </c>
      <c r="B142" s="161" t="s">
        <v>101</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56">
        <v>10008</v>
      </c>
      <c r="E142" s="37"/>
      <c r="F142" s="37"/>
      <c r="G142" s="37"/>
      <c r="H142" s="38"/>
    </row>
    <row r="143" spans="1:8" s="16" customFormat="1" ht="50.1" customHeight="1" thickBot="1" x14ac:dyDescent="0.25">
      <c r="A143" s="160" t="s">
        <v>102</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56">
        <v>4560</v>
      </c>
      <c r="E143" s="37"/>
      <c r="F143" s="37"/>
      <c r="G143" s="37"/>
      <c r="H143" s="38"/>
    </row>
    <row r="144" spans="1:8" s="16" customFormat="1" ht="102" customHeight="1" thickBot="1" x14ac:dyDescent="0.25">
      <c r="A144" s="160" t="s">
        <v>16</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56">
        <v>1200</v>
      </c>
      <c r="E144" s="37"/>
      <c r="F144" s="37"/>
      <c r="G144" s="37"/>
      <c r="H144" s="38"/>
    </row>
    <row r="145" spans="1:8" s="16" customFormat="1" ht="102" customHeight="1" thickBot="1" x14ac:dyDescent="0.25">
      <c r="A145" s="160" t="s">
        <v>103</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5" s="56">
        <v>50010</v>
      </c>
      <c r="E145" s="37"/>
      <c r="F145" s="37"/>
      <c r="G145" s="37"/>
      <c r="H145" s="38"/>
    </row>
    <row r="146" spans="1:8" s="16" customFormat="1" ht="126" customHeight="1" x14ac:dyDescent="0.2">
      <c r="A146" s="160" t="s">
        <v>104</v>
      </c>
      <c r="B146" s="161"/>
      <c r="C14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6" s="56">
        <v>5100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56">
        <v>4500</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8" s="56">
        <v>5010</v>
      </c>
      <c r="E148" s="37"/>
      <c r="F148" s="37"/>
      <c r="G148" s="37"/>
      <c r="H148" s="38"/>
    </row>
    <row r="149" spans="1:8" s="16" customFormat="1" ht="50.1" customHeight="1" x14ac:dyDescent="0.2">
      <c r="A149" s="160" t="s">
        <v>107</v>
      </c>
      <c r="B149" s="161"/>
      <c r="C149" s="203" t="str">
        <f>"Интернет-площадка 2gis.ru на основе Cправочника организаций "&amp;$C$2&amp;""</f>
        <v>Интернет-площадка 2gis.ru на основе Cправочника организаций "2ГИС.НИЖНЕВАРТОВСК"</v>
      </c>
      <c r="D149" s="56">
        <v>5040</v>
      </c>
      <c r="E149" s="37"/>
      <c r="F149" s="37"/>
      <c r="G149" s="37"/>
      <c r="H149" s="38"/>
    </row>
    <row r="150" spans="1:8" s="16" customFormat="1" ht="50.1" customHeight="1" x14ac:dyDescent="0.2">
      <c r="A150" s="160" t="s">
        <v>108</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56">
        <v>11400</v>
      </c>
      <c r="E150" s="37"/>
      <c r="F150" s="37"/>
      <c r="G150" s="37"/>
      <c r="H150" s="38"/>
    </row>
    <row r="151" spans="1:8" s="16" customFormat="1" ht="50.1" customHeight="1" x14ac:dyDescent="0.2">
      <c r="A151" s="160" t="s">
        <v>109</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56">
        <v>17880</v>
      </c>
      <c r="E151" s="37"/>
      <c r="F151" s="37"/>
      <c r="G151" s="37"/>
      <c r="H151" s="38"/>
    </row>
    <row r="152" spans="1:8" s="16" customFormat="1" ht="50.1" customHeight="1" x14ac:dyDescent="0.2">
      <c r="A152" s="160" t="s">
        <v>110</v>
      </c>
      <c r="B152" s="161"/>
      <c r="C152" s="203" t="str">
        <f>"Интернет-площадка 2gis.ru на основе Cправочника организаций "&amp;$C$2&amp;""</f>
        <v>Интернет-площадка 2gis.ru на основе Cправочника организаций "2ГИС.НИЖНЕВАРТОВСК"</v>
      </c>
      <c r="D152" s="56">
        <v>14280</v>
      </c>
      <c r="E152" s="37"/>
      <c r="F152" s="37"/>
      <c r="G152" s="37"/>
      <c r="H152" s="38"/>
    </row>
    <row r="153" spans="1:8" s="16" customFormat="1" ht="50.1" customHeight="1" x14ac:dyDescent="0.2">
      <c r="A153" s="160" t="s">
        <v>111</v>
      </c>
      <c r="B153" s="161"/>
      <c r="C153" s="203" t="str">
        <f>"Интернет-площадка 2gis.ru на основе Cправочника организаций "&amp;$C$2&amp;""</f>
        <v>Интернет-площадка 2gis.ru на основе Cправочника организаций "2ГИС.НИЖНЕВАРТОВСК"</v>
      </c>
      <c r="D153" s="56">
        <v>17136</v>
      </c>
      <c r="E153" s="37"/>
      <c r="F153" s="37"/>
      <c r="G153" s="37"/>
      <c r="H153" s="38"/>
    </row>
    <row r="154" spans="1:8" s="16" customFormat="1" ht="50.1" customHeight="1" x14ac:dyDescent="0.2">
      <c r="A154" s="160" t="s">
        <v>112</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56">
        <v>11400</v>
      </c>
      <c r="E154" s="37"/>
      <c r="F154" s="37"/>
      <c r="G154" s="37"/>
      <c r="H154" s="38"/>
    </row>
    <row r="155" spans="1:8" s="16" customFormat="1" ht="50.1" customHeight="1" x14ac:dyDescent="0.2">
      <c r="A155" s="160" t="s">
        <v>113</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56">
        <v>21480</v>
      </c>
      <c r="E155" s="37"/>
      <c r="F155" s="37"/>
      <c r="G155" s="37"/>
      <c r="H155" s="38"/>
    </row>
    <row r="156" spans="1:8" s="16" customFormat="1" ht="50.1" customHeight="1" x14ac:dyDescent="0.2">
      <c r="A156" s="160" t="s">
        <v>114</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56">
        <v>23280</v>
      </c>
      <c r="E156" s="37"/>
      <c r="F156" s="37"/>
      <c r="G156" s="37"/>
      <c r="H156" s="38"/>
    </row>
    <row r="157" spans="1:8" s="16" customFormat="1" ht="50.1" customHeight="1" x14ac:dyDescent="0.2">
      <c r="A157" s="160" t="s">
        <v>115</v>
      </c>
      <c r="B157" s="161"/>
      <c r="C157" s="203" t="s">
        <v>95</v>
      </c>
      <c r="D157" s="56">
        <v>4200</v>
      </c>
      <c r="E157" s="37"/>
      <c r="F157" s="37"/>
      <c r="G157" s="37"/>
      <c r="H157" s="38"/>
    </row>
    <row r="158" spans="1:8" s="16" customFormat="1" ht="75"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56">
        <v>18480</v>
      </c>
      <c r="E158" s="37"/>
      <c r="F158" s="37"/>
      <c r="G158" s="37"/>
      <c r="H158" s="38"/>
    </row>
    <row r="159" spans="1:8" s="16" customFormat="1" ht="50.1" customHeight="1" thickBot="1" x14ac:dyDescent="0.25">
      <c r="A159" s="160" t="s">
        <v>117</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56">
        <v>6480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6">
        <v>3000</v>
      </c>
      <c r="E161" s="37"/>
      <c r="F161" s="37"/>
      <c r="G161" s="37"/>
      <c r="H161" s="38"/>
    </row>
    <row r="162" spans="1:8" s="16" customFormat="1" ht="50.1" customHeight="1" x14ac:dyDescent="0.2">
      <c r="A162" s="160" t="s">
        <v>120</v>
      </c>
      <c r="B162" s="161"/>
      <c r="C162" s="209"/>
      <c r="D162" s="36">
        <v>3000</v>
      </c>
      <c r="E162" s="37"/>
      <c r="F162" s="37"/>
      <c r="G162" s="37"/>
      <c r="H162" s="38"/>
    </row>
    <row r="163" spans="1:8" s="16" customFormat="1" ht="50.1" customHeight="1" x14ac:dyDescent="0.2">
      <c r="A163" s="207" t="s">
        <v>121</v>
      </c>
      <c r="B163" s="208"/>
      <c r="C163" s="209"/>
      <c r="D163" s="293">
        <v>3000</v>
      </c>
      <c r="E163" s="157"/>
      <c r="F163" s="157"/>
      <c r="G163" s="157"/>
      <c r="H163" s="157"/>
    </row>
    <row r="164" spans="1:8" s="16" customFormat="1" ht="50.1" customHeight="1" x14ac:dyDescent="0.2">
      <c r="A164" s="207" t="s">
        <v>122</v>
      </c>
      <c r="B164" s="208"/>
      <c r="C164" s="209"/>
      <c r="D164" s="293">
        <v>300</v>
      </c>
      <c r="E164" s="157"/>
      <c r="F164" s="157"/>
      <c r="G164" s="157"/>
      <c r="H164" s="157"/>
    </row>
    <row r="165" spans="1:8" s="16" customFormat="1" ht="50.1" customHeight="1" thickBot="1" x14ac:dyDescent="0.25">
      <c r="A165" s="207" t="s">
        <v>123</v>
      </c>
      <c r="B165" s="208"/>
      <c r="C165" s="210"/>
      <c r="D165" s="78">
        <v>1050</v>
      </c>
      <c r="E165" s="79"/>
      <c r="F165" s="79"/>
      <c r="G165" s="79"/>
      <c r="H165" s="79"/>
    </row>
    <row r="166" spans="1:8" s="16" customFormat="1" ht="50.1" customHeight="1" thickBot="1" x14ac:dyDescent="0.25">
      <c r="A166" s="24" t="s">
        <v>124</v>
      </c>
      <c r="B166" s="25"/>
      <c r="C166" s="26"/>
      <c r="D166" s="173"/>
      <c r="E166" s="173"/>
      <c r="F166" s="173"/>
      <c r="G166" s="173"/>
      <c r="H166" s="174"/>
    </row>
    <row r="167" spans="1:8" s="16" customFormat="1" ht="50.1" customHeight="1" x14ac:dyDescent="0.2">
      <c r="A167" s="160" t="s">
        <v>125</v>
      </c>
      <c r="B167" s="161"/>
      <c r="C167" s="203" t="str">
        <f>"Интернет-площадка 2gis.ru на основе Cправочника организаций "&amp;$C$2&amp;""</f>
        <v>Интернет-площадка 2gis.ru на основе Cправочника организаций "2ГИС.НИЖНЕВАРТОВСК"</v>
      </c>
      <c r="D167" s="36">
        <v>3120</v>
      </c>
      <c r="E167" s="37"/>
      <c r="F167" s="37"/>
      <c r="G167" s="37"/>
      <c r="H167" s="38"/>
    </row>
    <row r="168" spans="1:8" s="16" customFormat="1" ht="50.1" customHeight="1" x14ac:dyDescent="0.2">
      <c r="A168" s="160" t="s">
        <v>126</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8" s="56">
        <v>3120</v>
      </c>
      <c r="E168" s="37"/>
      <c r="F168" s="37"/>
      <c r="G168" s="37"/>
      <c r="H168" s="38"/>
    </row>
    <row r="169" spans="1:8" s="16" customFormat="1" ht="49.5" customHeight="1" x14ac:dyDescent="0.2">
      <c r="A169" s="160" t="s">
        <v>195</v>
      </c>
      <c r="B169" s="161"/>
      <c r="C169" s="203" t="str">
        <f>"Интернет-площадка 2gis.ru на основе Cправочника организаций "&amp;$C$2&amp;""</f>
        <v>Интернет-площадка 2gis.ru на основе Cправочника организаций "2ГИС.НИЖНЕВАРТОВСК"</v>
      </c>
      <c r="D169" s="36">
        <v>4440</v>
      </c>
      <c r="E169" s="37"/>
      <c r="F169" s="37"/>
      <c r="G169" s="37"/>
      <c r="H169" s="38"/>
    </row>
    <row r="170" spans="1:8" s="16" customFormat="1" ht="50.1" customHeight="1" x14ac:dyDescent="0.2">
      <c r="A170" s="160" t="s">
        <v>128</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0" s="36">
        <v>4440</v>
      </c>
      <c r="E170" s="37"/>
      <c r="F170" s="37"/>
      <c r="G170" s="37"/>
      <c r="H170" s="38"/>
    </row>
    <row r="171" spans="1:8" s="16" customFormat="1" ht="126" customHeight="1" thickBot="1" x14ac:dyDescent="0.25">
      <c r="A171" s="160" t="s">
        <v>129</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1" s="56">
        <v>8532</v>
      </c>
      <c r="E171" s="37"/>
      <c r="F171" s="37"/>
      <c r="G171" s="37"/>
      <c r="H171" s="38"/>
    </row>
    <row r="172" spans="1:8" ht="50.1" customHeight="1" thickBot="1" x14ac:dyDescent="0.25">
      <c r="A172" s="24" t="s">
        <v>196</v>
      </c>
      <c r="B172" s="25"/>
      <c r="C172" s="26"/>
      <c r="D172" s="173"/>
      <c r="E172" s="173"/>
      <c r="F172" s="173"/>
      <c r="G172" s="173"/>
      <c r="H172" s="174"/>
    </row>
    <row r="173" spans="1:8" s="23" customFormat="1" ht="30" customHeight="1" thickBot="1" x14ac:dyDescent="0.25">
      <c r="A173" s="298"/>
      <c r="B173" s="298"/>
      <c r="C173" s="456"/>
      <c r="D173" s="298"/>
      <c r="E173" s="298"/>
      <c r="F173" s="298"/>
      <c r="G173" s="298"/>
      <c r="H173" s="299"/>
    </row>
    <row r="174" spans="1:8" s="16" customFormat="1" ht="83.25" customHeight="1" x14ac:dyDescent="0.2">
      <c r="A174" s="160" t="s">
        <v>197</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36">
        <v>15330</v>
      </c>
      <c r="E174" s="37"/>
      <c r="F174" s="37"/>
      <c r="G174" s="37"/>
      <c r="H174" s="38"/>
    </row>
    <row r="175" spans="1:8" s="16" customFormat="1" ht="83.25" customHeight="1" thickBot="1" x14ac:dyDescent="0.25">
      <c r="A175" s="160" t="s">
        <v>198</v>
      </c>
      <c r="B175" s="161"/>
      <c r="C175" s="209"/>
      <c r="D175" s="36">
        <v>15330</v>
      </c>
      <c r="E175" s="37"/>
      <c r="F175" s="37"/>
      <c r="G175" s="37"/>
      <c r="H175" s="38"/>
    </row>
    <row r="176" spans="1:8" s="28" customFormat="1" ht="49.5" customHeight="1" thickBot="1" x14ac:dyDescent="0.25">
      <c r="A176" s="286"/>
      <c r="B176" s="287"/>
      <c r="C176" s="125"/>
      <c r="D176" s="288"/>
      <c r="E176" s="288"/>
      <c r="F176" s="288"/>
      <c r="G176" s="288"/>
      <c r="H176" s="289"/>
    </row>
    <row r="177" spans="1:8" s="23" customFormat="1" ht="26.25" x14ac:dyDescent="0.2">
      <c r="A177" s="212"/>
      <c r="B177" s="213"/>
      <c r="C177" s="214"/>
      <c r="D177" s="213"/>
      <c r="E177" s="213"/>
      <c r="F177" s="213"/>
      <c r="G177" s="213"/>
      <c r="H177" s="215"/>
    </row>
    <row r="178" spans="1:8" s="16" customFormat="1" ht="21" x14ac:dyDescent="0.2">
      <c r="A178" s="216"/>
      <c r="B178" s="217" t="s">
        <v>130</v>
      </c>
      <c r="C178" s="218" t="s">
        <v>573</v>
      </c>
      <c r="D178" s="218"/>
      <c r="E178" s="219"/>
      <c r="F178" s="219"/>
      <c r="G178" s="219"/>
      <c r="H178" s="219"/>
    </row>
    <row r="179" spans="1:8" s="16" customFormat="1" ht="21" x14ac:dyDescent="0.2">
      <c r="A179" s="216"/>
      <c r="B179" s="219"/>
      <c r="C179" s="220" t="s">
        <v>574</v>
      </c>
      <c r="D179" s="220"/>
      <c r="E179" s="219"/>
      <c r="F179" s="219"/>
      <c r="G179" s="219"/>
      <c r="H179" s="219"/>
    </row>
    <row r="180" spans="1:8" s="16" customFormat="1" ht="21" x14ac:dyDescent="0.2">
      <c r="A180" s="216"/>
      <c r="B180" s="219"/>
      <c r="C180" s="218" t="s">
        <v>575</v>
      </c>
      <c r="D180" s="220"/>
      <c r="E180" s="219"/>
      <c r="F180" s="219"/>
      <c r="G180" s="219"/>
      <c r="H180" s="219"/>
    </row>
    <row r="181" spans="1:8" s="16" customFormat="1" ht="21" x14ac:dyDescent="0.2">
      <c r="A181" s="212"/>
      <c r="B181" s="213"/>
      <c r="C181" s="220"/>
      <c r="D181" s="220"/>
      <c r="E181" s="219"/>
      <c r="F181" s="219"/>
      <c r="G181" s="219"/>
      <c r="H181" s="213"/>
    </row>
    <row r="182" spans="1:8" s="16" customFormat="1" ht="26.25" x14ac:dyDescent="0.2">
      <c r="A182" s="223" t="str">
        <f>Абакан_юр!A171</f>
        <v>По соглашению сторон в качестве валюты платежа могут выступать украинские гривны, в этом случае курс следующий: 1 руб. = 0,5104 гривен</v>
      </c>
      <c r="B182" s="223"/>
      <c r="C182" s="223"/>
      <c r="D182" s="224"/>
      <c r="E182" s="224"/>
      <c r="F182" s="225"/>
      <c r="G182" s="226"/>
      <c r="H182" s="226"/>
    </row>
    <row r="183" spans="1:8" s="16" customFormat="1" ht="26.25" x14ac:dyDescent="0.2">
      <c r="A183" s="223" t="str">
        <f>Абакан_юр!A172</f>
        <v>По соглашению сторон в качестве валюты платежа могут выступать дирхамы ОАЭ, в этом случае курс следующий: 1 руб. = 0,0436 дирхам</v>
      </c>
      <c r="B183" s="223"/>
      <c r="C183" s="223"/>
      <c r="D183" s="224"/>
      <c r="E183" s="224"/>
      <c r="F183" s="225"/>
      <c r="G183" s="228"/>
      <c r="H183" s="228"/>
    </row>
    <row r="184" spans="1:8" ht="12" customHeight="1" x14ac:dyDescent="0.2">
      <c r="A184" s="223" t="str">
        <f>Абакан_юр!A173</f>
        <v>По соглашению сторон в качестве валюты платежа могут выступать доллары США, в этом случае курс следующий: 1 руб. = 0,0118 доллара</v>
      </c>
      <c r="B184" s="223"/>
      <c r="C184" s="223"/>
      <c r="D184" s="224"/>
      <c r="E184" s="224"/>
      <c r="F184" s="225"/>
      <c r="G184" s="228"/>
      <c r="H184" s="228"/>
    </row>
    <row r="185" spans="1:8" s="219" customFormat="1" ht="24.95" customHeight="1" x14ac:dyDescent="0.2">
      <c r="A185" s="223" t="str">
        <f>Абакан_юр!A174</f>
        <v>По соглашению сторон в качестве валюты платежа могут выступать евро, в этом случае курс следующий: 1 руб. = 0,0108 евро</v>
      </c>
      <c r="B185" s="223"/>
      <c r="C185" s="223"/>
      <c r="D185" s="224"/>
      <c r="E185" s="225"/>
      <c r="F185" s="225"/>
      <c r="G185" s="228"/>
      <c r="H185" s="228"/>
    </row>
    <row r="186" spans="1:8" s="219" customFormat="1" ht="24.95" customHeight="1" x14ac:dyDescent="0.2">
      <c r="A186" s="223" t="str">
        <f>Абакан_юр!A175</f>
        <v>По соглашению сторон в качестве валюты платежа могут выступать чешские кроны, в этом случае курс следующий: 1 руб. = 0,2741 крона</v>
      </c>
      <c r="B186" s="223"/>
      <c r="C186" s="223"/>
      <c r="D186" s="224"/>
      <c r="E186" s="225"/>
      <c r="F186" s="225"/>
      <c r="G186" s="228"/>
      <c r="H186" s="228"/>
    </row>
    <row r="187" spans="1:8" s="219" customFormat="1" ht="24.95" customHeight="1" x14ac:dyDescent="0.2">
      <c r="A187" s="223" t="str">
        <f>Абакан_юр!A176</f>
        <v>По соглашению сторон в качестве валюты платежа могут выступать киргизские сомы, в этом случае курс следующий: 1 руб. = 1,0001 сом</v>
      </c>
      <c r="B187" s="223"/>
      <c r="C187" s="223"/>
      <c r="D187" s="224"/>
      <c r="E187" s="224"/>
      <c r="F187" s="225"/>
      <c r="G187" s="228"/>
      <c r="H187" s="228"/>
    </row>
    <row r="188" spans="1:8" s="213" customFormat="1" ht="22.5" customHeight="1" x14ac:dyDescent="0.2">
      <c r="A18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8" s="223"/>
      <c r="C188" s="223"/>
      <c r="D188" s="224"/>
      <c r="E188" s="224"/>
      <c r="F188" s="225"/>
      <c r="G188" s="228"/>
      <c r="H188" s="228"/>
    </row>
    <row r="189" spans="1:8" s="227" customFormat="1" ht="24.95" customHeight="1" x14ac:dyDescent="0.2">
      <c r="A189" s="229"/>
      <c r="B189" s="229"/>
      <c r="C189" s="230"/>
      <c r="D189" s="231"/>
      <c r="E189" s="231"/>
      <c r="F189" s="232"/>
      <c r="G189" s="233"/>
      <c r="H189" s="233"/>
    </row>
    <row r="190" spans="1:8" s="227" customFormat="1" ht="24.95" customHeight="1" x14ac:dyDescent="0.2">
      <c r="A190" s="235" t="s">
        <v>141</v>
      </c>
      <c r="B190" s="235"/>
      <c r="C190" s="235"/>
      <c r="D190" s="235"/>
      <c r="E190" s="235"/>
      <c r="F190" s="235"/>
      <c r="G190" s="235"/>
      <c r="H190" s="235"/>
    </row>
    <row r="191" spans="1:8" s="227" customFormat="1" ht="24.95" customHeight="1" x14ac:dyDescent="0.2">
      <c r="A191" s="235" t="s">
        <v>142</v>
      </c>
      <c r="B191" s="235"/>
      <c r="C191" s="235"/>
      <c r="D191" s="235"/>
      <c r="E191" s="235"/>
      <c r="F191" s="235"/>
      <c r="G191" s="235"/>
      <c r="H191" s="235"/>
    </row>
    <row r="192" spans="1:8" s="227" customFormat="1" ht="24.95" customHeight="1" x14ac:dyDescent="0.2">
      <c r="A192" s="229"/>
      <c r="B192" s="229"/>
      <c r="C192" s="230"/>
      <c r="D192" s="231"/>
      <c r="E192" s="231"/>
      <c r="F192" s="232"/>
      <c r="G192" s="233"/>
      <c r="H192" s="233"/>
    </row>
    <row r="193" spans="1:8" s="227" customFormat="1" ht="24.95" customHeight="1" thickBot="1" x14ac:dyDescent="0.25">
      <c r="A193" s="236" t="s">
        <v>143</v>
      </c>
      <c r="B193" s="236"/>
      <c r="C193" s="236"/>
      <c r="D193" s="236"/>
      <c r="E193" s="236"/>
      <c r="F193" s="237"/>
      <c r="H193" s="238"/>
    </row>
    <row r="194" spans="1:8" s="227" customFormat="1" ht="24.95" customHeight="1" thickBot="1" x14ac:dyDescent="0.25">
      <c r="A194" s="239" t="s">
        <v>144</v>
      </c>
      <c r="B194" s="240"/>
      <c r="C194" s="240"/>
      <c r="D194" s="240"/>
      <c r="E194" s="241"/>
      <c r="F194" s="242"/>
      <c r="G194" s="213"/>
      <c r="H194" s="243"/>
    </row>
    <row r="195" spans="1:8" s="227" customFormat="1" ht="24.95" customHeight="1" thickBot="1" x14ac:dyDescent="0.25">
      <c r="A195" s="421" t="s">
        <v>145</v>
      </c>
      <c r="B195" s="422"/>
      <c r="C195" s="246" t="s">
        <v>146</v>
      </c>
      <c r="D195" s="435" t="s">
        <v>147</v>
      </c>
      <c r="E195" s="436"/>
      <c r="F195" s="248"/>
      <c r="G195" s="248"/>
      <c r="H195" s="248"/>
    </row>
    <row r="196" spans="1:8" s="234" customFormat="1" ht="12" customHeight="1" x14ac:dyDescent="0.2">
      <c r="A196" s="249" t="s">
        <v>148</v>
      </c>
      <c r="B196" s="250"/>
      <c r="C196" s="251" t="s">
        <v>149</v>
      </c>
      <c r="D196" s="252" t="s">
        <v>150</v>
      </c>
      <c r="E196" s="253"/>
      <c r="F196" s="248"/>
      <c r="G196" s="248"/>
      <c r="H196" s="248"/>
    </row>
    <row r="197" spans="1:8" ht="24.95" customHeight="1" x14ac:dyDescent="0.2">
      <c r="A197" s="254" t="s">
        <v>151</v>
      </c>
      <c r="B197" s="255"/>
      <c r="C197" s="256" t="s">
        <v>152</v>
      </c>
      <c r="D197" s="257" t="s">
        <v>153</v>
      </c>
      <c r="E197" s="258"/>
      <c r="F197" s="248"/>
      <c r="G197" s="248"/>
      <c r="H197" s="248"/>
    </row>
    <row r="198" spans="1:8" ht="24.95" customHeight="1" thickBot="1" x14ac:dyDescent="0.25">
      <c r="A198" s="316" t="s">
        <v>154</v>
      </c>
      <c r="B198" s="317"/>
      <c r="C198" s="318" t="s">
        <v>155</v>
      </c>
      <c r="D198" s="319" t="s">
        <v>153</v>
      </c>
      <c r="E198" s="320"/>
      <c r="F198" s="248"/>
      <c r="G198" s="248"/>
      <c r="H198" s="248"/>
    </row>
    <row r="199" spans="1:8" s="234" customFormat="1" ht="12" customHeight="1" x14ac:dyDescent="0.2">
      <c r="A199" s="254" t="s">
        <v>157</v>
      </c>
      <c r="B199" s="255"/>
      <c r="C199" s="314" t="s">
        <v>158</v>
      </c>
      <c r="D199" s="255" t="s">
        <v>153</v>
      </c>
      <c r="E199" s="315"/>
      <c r="F199" s="242"/>
      <c r="G199" s="242"/>
      <c r="H199" s="242"/>
    </row>
    <row r="200" spans="1:8" s="238" customFormat="1" ht="50.1" customHeight="1" thickBot="1" x14ac:dyDescent="0.25">
      <c r="A200" s="437" t="s">
        <v>159</v>
      </c>
      <c r="B200" s="438"/>
      <c r="C200" s="318" t="s">
        <v>160</v>
      </c>
      <c r="D200" s="439" t="s">
        <v>153</v>
      </c>
      <c r="E200" s="440"/>
      <c r="F200" s="232"/>
      <c r="G200" s="233"/>
      <c r="H200" s="233"/>
    </row>
    <row r="201" spans="1:8" s="243" customFormat="1" ht="50.1" customHeight="1" x14ac:dyDescent="0.2">
      <c r="A201" s="638"/>
      <c r="B201" s="638"/>
      <c r="C201" s="638"/>
      <c r="D201" s="638"/>
      <c r="E201" s="638"/>
      <c r="F201" s="232"/>
      <c r="G201" s="233"/>
      <c r="H201" s="233"/>
    </row>
    <row r="202" spans="1:8" ht="94.5" customHeight="1" x14ac:dyDescent="0.2">
      <c r="A202" s="260" t="s">
        <v>161</v>
      </c>
      <c r="B202" s="260"/>
      <c r="C202" s="260"/>
      <c r="D202" s="260"/>
      <c r="E202" s="260"/>
      <c r="F202" s="260"/>
      <c r="G202" s="260"/>
      <c r="H202" s="260"/>
    </row>
    <row r="203" spans="1:8" ht="99.95" customHeight="1" x14ac:dyDescent="0.2">
      <c r="A203" s="260" t="s">
        <v>162</v>
      </c>
      <c r="B203" s="260"/>
      <c r="C203" s="260"/>
      <c r="D203" s="260"/>
      <c r="E203" s="260"/>
      <c r="F203" s="260"/>
      <c r="G203" s="260"/>
      <c r="H203" s="260"/>
    </row>
    <row r="204" spans="1:8" ht="192" customHeight="1" x14ac:dyDescent="0.2">
      <c r="A20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1"/>
      <c r="C204" s="321"/>
      <c r="D204" s="321"/>
      <c r="E204" s="321"/>
      <c r="F204" s="321"/>
      <c r="G204" s="321"/>
      <c r="H204" s="321"/>
    </row>
    <row r="205" spans="1:8" ht="174.95" customHeight="1" x14ac:dyDescent="0.2">
      <c r="A205" s="235" t="s">
        <v>164</v>
      </c>
      <c r="B205" s="235"/>
      <c r="C205" s="235"/>
      <c r="D205" s="235"/>
      <c r="E205" s="235"/>
      <c r="F205" s="235"/>
      <c r="G205" s="235"/>
      <c r="H205" s="235"/>
    </row>
    <row r="206" spans="1:8" s="213" customFormat="1" ht="100.5" customHeight="1" x14ac:dyDescent="0.2">
      <c r="A206" s="260" t="s">
        <v>165</v>
      </c>
      <c r="B206" s="260"/>
      <c r="C206" s="260"/>
      <c r="D206" s="260"/>
      <c r="E206" s="260"/>
      <c r="F206" s="260"/>
      <c r="G206" s="260"/>
      <c r="H206" s="260"/>
    </row>
    <row r="207" spans="1:8" s="234" customFormat="1" ht="222.75" customHeight="1" x14ac:dyDescent="0.2">
      <c r="A207" s="235" t="s">
        <v>166</v>
      </c>
      <c r="B207" s="235"/>
      <c r="C207" s="235"/>
      <c r="D207" s="235"/>
      <c r="E207" s="235"/>
      <c r="F207" s="235"/>
      <c r="G207" s="235"/>
      <c r="H207" s="235"/>
    </row>
    <row r="208" spans="1:8" ht="23.25" x14ac:dyDescent="0.2">
      <c r="A208" s="474" t="s">
        <v>281</v>
      </c>
      <c r="B208" s="474"/>
      <c r="C208" s="474"/>
      <c r="D208" s="474"/>
      <c r="E208" s="474"/>
      <c r="F208" s="474"/>
      <c r="G208" s="474"/>
      <c r="H208" s="474"/>
    </row>
    <row r="209" spans="1:8" ht="25.5" x14ac:dyDescent="0.35">
      <c r="A209" s="475" t="s">
        <v>282</v>
      </c>
      <c r="B209" s="476"/>
      <c r="C209" s="477" t="s">
        <v>283</v>
      </c>
    </row>
    <row r="210" spans="1:8" ht="25.5" x14ac:dyDescent="0.35">
      <c r="A210" s="478" t="s">
        <v>284</v>
      </c>
      <c r="B210" s="479"/>
      <c r="C210" s="480">
        <v>1</v>
      </c>
    </row>
    <row r="211" spans="1:8" ht="25.5" x14ac:dyDescent="0.35">
      <c r="A211" s="478">
        <v>2</v>
      </c>
      <c r="B211" s="479"/>
      <c r="C211" s="480">
        <v>1.1000000000000001</v>
      </c>
    </row>
    <row r="212" spans="1:8" ht="25.5" x14ac:dyDescent="0.35">
      <c r="A212" s="478">
        <v>3</v>
      </c>
      <c r="B212" s="479"/>
      <c r="C212" s="480">
        <v>1.2</v>
      </c>
    </row>
    <row r="213" spans="1:8" ht="25.5" x14ac:dyDescent="0.35">
      <c r="A213" s="478" t="s">
        <v>285</v>
      </c>
      <c r="B213" s="479"/>
      <c r="C213" s="480">
        <v>1.25</v>
      </c>
    </row>
    <row r="214" spans="1:8" ht="25.5" x14ac:dyDescent="0.35">
      <c r="A214" s="478" t="s">
        <v>286</v>
      </c>
      <c r="B214" s="479"/>
      <c r="C214" s="480">
        <v>1.3</v>
      </c>
    </row>
    <row r="215" spans="1:8" ht="25.5" x14ac:dyDescent="0.35">
      <c r="A215" s="478" t="s">
        <v>287</v>
      </c>
      <c r="B215" s="479"/>
      <c r="C215" s="480">
        <v>1.35</v>
      </c>
    </row>
    <row r="216" spans="1:8" ht="25.5" x14ac:dyDescent="0.35">
      <c r="A216" s="478" t="s">
        <v>288</v>
      </c>
      <c r="B216" s="479"/>
      <c r="C216" s="480">
        <v>1.4</v>
      </c>
    </row>
    <row r="217" spans="1:8" ht="25.5" x14ac:dyDescent="0.35">
      <c r="A217" s="478" t="s">
        <v>289</v>
      </c>
      <c r="B217" s="479"/>
      <c r="C217" s="480">
        <v>1.45</v>
      </c>
    </row>
    <row r="218" spans="1:8" ht="25.5" x14ac:dyDescent="0.35">
      <c r="A218" s="478" t="s">
        <v>290</v>
      </c>
      <c r="B218" s="479"/>
      <c r="C218" s="480">
        <v>1.5</v>
      </c>
    </row>
    <row r="219" spans="1:8" ht="25.5" x14ac:dyDescent="0.35">
      <c r="A219" s="478" t="s">
        <v>291</v>
      </c>
      <c r="B219" s="479"/>
      <c r="C219" s="480">
        <v>2</v>
      </c>
    </row>
    <row r="220" spans="1:8" ht="23.25" x14ac:dyDescent="0.2">
      <c r="A220" s="260" t="s">
        <v>292</v>
      </c>
      <c r="B220" s="260"/>
      <c r="C220" s="260"/>
      <c r="D220" s="260"/>
      <c r="E220" s="260"/>
      <c r="F220" s="260"/>
      <c r="G220" s="260"/>
      <c r="H220" s="260"/>
    </row>
  </sheetData>
  <sheetProtection selectLockedCells="1" selectUnlockedCells="1"/>
  <mergeCells count="350">
    <mergeCell ref="A220:H220"/>
    <mergeCell ref="A214:B214"/>
    <mergeCell ref="A215:B215"/>
    <mergeCell ref="A216:B216"/>
    <mergeCell ref="A217:B217"/>
    <mergeCell ref="A218:B218"/>
    <mergeCell ref="A219:B219"/>
    <mergeCell ref="A208:H208"/>
    <mergeCell ref="A209:B209"/>
    <mergeCell ref="A210:B210"/>
    <mergeCell ref="A211:B211"/>
    <mergeCell ref="A212:B212"/>
    <mergeCell ref="A213:B213"/>
    <mergeCell ref="A202:H202"/>
    <mergeCell ref="A203:H203"/>
    <mergeCell ref="A204:H204"/>
    <mergeCell ref="A205:H205"/>
    <mergeCell ref="A206:H206"/>
    <mergeCell ref="A207:E207"/>
    <mergeCell ref="F207:H207"/>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6"/>
  <sheetViews>
    <sheetView view="pageBreakPreview" zoomScale="40" zoomScaleNormal="60" zoomScaleSheetLayoutView="40" workbookViewId="0">
      <pane ySplit="3" topLeftCell="A252"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576</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s="16" customFormat="1" ht="24.95" customHeight="1" thickBot="1" x14ac:dyDescent="0.25">
      <c r="A7" s="112"/>
      <c r="B7" s="82"/>
      <c r="C7" s="83"/>
      <c r="D7" s="644" t="s">
        <v>168</v>
      </c>
      <c r="E7" s="645" t="s">
        <v>169</v>
      </c>
      <c r="F7" s="646" t="s">
        <v>170</v>
      </c>
      <c r="G7" s="645" t="s">
        <v>171</v>
      </c>
      <c r="H7" s="647"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267">
        <v>210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1">
        <f>F49*1.2</f>
        <v>9964.7999999999993</v>
      </c>
      <c r="E49" s="32">
        <f>F49*1.1</f>
        <v>9134.4000000000015</v>
      </c>
      <c r="F49" s="32">
        <v>8304</v>
      </c>
      <c r="G49" s="32">
        <f>F49*0.75</f>
        <v>6228</v>
      </c>
      <c r="H49" s="33">
        <f>F49*0.5</f>
        <v>4152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54">
        <f>F55*1.2</f>
        <v>11520</v>
      </c>
      <c r="E55" s="32">
        <f>F55*1.1</f>
        <v>10560</v>
      </c>
      <c r="F55" s="32">
        <v>9600</v>
      </c>
      <c r="G55" s="32">
        <f>F55*0.75</f>
        <v>7200</v>
      </c>
      <c r="H55" s="33">
        <f>F55*0.5</f>
        <v>4800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267">
        <v>210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38</v>
      </c>
      <c r="B65" s="137"/>
      <c r="C65" s="137"/>
      <c r="D65" s="138" t="str">
        <f>"от "&amp;MIN(D66:D90)&amp;" до "&amp;MAX(D66:D90)</f>
        <v>от 2424 до 60600</v>
      </c>
      <c r="E65" s="139"/>
      <c r="F65" s="139"/>
      <c r="G65" s="139"/>
      <c r="H65" s="140"/>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144">
        <v>2424</v>
      </c>
      <c r="E66" s="145"/>
      <c r="F66" s="145"/>
      <c r="G66" s="145"/>
      <c r="H66" s="146"/>
    </row>
    <row r="67" spans="1:8" s="16" customFormat="1" ht="37.5" customHeight="1" outlineLevel="1" x14ac:dyDescent="0.2">
      <c r="A67" s="147" t="s">
        <v>40</v>
      </c>
      <c r="B67" s="366"/>
      <c r="C67" s="350"/>
      <c r="D67" s="36">
        <v>4848</v>
      </c>
      <c r="E67" s="37"/>
      <c r="F67" s="37"/>
      <c r="G67" s="37"/>
      <c r="H67" s="38"/>
    </row>
    <row r="68" spans="1:8" s="16" customFormat="1" ht="37.5" customHeight="1" outlineLevel="1" x14ac:dyDescent="0.2">
      <c r="A68" s="147" t="s">
        <v>41</v>
      </c>
      <c r="B68" s="366"/>
      <c r="C68" s="350"/>
      <c r="D68" s="36">
        <v>7272</v>
      </c>
      <c r="E68" s="37"/>
      <c r="F68" s="37"/>
      <c r="G68" s="37"/>
      <c r="H68" s="38"/>
    </row>
    <row r="69" spans="1:8" s="16" customFormat="1" ht="37.5" customHeight="1" outlineLevel="1" x14ac:dyDescent="0.2">
      <c r="A69" s="147" t="s">
        <v>42</v>
      </c>
      <c r="B69" s="366"/>
      <c r="C69" s="350"/>
      <c r="D69" s="36">
        <v>9696</v>
      </c>
      <c r="E69" s="37"/>
      <c r="F69" s="37"/>
      <c r="G69" s="37"/>
      <c r="H69" s="38"/>
    </row>
    <row r="70" spans="1:8" s="16" customFormat="1" ht="37.5" customHeight="1" outlineLevel="1" x14ac:dyDescent="0.2">
      <c r="A70" s="147" t="s">
        <v>43</v>
      </c>
      <c r="B70" s="366"/>
      <c r="C70" s="350"/>
      <c r="D70" s="36">
        <v>12120</v>
      </c>
      <c r="E70" s="37"/>
      <c r="F70" s="37"/>
      <c r="G70" s="37"/>
      <c r="H70" s="38"/>
    </row>
    <row r="71" spans="1:8" s="16" customFormat="1" ht="37.5" customHeight="1" outlineLevel="1" x14ac:dyDescent="0.2">
      <c r="A71" s="147" t="s">
        <v>44</v>
      </c>
      <c r="B71" s="366"/>
      <c r="C71" s="350"/>
      <c r="D71" s="36">
        <v>14544</v>
      </c>
      <c r="E71" s="37"/>
      <c r="F71" s="37"/>
      <c r="G71" s="37"/>
      <c r="H71" s="38"/>
    </row>
    <row r="72" spans="1:8" s="16" customFormat="1" ht="37.5" customHeight="1" outlineLevel="1" x14ac:dyDescent="0.2">
      <c r="A72" s="147" t="s">
        <v>45</v>
      </c>
      <c r="B72" s="366"/>
      <c r="C72" s="350"/>
      <c r="D72" s="36">
        <v>16968</v>
      </c>
      <c r="E72" s="37"/>
      <c r="F72" s="37"/>
      <c r="G72" s="37"/>
      <c r="H72" s="38"/>
    </row>
    <row r="73" spans="1:8" s="16" customFormat="1" ht="37.5" customHeight="1" outlineLevel="1" x14ac:dyDescent="0.2">
      <c r="A73" s="147" t="s">
        <v>46</v>
      </c>
      <c r="B73" s="366"/>
      <c r="C73" s="350"/>
      <c r="D73" s="36">
        <v>19392</v>
      </c>
      <c r="E73" s="37"/>
      <c r="F73" s="37"/>
      <c r="G73" s="37"/>
      <c r="H73" s="38"/>
    </row>
    <row r="74" spans="1:8" s="16" customFormat="1" ht="37.5" customHeight="1" outlineLevel="1" x14ac:dyDescent="0.2">
      <c r="A74" s="147" t="s">
        <v>47</v>
      </c>
      <c r="B74" s="366"/>
      <c r="C74" s="350"/>
      <c r="D74" s="36">
        <v>21816</v>
      </c>
      <c r="E74" s="37"/>
      <c r="F74" s="37"/>
      <c r="G74" s="37"/>
      <c r="H74" s="38"/>
    </row>
    <row r="75" spans="1:8" s="16" customFormat="1" ht="37.5" customHeight="1" outlineLevel="1" x14ac:dyDescent="0.2">
      <c r="A75" s="147" t="s">
        <v>48</v>
      </c>
      <c r="B75" s="366"/>
      <c r="C75" s="350"/>
      <c r="D75" s="36">
        <v>24240</v>
      </c>
      <c r="E75" s="37"/>
      <c r="F75" s="37"/>
      <c r="G75" s="37"/>
      <c r="H75" s="38"/>
    </row>
    <row r="76" spans="1:8" s="16" customFormat="1" ht="37.5" customHeight="1" outlineLevel="1" x14ac:dyDescent="0.2">
      <c r="A76" s="147" t="s">
        <v>49</v>
      </c>
      <c r="B76" s="366"/>
      <c r="C76" s="350"/>
      <c r="D76" s="36">
        <v>26664</v>
      </c>
      <c r="E76" s="37"/>
      <c r="F76" s="37"/>
      <c r="G76" s="37"/>
      <c r="H76" s="38"/>
    </row>
    <row r="77" spans="1:8" s="16" customFormat="1" ht="37.5" customHeight="1" outlineLevel="1" x14ac:dyDescent="0.2">
      <c r="A77" s="147" t="s">
        <v>50</v>
      </c>
      <c r="B77" s="366"/>
      <c r="C77" s="350"/>
      <c r="D77" s="36">
        <v>29088</v>
      </c>
      <c r="E77" s="37"/>
      <c r="F77" s="37"/>
      <c r="G77" s="37"/>
      <c r="H77" s="38"/>
    </row>
    <row r="78" spans="1:8" s="16" customFormat="1" ht="37.5" customHeight="1" outlineLevel="1" x14ac:dyDescent="0.2">
      <c r="A78" s="147" t="s">
        <v>51</v>
      </c>
      <c r="B78" s="366"/>
      <c r="C78" s="350"/>
      <c r="D78" s="36">
        <v>31512</v>
      </c>
      <c r="E78" s="37"/>
      <c r="F78" s="37"/>
      <c r="G78" s="37"/>
      <c r="H78" s="38"/>
    </row>
    <row r="79" spans="1:8" s="16" customFormat="1" ht="37.5" customHeight="1" outlineLevel="1" x14ac:dyDescent="0.2">
      <c r="A79" s="147" t="s">
        <v>52</v>
      </c>
      <c r="B79" s="366"/>
      <c r="C79" s="350"/>
      <c r="D79" s="36">
        <v>33936</v>
      </c>
      <c r="E79" s="37"/>
      <c r="F79" s="37"/>
      <c r="G79" s="37"/>
      <c r="H79" s="38"/>
    </row>
    <row r="80" spans="1:8" s="16" customFormat="1" ht="37.5" customHeight="1" outlineLevel="1" x14ac:dyDescent="0.2">
      <c r="A80" s="147" t="s">
        <v>53</v>
      </c>
      <c r="B80" s="366"/>
      <c r="C80" s="350"/>
      <c r="D80" s="36">
        <v>36360</v>
      </c>
      <c r="E80" s="37"/>
      <c r="F80" s="37"/>
      <c r="G80" s="37"/>
      <c r="H80" s="38"/>
    </row>
    <row r="81" spans="1:8" s="16" customFormat="1" ht="37.5" customHeight="1" outlineLevel="1" x14ac:dyDescent="0.2">
      <c r="A81" s="147" t="s">
        <v>54</v>
      </c>
      <c r="B81" s="366"/>
      <c r="C81" s="350"/>
      <c r="D81" s="36">
        <v>38784</v>
      </c>
      <c r="E81" s="37"/>
      <c r="F81" s="37"/>
      <c r="G81" s="37"/>
      <c r="H81" s="38"/>
    </row>
    <row r="82" spans="1:8" s="16" customFormat="1" ht="37.5" customHeight="1" outlineLevel="1" x14ac:dyDescent="0.2">
      <c r="A82" s="147" t="s">
        <v>55</v>
      </c>
      <c r="B82" s="366"/>
      <c r="C82" s="350"/>
      <c r="D82" s="36">
        <v>41208</v>
      </c>
      <c r="E82" s="37"/>
      <c r="F82" s="37"/>
      <c r="G82" s="37"/>
      <c r="H82" s="38"/>
    </row>
    <row r="83" spans="1:8" s="16" customFormat="1" ht="37.5" customHeight="1" outlineLevel="1" x14ac:dyDescent="0.2">
      <c r="A83" s="147" t="s">
        <v>56</v>
      </c>
      <c r="B83" s="366"/>
      <c r="C83" s="350"/>
      <c r="D83" s="36">
        <v>43632</v>
      </c>
      <c r="E83" s="37"/>
      <c r="F83" s="37"/>
      <c r="G83" s="37"/>
      <c r="H83" s="38"/>
    </row>
    <row r="84" spans="1:8" s="16" customFormat="1" ht="37.5" customHeight="1" outlineLevel="1" x14ac:dyDescent="0.2">
      <c r="A84" s="147" t="s">
        <v>57</v>
      </c>
      <c r="B84" s="366"/>
      <c r="C84" s="350"/>
      <c r="D84" s="36">
        <v>46056</v>
      </c>
      <c r="E84" s="37"/>
      <c r="F84" s="37"/>
      <c r="G84" s="37"/>
      <c r="H84" s="38"/>
    </row>
    <row r="85" spans="1:8" s="16" customFormat="1" ht="37.5" customHeight="1" outlineLevel="1" x14ac:dyDescent="0.2">
      <c r="A85" s="147" t="s">
        <v>58</v>
      </c>
      <c r="B85" s="366"/>
      <c r="C85" s="350"/>
      <c r="D85" s="36">
        <v>48480</v>
      </c>
      <c r="E85" s="37"/>
      <c r="F85" s="37"/>
      <c r="G85" s="37"/>
      <c r="H85" s="38"/>
    </row>
    <row r="86" spans="1:8" s="16" customFormat="1" ht="37.5" customHeight="1" outlineLevel="1" x14ac:dyDescent="0.2">
      <c r="A86" s="147" t="s">
        <v>178</v>
      </c>
      <c r="B86" s="366"/>
      <c r="C86" s="350"/>
      <c r="D86" s="36">
        <v>50904</v>
      </c>
      <c r="E86" s="37"/>
      <c r="F86" s="37"/>
      <c r="G86" s="37"/>
      <c r="H86" s="38"/>
    </row>
    <row r="87" spans="1:8" s="16" customFormat="1" ht="37.5" customHeight="1" outlineLevel="1" x14ac:dyDescent="0.2">
      <c r="A87" s="147" t="s">
        <v>179</v>
      </c>
      <c r="B87" s="366"/>
      <c r="C87" s="350"/>
      <c r="D87" s="36">
        <v>53328</v>
      </c>
      <c r="E87" s="37"/>
      <c r="F87" s="37"/>
      <c r="G87" s="37"/>
      <c r="H87" s="38"/>
    </row>
    <row r="88" spans="1:8" s="16" customFormat="1" ht="37.5" customHeight="1" outlineLevel="1" x14ac:dyDescent="0.2">
      <c r="A88" s="147" t="s">
        <v>180</v>
      </c>
      <c r="B88" s="366"/>
      <c r="C88" s="350"/>
      <c r="D88" s="36">
        <v>55752</v>
      </c>
      <c r="E88" s="37"/>
      <c r="F88" s="37"/>
      <c r="G88" s="37"/>
      <c r="H88" s="38"/>
    </row>
    <row r="89" spans="1:8" s="16" customFormat="1" ht="37.5" customHeight="1" outlineLevel="1" x14ac:dyDescent="0.2">
      <c r="A89" s="147" t="s">
        <v>181</v>
      </c>
      <c r="B89" s="366"/>
      <c r="C89" s="350"/>
      <c r="D89" s="36">
        <v>58176</v>
      </c>
      <c r="E89" s="37"/>
      <c r="F89" s="37"/>
      <c r="G89" s="37"/>
      <c r="H89" s="38"/>
    </row>
    <row r="90" spans="1:8" s="16" customFormat="1" ht="37.5" customHeight="1" outlineLevel="1" x14ac:dyDescent="0.2">
      <c r="A90" s="147" t="s">
        <v>182</v>
      </c>
      <c r="B90" s="366"/>
      <c r="C90" s="350"/>
      <c r="D90" s="36">
        <v>60600</v>
      </c>
      <c r="E90" s="37"/>
      <c r="F90" s="37"/>
      <c r="G90" s="37"/>
      <c r="H90" s="38"/>
    </row>
    <row r="91" spans="1:8" s="16" customFormat="1" ht="37.5" customHeight="1" outlineLevel="1" x14ac:dyDescent="0.2">
      <c r="A91" s="147" t="s">
        <v>183</v>
      </c>
      <c r="B91" s="366"/>
      <c r="C91" s="350"/>
      <c r="D91" s="36">
        <v>63024</v>
      </c>
      <c r="E91" s="37"/>
      <c r="F91" s="37"/>
      <c r="G91" s="37"/>
      <c r="H91" s="38"/>
    </row>
    <row r="92" spans="1:8" s="16" customFormat="1" ht="37.5" customHeight="1" outlineLevel="1" x14ac:dyDescent="0.2">
      <c r="A92" s="147" t="s">
        <v>184</v>
      </c>
      <c r="B92" s="366"/>
      <c r="C92" s="350"/>
      <c r="D92" s="36">
        <v>65448</v>
      </c>
      <c r="E92" s="37"/>
      <c r="F92" s="37"/>
      <c r="G92" s="37"/>
      <c r="H92" s="38"/>
    </row>
    <row r="93" spans="1:8" s="16" customFormat="1" ht="37.5" customHeight="1" outlineLevel="1" x14ac:dyDescent="0.2">
      <c r="A93" s="147" t="s">
        <v>185</v>
      </c>
      <c r="B93" s="366"/>
      <c r="C93" s="350"/>
      <c r="D93" s="36">
        <v>67872</v>
      </c>
      <c r="E93" s="37"/>
      <c r="F93" s="37"/>
      <c r="G93" s="37"/>
      <c r="H93" s="38"/>
    </row>
    <row r="94" spans="1:8" s="16" customFormat="1" ht="37.5" customHeight="1" outlineLevel="1" thickBot="1" x14ac:dyDescent="0.25">
      <c r="A94" s="147" t="s">
        <v>186</v>
      </c>
      <c r="B94" s="366"/>
      <c r="C94" s="350"/>
      <c r="D94" s="121">
        <v>70296</v>
      </c>
      <c r="E94" s="122"/>
      <c r="F94" s="122"/>
      <c r="G94" s="122"/>
      <c r="H94" s="123"/>
    </row>
    <row r="95" spans="1:8" s="16" customFormat="1" ht="37.5" customHeight="1" outlineLevel="1" x14ac:dyDescent="0.2">
      <c r="A95" s="147" t="s">
        <v>187</v>
      </c>
      <c r="B95" s="148"/>
      <c r="C95" s="350"/>
      <c r="D95" s="31">
        <v>72720</v>
      </c>
      <c r="E95" s="32"/>
      <c r="F95" s="32"/>
      <c r="G95" s="32"/>
      <c r="H95" s="33"/>
    </row>
    <row r="96" spans="1:8" s="16" customFormat="1" ht="37.5" customHeight="1" outlineLevel="1" x14ac:dyDescent="0.2">
      <c r="A96" s="147" t="s">
        <v>188</v>
      </c>
      <c r="B96" s="148"/>
      <c r="C96" s="350"/>
      <c r="D96" s="36">
        <v>75144</v>
      </c>
      <c r="E96" s="37"/>
      <c r="F96" s="37"/>
      <c r="G96" s="37"/>
      <c r="H96" s="38"/>
    </row>
    <row r="97" spans="1:8" s="16" customFormat="1" ht="37.5" customHeight="1" outlineLevel="1" x14ac:dyDescent="0.2">
      <c r="A97" s="147" t="s">
        <v>189</v>
      </c>
      <c r="B97" s="148"/>
      <c r="C97" s="350"/>
      <c r="D97" s="36">
        <v>77568</v>
      </c>
      <c r="E97" s="37"/>
      <c r="F97" s="37"/>
      <c r="G97" s="37"/>
      <c r="H97" s="38"/>
    </row>
    <row r="98" spans="1:8" s="16" customFormat="1" ht="37.5" customHeight="1" outlineLevel="1" x14ac:dyDescent="0.2">
      <c r="A98" s="147" t="s">
        <v>190</v>
      </c>
      <c r="B98" s="148"/>
      <c r="C98" s="350"/>
      <c r="D98" s="36">
        <v>79992</v>
      </c>
      <c r="E98" s="37"/>
      <c r="F98" s="37"/>
      <c r="G98" s="37"/>
      <c r="H98" s="38"/>
    </row>
    <row r="99" spans="1:8" s="16" customFormat="1" ht="37.5" customHeight="1" outlineLevel="1" x14ac:dyDescent="0.2">
      <c r="A99" s="147" t="s">
        <v>191</v>
      </c>
      <c r="B99" s="148"/>
      <c r="C99" s="350"/>
      <c r="D99" s="36">
        <v>82416</v>
      </c>
      <c r="E99" s="37"/>
      <c r="F99" s="37"/>
      <c r="G99" s="37"/>
      <c r="H99" s="38"/>
    </row>
    <row r="100" spans="1:8" s="16" customFormat="1" ht="37.5" customHeight="1" outlineLevel="1" x14ac:dyDescent="0.2">
      <c r="A100" s="147" t="s">
        <v>192</v>
      </c>
      <c r="B100" s="148"/>
      <c r="C100" s="350"/>
      <c r="D100" s="36">
        <v>84840</v>
      </c>
      <c r="E100" s="37"/>
      <c r="F100" s="37"/>
      <c r="G100" s="37"/>
      <c r="H100" s="38"/>
    </row>
    <row r="101" spans="1:8" s="16" customFormat="1" ht="37.5" customHeight="1" outlineLevel="1" x14ac:dyDescent="0.2">
      <c r="A101" s="147" t="s">
        <v>229</v>
      </c>
      <c r="B101" s="148"/>
      <c r="C101" s="350"/>
      <c r="D101" s="36">
        <v>87264</v>
      </c>
      <c r="E101" s="37"/>
      <c r="F101" s="37"/>
      <c r="G101" s="37"/>
      <c r="H101" s="38"/>
    </row>
    <row r="102" spans="1:8" s="16" customFormat="1" ht="37.5" customHeight="1" outlineLevel="1" x14ac:dyDescent="0.2">
      <c r="A102" s="147" t="s">
        <v>230</v>
      </c>
      <c r="B102" s="148"/>
      <c r="C102" s="350"/>
      <c r="D102" s="36">
        <v>89688</v>
      </c>
      <c r="E102" s="37"/>
      <c r="F102" s="37"/>
      <c r="G102" s="37"/>
      <c r="H102" s="38"/>
    </row>
    <row r="103" spans="1:8" s="16" customFormat="1" ht="37.5" customHeight="1" outlineLevel="1" x14ac:dyDescent="0.2">
      <c r="A103" s="147" t="s">
        <v>231</v>
      </c>
      <c r="B103" s="148"/>
      <c r="C103" s="350"/>
      <c r="D103" s="36">
        <v>92112</v>
      </c>
      <c r="E103" s="37"/>
      <c r="F103" s="37"/>
      <c r="G103" s="37"/>
      <c r="H103" s="38"/>
    </row>
    <row r="104" spans="1:8" s="16" customFormat="1" ht="37.5" customHeight="1" outlineLevel="1" x14ac:dyDescent="0.2">
      <c r="A104" s="147" t="s">
        <v>232</v>
      </c>
      <c r="B104" s="148"/>
      <c r="C104" s="350"/>
      <c r="D104" s="36">
        <v>94536</v>
      </c>
      <c r="E104" s="37"/>
      <c r="F104" s="37"/>
      <c r="G104" s="37"/>
      <c r="H104" s="38"/>
    </row>
    <row r="105" spans="1:8" s="16" customFormat="1" ht="37.5" customHeight="1" outlineLevel="1" x14ac:dyDescent="0.2">
      <c r="A105" s="147" t="s">
        <v>233</v>
      </c>
      <c r="B105" s="148"/>
      <c r="C105" s="350"/>
      <c r="D105" s="36">
        <v>96960</v>
      </c>
      <c r="E105" s="37"/>
      <c r="F105" s="37"/>
      <c r="G105" s="37"/>
      <c r="H105" s="38"/>
    </row>
    <row r="106" spans="1:8" s="16" customFormat="1" ht="37.5" customHeight="1" outlineLevel="1" x14ac:dyDescent="0.2">
      <c r="A106" s="147" t="s">
        <v>356</v>
      </c>
      <c r="B106" s="148"/>
      <c r="C106" s="350"/>
      <c r="D106" s="36">
        <v>99384</v>
      </c>
      <c r="E106" s="37"/>
      <c r="F106" s="37"/>
      <c r="G106" s="37"/>
      <c r="H106" s="38"/>
    </row>
    <row r="107" spans="1:8" s="16" customFormat="1" ht="37.5" customHeight="1" outlineLevel="1" x14ac:dyDescent="0.2">
      <c r="A107" s="147" t="s">
        <v>357</v>
      </c>
      <c r="B107" s="148"/>
      <c r="C107" s="350"/>
      <c r="D107" s="36">
        <v>101808</v>
      </c>
      <c r="E107" s="37"/>
      <c r="F107" s="37"/>
      <c r="G107" s="37"/>
      <c r="H107" s="38"/>
    </row>
    <row r="108" spans="1:8" s="16" customFormat="1" ht="37.5" customHeight="1" outlineLevel="1" x14ac:dyDescent="0.2">
      <c r="A108" s="147" t="s">
        <v>358</v>
      </c>
      <c r="B108" s="148"/>
      <c r="C108" s="350"/>
      <c r="D108" s="36">
        <v>104232</v>
      </c>
      <c r="E108" s="37"/>
      <c r="F108" s="37"/>
      <c r="G108" s="37"/>
      <c r="H108" s="38"/>
    </row>
    <row r="109" spans="1:8" s="16" customFormat="1" ht="37.5" customHeight="1" outlineLevel="1" x14ac:dyDescent="0.2">
      <c r="A109" s="147" t="s">
        <v>359</v>
      </c>
      <c r="B109" s="148"/>
      <c r="C109" s="350"/>
      <c r="D109" s="36">
        <v>106656</v>
      </c>
      <c r="E109" s="37"/>
      <c r="F109" s="37"/>
      <c r="G109" s="37"/>
      <c r="H109" s="38"/>
    </row>
    <row r="110" spans="1:8" s="16" customFormat="1" ht="37.5" customHeight="1" outlineLevel="1" x14ac:dyDescent="0.2">
      <c r="A110" s="147" t="s">
        <v>360</v>
      </c>
      <c r="B110" s="148"/>
      <c r="C110" s="350"/>
      <c r="D110" s="36">
        <v>109080</v>
      </c>
      <c r="E110" s="37"/>
      <c r="F110" s="37"/>
      <c r="G110" s="37"/>
      <c r="H110" s="38"/>
    </row>
    <row r="111" spans="1:8" s="16" customFormat="1" ht="37.5" customHeight="1" outlineLevel="1" x14ac:dyDescent="0.2">
      <c r="A111" s="147" t="s">
        <v>361</v>
      </c>
      <c r="B111" s="148"/>
      <c r="C111" s="350"/>
      <c r="D111" s="36">
        <v>111504</v>
      </c>
      <c r="E111" s="37"/>
      <c r="F111" s="37"/>
      <c r="G111" s="37"/>
      <c r="H111" s="38"/>
    </row>
    <row r="112" spans="1:8" s="16" customFormat="1" ht="37.5" customHeight="1" outlineLevel="1" x14ac:dyDescent="0.2">
      <c r="A112" s="147" t="s">
        <v>362</v>
      </c>
      <c r="B112" s="148"/>
      <c r="C112" s="350"/>
      <c r="D112" s="36">
        <v>113928</v>
      </c>
      <c r="E112" s="37"/>
      <c r="F112" s="37"/>
      <c r="G112" s="37"/>
      <c r="H112" s="38"/>
    </row>
    <row r="113" spans="1:8" s="16" customFormat="1" ht="37.5" customHeight="1" outlineLevel="1" x14ac:dyDescent="0.2">
      <c r="A113" s="147" t="s">
        <v>363</v>
      </c>
      <c r="B113" s="148"/>
      <c r="C113" s="350"/>
      <c r="D113" s="36">
        <v>116352</v>
      </c>
      <c r="E113" s="37"/>
      <c r="F113" s="37"/>
      <c r="G113" s="37"/>
      <c r="H113" s="38"/>
    </row>
    <row r="114" spans="1:8" s="16" customFormat="1" ht="37.5" customHeight="1" outlineLevel="1" x14ac:dyDescent="0.2">
      <c r="A114" s="147" t="s">
        <v>364</v>
      </c>
      <c r="B114" s="148"/>
      <c r="C114" s="350"/>
      <c r="D114" s="36">
        <v>118776</v>
      </c>
      <c r="E114" s="37"/>
      <c r="F114" s="37"/>
      <c r="G114" s="37"/>
      <c r="H114" s="38"/>
    </row>
    <row r="115" spans="1:8" s="16" customFormat="1" ht="37.5" customHeight="1" outlineLevel="1" thickBot="1" x14ac:dyDescent="0.25">
      <c r="A115" s="147" t="s">
        <v>365</v>
      </c>
      <c r="B115" s="148"/>
      <c r="C115" s="367"/>
      <c r="D115" s="44">
        <v>121200</v>
      </c>
      <c r="E115" s="45"/>
      <c r="F115" s="45"/>
      <c r="G115" s="45"/>
      <c r="H115" s="46"/>
    </row>
    <row r="116" spans="1:8" s="16" customFormat="1" ht="24.95" customHeight="1" thickBot="1" x14ac:dyDescent="0.25">
      <c r="A116" s="81"/>
      <c r="B116" s="460"/>
      <c r="C116" s="130"/>
      <c r="D116" s="345" t="s">
        <v>234</v>
      </c>
      <c r="E116" s="345"/>
      <c r="F116" s="345"/>
      <c r="G116" s="345"/>
      <c r="H116" s="346"/>
    </row>
    <row r="117" spans="1:8" s="16" customFormat="1" ht="24.95" customHeight="1" thickBot="1" x14ac:dyDescent="0.25">
      <c r="A117" s="461"/>
      <c r="B117" s="124"/>
      <c r="C117" s="125"/>
      <c r="D117" s="462" t="s">
        <v>168</v>
      </c>
      <c r="E117" s="463" t="s">
        <v>169</v>
      </c>
      <c r="F117" s="464" t="s">
        <v>170</v>
      </c>
      <c r="G117" s="463" t="s">
        <v>171</v>
      </c>
      <c r="H117" s="465" t="s">
        <v>172</v>
      </c>
    </row>
    <row r="118" spans="1:8" s="16" customFormat="1" ht="48" customHeight="1" x14ac:dyDescent="0.2">
      <c r="A118" s="29" t="s">
        <v>235</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8" s="31">
        <f>F118*1.2</f>
        <v>8301.6</v>
      </c>
      <c r="E118" s="32">
        <f>F118*1.1</f>
        <v>7609.8</v>
      </c>
      <c r="F118" s="32">
        <v>6918</v>
      </c>
      <c r="G118" s="32">
        <f>F118*0.75</f>
        <v>5188.5</v>
      </c>
      <c r="H118" s="33">
        <f>F118*0.5</f>
        <v>3459</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1" s="44"/>
      <c r="E121" s="45"/>
      <c r="F121" s="45"/>
      <c r="G121" s="45"/>
      <c r="H121" s="46"/>
    </row>
    <row r="122" spans="1:8" s="16" customFormat="1" ht="24.95" customHeight="1" thickBot="1" x14ac:dyDescent="0.25">
      <c r="A122" s="47"/>
      <c r="B122" s="48"/>
      <c r="C122" s="49"/>
      <c r="D122" s="287"/>
      <c r="E122" s="287"/>
      <c r="F122" s="287"/>
      <c r="G122" s="287"/>
      <c r="H122" s="459"/>
    </row>
    <row r="123" spans="1:8" s="16" customFormat="1" ht="48" customHeight="1" x14ac:dyDescent="0.2">
      <c r="A123" s="53" t="s">
        <v>236</v>
      </c>
      <c r="B123" s="30" t="s">
        <v>27</v>
      </c>
      <c r="C1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3" s="54">
        <f>F123*1.2</f>
        <v>9597.6</v>
      </c>
      <c r="E123" s="32">
        <f>F123*1.1</f>
        <v>8797.8000000000011</v>
      </c>
      <c r="F123" s="32">
        <v>7998</v>
      </c>
      <c r="G123" s="32">
        <f>F123*0.75</f>
        <v>5998.5</v>
      </c>
      <c r="H123" s="33">
        <f>F123*0.5</f>
        <v>3999</v>
      </c>
    </row>
    <row r="124" spans="1:8" s="16" customFormat="1" ht="132" customHeight="1" x14ac:dyDescent="0.2">
      <c r="A124" s="55"/>
      <c r="B124" s="35"/>
      <c r="C124" s="35"/>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7" s="61"/>
      <c r="E127" s="45"/>
      <c r="F127" s="45"/>
      <c r="G127" s="45"/>
      <c r="H127" s="46"/>
    </row>
    <row r="128" spans="1:8" s="16" customFormat="1" ht="24.95" customHeight="1" thickBot="1" x14ac:dyDescent="0.25">
      <c r="A128" s="81"/>
      <c r="B128" s="82"/>
      <c r="C128" s="83"/>
      <c r="D128" s="287"/>
      <c r="E128" s="287"/>
      <c r="F128" s="287"/>
      <c r="G128" s="287"/>
      <c r="H128" s="459"/>
    </row>
    <row r="129" spans="1:8" s="16" customFormat="1" ht="50.1" customHeight="1" x14ac:dyDescent="0.2">
      <c r="A129" s="65" t="s">
        <v>237</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9" s="267">
        <v>210</v>
      </c>
      <c r="E129" s="268"/>
      <c r="F129" s="268"/>
      <c r="G129" s="268"/>
      <c r="H129" s="269"/>
    </row>
    <row r="130" spans="1:8" s="16" customFormat="1" ht="94.5" customHeight="1" x14ac:dyDescent="0.2">
      <c r="A130" s="71"/>
      <c r="B130" s="92"/>
      <c r="C130" s="93"/>
      <c r="D130" s="94"/>
      <c r="E130" s="95"/>
      <c r="F130" s="95"/>
      <c r="G130" s="95"/>
      <c r="H130" s="270"/>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31" s="271"/>
      <c r="E131" s="272"/>
      <c r="F131" s="272"/>
      <c r="G131" s="272"/>
      <c r="H131" s="273"/>
    </row>
    <row r="132" spans="1:8" s="16" customFormat="1" ht="24.95" customHeight="1" thickBot="1" x14ac:dyDescent="0.25">
      <c r="A132" s="81"/>
      <c r="B132" s="129"/>
      <c r="C132" s="130"/>
      <c r="D132" s="345" t="s">
        <v>234</v>
      </c>
      <c r="E132" s="345"/>
      <c r="F132" s="345"/>
      <c r="G132" s="345"/>
      <c r="H132" s="346"/>
    </row>
    <row r="133" spans="1:8" s="16" customFormat="1" ht="50.1" customHeight="1" thickBot="1" x14ac:dyDescent="0.25">
      <c r="A133" s="136" t="s">
        <v>38</v>
      </c>
      <c r="B133" s="137"/>
      <c r="C133" s="137"/>
      <c r="D133" s="466" t="str">
        <f>"от "&amp;MIN(D134:D152)&amp;" до "&amp;MAX(D134:D152)</f>
        <v>от 2424 до 46056</v>
      </c>
      <c r="E133" s="467"/>
      <c r="F133" s="467"/>
      <c r="G133" s="467"/>
      <c r="H133" s="468"/>
    </row>
    <row r="134" spans="1:8" s="16" customFormat="1" ht="37.5" customHeight="1" outlineLevel="1" x14ac:dyDescent="0.2">
      <c r="A134" s="141" t="s">
        <v>238</v>
      </c>
      <c r="B134" s="364"/>
      <c r="C134"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34" s="365">
        <v>2424</v>
      </c>
      <c r="E134" s="145"/>
      <c r="F134" s="145"/>
      <c r="G134" s="145"/>
      <c r="H134" s="146"/>
    </row>
    <row r="135" spans="1:8" s="16" customFormat="1" ht="37.5" customHeight="1" outlineLevel="1" x14ac:dyDescent="0.2">
      <c r="A135" s="558" t="s">
        <v>239</v>
      </c>
      <c r="B135" s="568"/>
      <c r="C135" s="350"/>
      <c r="D135" s="365">
        <v>4848</v>
      </c>
      <c r="E135" s="145"/>
      <c r="F135" s="145"/>
      <c r="G135" s="145"/>
      <c r="H135" s="146"/>
    </row>
    <row r="136" spans="1:8" s="16" customFormat="1" ht="37.5" customHeight="1" outlineLevel="1" x14ac:dyDescent="0.2">
      <c r="A136" s="558" t="s">
        <v>240</v>
      </c>
      <c r="B136" s="568"/>
      <c r="C136" s="350"/>
      <c r="D136" s="365">
        <v>7272</v>
      </c>
      <c r="E136" s="145"/>
      <c r="F136" s="145"/>
      <c r="G136" s="145"/>
      <c r="H136" s="146"/>
    </row>
    <row r="137" spans="1:8" s="16" customFormat="1" ht="37.5" customHeight="1" outlineLevel="1" x14ac:dyDescent="0.2">
      <c r="A137" s="558" t="s">
        <v>241</v>
      </c>
      <c r="B137" s="568"/>
      <c r="C137" s="350"/>
      <c r="D137" s="365">
        <v>9696</v>
      </c>
      <c r="E137" s="145"/>
      <c r="F137" s="145"/>
      <c r="G137" s="145"/>
      <c r="H137" s="146"/>
    </row>
    <row r="138" spans="1:8" s="16" customFormat="1" ht="37.5" customHeight="1" outlineLevel="1" x14ac:dyDescent="0.2">
      <c r="A138" s="558" t="s">
        <v>242</v>
      </c>
      <c r="B138" s="568"/>
      <c r="C138" s="350"/>
      <c r="D138" s="365">
        <v>12120</v>
      </c>
      <c r="E138" s="145"/>
      <c r="F138" s="145"/>
      <c r="G138" s="145"/>
      <c r="H138" s="146"/>
    </row>
    <row r="139" spans="1:8" s="16" customFormat="1" ht="37.5" customHeight="1" outlineLevel="1" x14ac:dyDescent="0.2">
      <c r="A139" s="558" t="s">
        <v>243</v>
      </c>
      <c r="B139" s="568"/>
      <c r="C139" s="350"/>
      <c r="D139" s="365">
        <v>14544</v>
      </c>
      <c r="E139" s="145"/>
      <c r="F139" s="145"/>
      <c r="G139" s="145"/>
      <c r="H139" s="146"/>
    </row>
    <row r="140" spans="1:8" s="16" customFormat="1" ht="37.5" customHeight="1" outlineLevel="1" x14ac:dyDescent="0.2">
      <c r="A140" s="558" t="s">
        <v>244</v>
      </c>
      <c r="B140" s="568"/>
      <c r="C140" s="350"/>
      <c r="D140" s="365">
        <v>16968</v>
      </c>
      <c r="E140" s="145"/>
      <c r="F140" s="145"/>
      <c r="G140" s="145"/>
      <c r="H140" s="146"/>
    </row>
    <row r="141" spans="1:8" s="16" customFormat="1" ht="37.5" customHeight="1" outlineLevel="1" x14ac:dyDescent="0.2">
      <c r="A141" s="558" t="s">
        <v>245</v>
      </c>
      <c r="B141" s="568"/>
      <c r="C141" s="350"/>
      <c r="D141" s="365">
        <v>19392</v>
      </c>
      <c r="E141" s="145"/>
      <c r="F141" s="145"/>
      <c r="G141" s="145"/>
      <c r="H141" s="146"/>
    </row>
    <row r="142" spans="1:8" s="16" customFormat="1" ht="37.5" customHeight="1" outlineLevel="1" x14ac:dyDescent="0.2">
      <c r="A142" s="558" t="s">
        <v>246</v>
      </c>
      <c r="B142" s="568"/>
      <c r="C142" s="350"/>
      <c r="D142" s="365">
        <v>21816</v>
      </c>
      <c r="E142" s="145"/>
      <c r="F142" s="145"/>
      <c r="G142" s="145"/>
      <c r="H142" s="146"/>
    </row>
    <row r="143" spans="1:8" s="16" customFormat="1" ht="37.5" customHeight="1" outlineLevel="1" x14ac:dyDescent="0.2">
      <c r="A143" s="558" t="s">
        <v>247</v>
      </c>
      <c r="B143" s="568"/>
      <c r="C143" s="350"/>
      <c r="D143" s="365">
        <v>24240</v>
      </c>
      <c r="E143" s="145"/>
      <c r="F143" s="145"/>
      <c r="G143" s="145"/>
      <c r="H143" s="146"/>
    </row>
    <row r="144" spans="1:8" s="16" customFormat="1" ht="37.5" customHeight="1" outlineLevel="1" x14ac:dyDescent="0.2">
      <c r="A144" s="558" t="s">
        <v>248</v>
      </c>
      <c r="B144" s="568"/>
      <c r="C144" s="350"/>
      <c r="D144" s="365">
        <v>26664</v>
      </c>
      <c r="E144" s="145"/>
      <c r="F144" s="145"/>
      <c r="G144" s="145"/>
      <c r="H144" s="146"/>
    </row>
    <row r="145" spans="1:8" s="16" customFormat="1" ht="37.5" customHeight="1" outlineLevel="1" x14ac:dyDescent="0.2">
      <c r="A145" s="558" t="s">
        <v>249</v>
      </c>
      <c r="B145" s="568"/>
      <c r="C145" s="350"/>
      <c r="D145" s="365">
        <v>29088</v>
      </c>
      <c r="E145" s="145"/>
      <c r="F145" s="145"/>
      <c r="G145" s="145"/>
      <c r="H145" s="146"/>
    </row>
    <row r="146" spans="1:8" s="16" customFormat="1" ht="37.5" customHeight="1" outlineLevel="1" x14ac:dyDescent="0.2">
      <c r="A146" s="558" t="s">
        <v>250</v>
      </c>
      <c r="B146" s="568"/>
      <c r="C146" s="350"/>
      <c r="D146" s="365">
        <v>31512</v>
      </c>
      <c r="E146" s="145"/>
      <c r="F146" s="145"/>
      <c r="G146" s="145"/>
      <c r="H146" s="146"/>
    </row>
    <row r="147" spans="1:8" s="16" customFormat="1" ht="37.5" customHeight="1" outlineLevel="1" x14ac:dyDescent="0.2">
      <c r="A147" s="558" t="s">
        <v>251</v>
      </c>
      <c r="B147" s="568"/>
      <c r="C147" s="350"/>
      <c r="D147" s="365">
        <v>33936</v>
      </c>
      <c r="E147" s="145"/>
      <c r="F147" s="145"/>
      <c r="G147" s="145"/>
      <c r="H147" s="146"/>
    </row>
    <row r="148" spans="1:8" s="16" customFormat="1" ht="37.5" customHeight="1" outlineLevel="1" x14ac:dyDescent="0.2">
      <c r="A148" s="558" t="s">
        <v>252</v>
      </c>
      <c r="B148" s="568"/>
      <c r="C148" s="350"/>
      <c r="D148" s="365">
        <v>36360</v>
      </c>
      <c r="E148" s="145"/>
      <c r="F148" s="145"/>
      <c r="G148" s="145"/>
      <c r="H148" s="146"/>
    </row>
    <row r="149" spans="1:8" s="16" customFormat="1" ht="37.5" customHeight="1" outlineLevel="1" x14ac:dyDescent="0.2">
      <c r="A149" s="558" t="s">
        <v>253</v>
      </c>
      <c r="B149" s="568"/>
      <c r="C149" s="350"/>
      <c r="D149" s="365">
        <v>38784</v>
      </c>
      <c r="E149" s="145"/>
      <c r="F149" s="145"/>
      <c r="G149" s="145"/>
      <c r="H149" s="146"/>
    </row>
    <row r="150" spans="1:8" s="16" customFormat="1" ht="37.5" customHeight="1" outlineLevel="1" x14ac:dyDescent="0.2">
      <c r="A150" s="558" t="s">
        <v>254</v>
      </c>
      <c r="B150" s="568"/>
      <c r="C150" s="350"/>
      <c r="D150" s="365">
        <v>41208</v>
      </c>
      <c r="E150" s="145"/>
      <c r="F150" s="145"/>
      <c r="G150" s="145"/>
      <c r="H150" s="146"/>
    </row>
    <row r="151" spans="1:8" s="16" customFormat="1" ht="37.5" customHeight="1" outlineLevel="1" x14ac:dyDescent="0.2">
      <c r="A151" s="558" t="s">
        <v>255</v>
      </c>
      <c r="B151" s="568"/>
      <c r="C151" s="350"/>
      <c r="D151" s="365">
        <v>43632</v>
      </c>
      <c r="E151" s="145"/>
      <c r="F151" s="145"/>
      <c r="G151" s="145"/>
      <c r="H151" s="146"/>
    </row>
    <row r="152" spans="1:8" s="16" customFormat="1" ht="37.5" customHeight="1" outlineLevel="1" x14ac:dyDescent="0.2">
      <c r="A152" s="558" t="s">
        <v>256</v>
      </c>
      <c r="B152" s="568"/>
      <c r="C152" s="350"/>
      <c r="D152" s="365">
        <v>46056</v>
      </c>
      <c r="E152" s="145"/>
      <c r="F152" s="145"/>
      <c r="G152" s="145"/>
      <c r="H152" s="146"/>
    </row>
    <row r="153" spans="1:8" s="16" customFormat="1" ht="37.5" customHeight="1" outlineLevel="1" x14ac:dyDescent="0.2">
      <c r="A153" s="147" t="s">
        <v>257</v>
      </c>
      <c r="B153" s="366"/>
      <c r="C153" s="350"/>
      <c r="D153" s="365">
        <v>48480</v>
      </c>
      <c r="E153" s="145"/>
      <c r="F153" s="145"/>
      <c r="G153" s="145"/>
      <c r="H153" s="146"/>
    </row>
    <row r="154" spans="1:8" s="16" customFormat="1" ht="37.5" customHeight="1" outlineLevel="1" x14ac:dyDescent="0.2">
      <c r="A154" s="147" t="s">
        <v>258</v>
      </c>
      <c r="B154" s="366"/>
      <c r="C154" s="350"/>
      <c r="D154" s="365">
        <v>50904</v>
      </c>
      <c r="E154" s="145"/>
      <c r="F154" s="145"/>
      <c r="G154" s="145"/>
      <c r="H154" s="146"/>
    </row>
    <row r="155" spans="1:8" s="16" customFormat="1" ht="37.5" customHeight="1" outlineLevel="1" x14ac:dyDescent="0.2">
      <c r="A155" s="147" t="s">
        <v>259</v>
      </c>
      <c r="B155" s="366"/>
      <c r="C155" s="350"/>
      <c r="D155" s="365">
        <v>53328</v>
      </c>
      <c r="E155" s="145"/>
      <c r="F155" s="145"/>
      <c r="G155" s="145"/>
      <c r="H155" s="146"/>
    </row>
    <row r="156" spans="1:8" s="16" customFormat="1" ht="37.5" customHeight="1" outlineLevel="1" x14ac:dyDescent="0.2">
      <c r="A156" s="147" t="s">
        <v>260</v>
      </c>
      <c r="B156" s="366"/>
      <c r="C156" s="350"/>
      <c r="D156" s="157">
        <v>55752</v>
      </c>
      <c r="E156" s="157"/>
      <c r="F156" s="157"/>
      <c r="G156" s="157"/>
      <c r="H156" s="158"/>
    </row>
    <row r="157" spans="1:8" s="16" customFormat="1" ht="37.5" customHeight="1" outlineLevel="1" x14ac:dyDescent="0.2">
      <c r="A157" s="147" t="s">
        <v>261</v>
      </c>
      <c r="B157" s="366"/>
      <c r="C157" s="350"/>
      <c r="D157" s="157">
        <v>58176</v>
      </c>
      <c r="E157" s="157"/>
      <c r="F157" s="157"/>
      <c r="G157" s="157"/>
      <c r="H157" s="158"/>
    </row>
    <row r="158" spans="1:8" s="16" customFormat="1" ht="37.5" customHeight="1" outlineLevel="1" x14ac:dyDescent="0.2">
      <c r="A158" s="147" t="s">
        <v>262</v>
      </c>
      <c r="B158" s="366"/>
      <c r="C158" s="350"/>
      <c r="D158" s="157">
        <v>55125</v>
      </c>
      <c r="E158" s="157"/>
      <c r="F158" s="157"/>
      <c r="G158" s="157"/>
      <c r="H158" s="158"/>
    </row>
    <row r="159" spans="1:8" s="16" customFormat="1" ht="37.5" customHeight="1" outlineLevel="1" x14ac:dyDescent="0.2">
      <c r="A159" s="147" t="s">
        <v>263</v>
      </c>
      <c r="B159" s="366"/>
      <c r="C159" s="350"/>
      <c r="D159" s="157">
        <v>57330</v>
      </c>
      <c r="E159" s="157"/>
      <c r="F159" s="157"/>
      <c r="G159" s="157"/>
      <c r="H159" s="158"/>
    </row>
    <row r="160" spans="1:8" s="16" customFormat="1" ht="37.5" customHeight="1" outlineLevel="1" x14ac:dyDescent="0.2">
      <c r="A160" s="147" t="s">
        <v>264</v>
      </c>
      <c r="B160" s="366"/>
      <c r="C160" s="350"/>
      <c r="D160" s="157">
        <v>59535</v>
      </c>
      <c r="E160" s="157"/>
      <c r="F160" s="157"/>
      <c r="G160" s="157"/>
      <c r="H160" s="158"/>
    </row>
    <row r="161" spans="1:8" s="16" customFormat="1" ht="37.5" customHeight="1" outlineLevel="1" x14ac:dyDescent="0.2">
      <c r="A161" s="147" t="s">
        <v>265</v>
      </c>
      <c r="B161" s="366"/>
      <c r="C161" s="350"/>
      <c r="D161" s="365">
        <v>61740</v>
      </c>
      <c r="E161" s="145"/>
      <c r="F161" s="145"/>
      <c r="G161" s="145"/>
      <c r="H161" s="146"/>
    </row>
    <row r="162" spans="1:8" s="16" customFormat="1" ht="37.5" customHeight="1" outlineLevel="1" x14ac:dyDescent="0.2">
      <c r="A162" s="147" t="s">
        <v>266</v>
      </c>
      <c r="B162" s="366"/>
      <c r="C162" s="350"/>
      <c r="D162" s="365">
        <v>63945</v>
      </c>
      <c r="E162" s="145"/>
      <c r="F162" s="145"/>
      <c r="G162" s="145"/>
      <c r="H162" s="146"/>
    </row>
    <row r="163" spans="1:8" s="16" customFormat="1" ht="37.5" customHeight="1" outlineLevel="1" x14ac:dyDescent="0.2">
      <c r="A163" s="147" t="s">
        <v>267</v>
      </c>
      <c r="B163" s="366"/>
      <c r="C163" s="350"/>
      <c r="D163" s="365">
        <v>66150</v>
      </c>
      <c r="E163" s="145"/>
      <c r="F163" s="145"/>
      <c r="G163" s="145"/>
      <c r="H163" s="146"/>
    </row>
    <row r="164" spans="1:8" s="16" customFormat="1" ht="37.5" customHeight="1" outlineLevel="1" x14ac:dyDescent="0.2">
      <c r="A164" s="147" t="s">
        <v>268</v>
      </c>
      <c r="B164" s="366"/>
      <c r="C164" s="350"/>
      <c r="D164" s="365">
        <v>66151</v>
      </c>
      <c r="E164" s="145"/>
      <c r="F164" s="145"/>
      <c r="G164" s="145"/>
      <c r="H164" s="146"/>
    </row>
    <row r="165" spans="1:8" s="16" customFormat="1" ht="37.5" customHeight="1" outlineLevel="1" x14ac:dyDescent="0.2">
      <c r="A165" s="147" t="s">
        <v>269</v>
      </c>
      <c r="B165" s="366"/>
      <c r="C165" s="350"/>
      <c r="D165" s="365">
        <v>66152</v>
      </c>
      <c r="E165" s="145"/>
      <c r="F165" s="145"/>
      <c r="G165" s="145"/>
      <c r="H165" s="146"/>
    </row>
    <row r="166" spans="1:8" s="16" customFormat="1" ht="37.5" customHeight="1" outlineLevel="1" x14ac:dyDescent="0.2">
      <c r="A166" s="147" t="s">
        <v>270</v>
      </c>
      <c r="B166" s="366"/>
      <c r="C166" s="350"/>
      <c r="D166" s="365">
        <v>66153</v>
      </c>
      <c r="E166" s="145"/>
      <c r="F166" s="145"/>
      <c r="G166" s="145"/>
      <c r="H166" s="146"/>
    </row>
    <row r="167" spans="1:8" s="16" customFormat="1" ht="37.5" customHeight="1" outlineLevel="1" x14ac:dyDescent="0.2">
      <c r="A167" s="147" t="s">
        <v>271</v>
      </c>
      <c r="B167" s="366"/>
      <c r="C167" s="350"/>
      <c r="D167" s="365">
        <v>66154</v>
      </c>
      <c r="E167" s="145"/>
      <c r="F167" s="145"/>
      <c r="G167" s="145"/>
      <c r="H167" s="146"/>
    </row>
    <row r="168" spans="1:8" s="16" customFormat="1" ht="37.5" customHeight="1" outlineLevel="1" x14ac:dyDescent="0.2">
      <c r="A168" s="147" t="s">
        <v>272</v>
      </c>
      <c r="B168" s="366"/>
      <c r="C168" s="350"/>
      <c r="D168" s="365">
        <v>66155</v>
      </c>
      <c r="E168" s="145"/>
      <c r="F168" s="145"/>
      <c r="G168" s="145"/>
      <c r="H168" s="146"/>
    </row>
    <row r="169" spans="1:8" s="16" customFormat="1" ht="37.5" customHeight="1" outlineLevel="1" x14ac:dyDescent="0.2">
      <c r="A169" s="147" t="s">
        <v>273</v>
      </c>
      <c r="B169" s="366"/>
      <c r="C169" s="350"/>
      <c r="D169" s="365">
        <v>66156</v>
      </c>
      <c r="E169" s="145"/>
      <c r="F169" s="145"/>
      <c r="G169" s="145"/>
      <c r="H169" s="146"/>
    </row>
    <row r="170" spans="1:8" s="16" customFormat="1" ht="37.5" customHeight="1" outlineLevel="1" x14ac:dyDescent="0.2">
      <c r="A170" s="147" t="s">
        <v>274</v>
      </c>
      <c r="B170" s="366"/>
      <c r="C170" s="350"/>
      <c r="D170" s="365">
        <v>66157</v>
      </c>
      <c r="E170" s="145"/>
      <c r="F170" s="145"/>
      <c r="G170" s="145"/>
      <c r="H170" s="146"/>
    </row>
    <row r="171" spans="1:8" s="16" customFormat="1" ht="37.5" customHeight="1" outlineLevel="1" x14ac:dyDescent="0.2">
      <c r="A171" s="147" t="s">
        <v>275</v>
      </c>
      <c r="B171" s="366"/>
      <c r="C171" s="350"/>
      <c r="D171" s="365">
        <v>66158</v>
      </c>
      <c r="E171" s="145"/>
      <c r="F171" s="145"/>
      <c r="G171" s="145"/>
      <c r="H171" s="146"/>
    </row>
    <row r="172" spans="1:8" s="16" customFormat="1" ht="37.5" customHeight="1" outlineLevel="1" x14ac:dyDescent="0.2">
      <c r="A172" s="147" t="s">
        <v>276</v>
      </c>
      <c r="B172" s="366"/>
      <c r="C172" s="350"/>
      <c r="D172" s="365">
        <v>66159</v>
      </c>
      <c r="E172" s="145"/>
      <c r="F172" s="145"/>
      <c r="G172" s="145"/>
      <c r="H172" s="146"/>
    </row>
    <row r="173" spans="1:8" s="16" customFormat="1" ht="37.5" customHeight="1" outlineLevel="1" x14ac:dyDescent="0.2">
      <c r="A173" s="147" t="s">
        <v>277</v>
      </c>
      <c r="B173" s="366"/>
      <c r="C173" s="350"/>
      <c r="D173" s="365">
        <v>66160</v>
      </c>
      <c r="E173" s="145"/>
      <c r="F173" s="145"/>
      <c r="G173" s="145"/>
      <c r="H173" s="146"/>
    </row>
    <row r="174" spans="1:8" s="16" customFormat="1" ht="37.5" customHeight="1" outlineLevel="1" x14ac:dyDescent="0.2">
      <c r="A174" s="147" t="s">
        <v>416</v>
      </c>
      <c r="B174" s="366"/>
      <c r="C174" s="350"/>
      <c r="D174" s="365">
        <v>66161</v>
      </c>
      <c r="E174" s="145"/>
      <c r="F174" s="145"/>
      <c r="G174" s="145"/>
      <c r="H174" s="146"/>
    </row>
    <row r="175" spans="1:8" s="16" customFormat="1" ht="37.5" customHeight="1" outlineLevel="1" x14ac:dyDescent="0.2">
      <c r="A175" s="147" t="s">
        <v>417</v>
      </c>
      <c r="B175" s="366"/>
      <c r="C175" s="350"/>
      <c r="D175" s="365">
        <v>66162</v>
      </c>
      <c r="E175" s="145"/>
      <c r="F175" s="145"/>
      <c r="G175" s="145"/>
      <c r="H175" s="146"/>
    </row>
    <row r="176" spans="1:8" s="16" customFormat="1" ht="37.5" customHeight="1" outlineLevel="1" x14ac:dyDescent="0.2">
      <c r="A176" s="147" t="s">
        <v>418</v>
      </c>
      <c r="B176" s="366"/>
      <c r="C176" s="350"/>
      <c r="D176" s="365">
        <v>66163</v>
      </c>
      <c r="E176" s="145"/>
      <c r="F176" s="145"/>
      <c r="G176" s="145"/>
      <c r="H176" s="146"/>
    </row>
    <row r="177" spans="1:8" s="16" customFormat="1" ht="37.5" customHeight="1" outlineLevel="1" x14ac:dyDescent="0.2">
      <c r="A177" s="147" t="s">
        <v>419</v>
      </c>
      <c r="B177" s="366"/>
      <c r="C177" s="350"/>
      <c r="D177" s="365">
        <v>66164</v>
      </c>
      <c r="E177" s="145"/>
      <c r="F177" s="145"/>
      <c r="G177" s="145"/>
      <c r="H177" s="146"/>
    </row>
    <row r="178" spans="1:8" s="16" customFormat="1" ht="37.5" customHeight="1" outlineLevel="1" x14ac:dyDescent="0.2">
      <c r="A178" s="147" t="s">
        <v>420</v>
      </c>
      <c r="B178" s="366"/>
      <c r="C178" s="350"/>
      <c r="D178" s="365">
        <v>66165</v>
      </c>
      <c r="E178" s="145"/>
      <c r="F178" s="145"/>
      <c r="G178" s="145"/>
      <c r="H178" s="146"/>
    </row>
    <row r="179" spans="1:8" s="16" customFormat="1" ht="37.5" customHeight="1" outlineLevel="1" x14ac:dyDescent="0.2">
      <c r="A179" s="147" t="s">
        <v>421</v>
      </c>
      <c r="B179" s="366"/>
      <c r="C179" s="350"/>
      <c r="D179" s="365">
        <v>66166</v>
      </c>
      <c r="E179" s="145"/>
      <c r="F179" s="145"/>
      <c r="G179" s="145"/>
      <c r="H179" s="146"/>
    </row>
    <row r="180" spans="1:8" s="16" customFormat="1" ht="37.5" customHeight="1" outlineLevel="1" x14ac:dyDescent="0.2">
      <c r="A180" s="147" t="s">
        <v>422</v>
      </c>
      <c r="B180" s="366"/>
      <c r="C180" s="350"/>
      <c r="D180" s="365">
        <v>66167</v>
      </c>
      <c r="E180" s="145"/>
      <c r="F180" s="145"/>
      <c r="G180" s="145"/>
      <c r="H180" s="146"/>
    </row>
    <row r="181" spans="1:8" s="16" customFormat="1" ht="37.5" customHeight="1" outlineLevel="1" x14ac:dyDescent="0.2">
      <c r="A181" s="147" t="s">
        <v>423</v>
      </c>
      <c r="B181" s="366"/>
      <c r="C181" s="350"/>
      <c r="D181" s="365">
        <v>66168</v>
      </c>
      <c r="E181" s="145"/>
      <c r="F181" s="145"/>
      <c r="G181" s="145"/>
      <c r="H181" s="146"/>
    </row>
    <row r="182" spans="1:8" s="16" customFormat="1" ht="37.5" customHeight="1" outlineLevel="1" x14ac:dyDescent="0.2">
      <c r="A182" s="147" t="s">
        <v>424</v>
      </c>
      <c r="B182" s="366"/>
      <c r="C182" s="350"/>
      <c r="D182" s="365">
        <v>66169</v>
      </c>
      <c r="E182" s="145"/>
      <c r="F182" s="145"/>
      <c r="G182" s="145"/>
      <c r="H182" s="146"/>
    </row>
    <row r="183" spans="1:8" s="16" customFormat="1" ht="37.5" customHeight="1" outlineLevel="1" thickBot="1" x14ac:dyDescent="0.25">
      <c r="A183" s="147" t="s">
        <v>425</v>
      </c>
      <c r="B183" s="366"/>
      <c r="C183" s="367"/>
      <c r="D183" s="365">
        <v>66170</v>
      </c>
      <c r="E183" s="145"/>
      <c r="F183" s="145"/>
      <c r="G183" s="145"/>
      <c r="H183" s="146"/>
    </row>
    <row r="184" spans="1:8" s="16" customFormat="1" ht="50.1" customHeight="1" thickBot="1" x14ac:dyDescent="0.25">
      <c r="A184" s="136" t="s">
        <v>59</v>
      </c>
      <c r="B184" s="137"/>
      <c r="C184" s="442"/>
      <c r="D184" s="138" t="str">
        <f>"от "&amp;MIN(D185:D194)&amp;" до "&amp;MAX(D185:D194)</f>
        <v>от 924 до 16902</v>
      </c>
      <c r="E184" s="139"/>
      <c r="F184" s="139"/>
      <c r="G184" s="139"/>
      <c r="H184" s="140"/>
    </row>
    <row r="185" spans="1:8" s="16" customFormat="1" ht="151.5" customHeight="1" x14ac:dyDescent="0.2">
      <c r="A185" s="279" t="s">
        <v>339</v>
      </c>
      <c r="B185" s="150" t="s">
        <v>194</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85" s="291">
        <v>1590</v>
      </c>
      <c r="E185" s="291"/>
      <c r="F185" s="291"/>
      <c r="G185" s="291"/>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86" s="56">
        <v>924.00000000000011</v>
      </c>
      <c r="E186" s="37"/>
      <c r="F186" s="37"/>
      <c r="G186" s="37"/>
      <c r="H186" s="38"/>
    </row>
    <row r="187" spans="1:8" s="16" customFormat="1" ht="37.5" customHeight="1" x14ac:dyDescent="0.2">
      <c r="A187" s="160" t="s">
        <v>62</v>
      </c>
      <c r="B187" s="161"/>
      <c r="C187" s="159"/>
      <c r="D187" s="56">
        <v>16902</v>
      </c>
      <c r="E187" s="37"/>
      <c r="F187" s="37"/>
      <c r="G187" s="37"/>
      <c r="H187" s="38"/>
    </row>
    <row r="188" spans="1:8" s="16" customFormat="1" ht="37.5" customHeight="1" x14ac:dyDescent="0.2">
      <c r="A188" s="160" t="s">
        <v>63</v>
      </c>
      <c r="B188" s="161"/>
      <c r="C188" s="159"/>
      <c r="D188" s="56">
        <v>3942</v>
      </c>
      <c r="E188" s="37"/>
      <c r="F188" s="37"/>
      <c r="G188" s="37"/>
      <c r="H188" s="38"/>
    </row>
    <row r="189" spans="1:8" s="16" customFormat="1" ht="37.5" customHeight="1" x14ac:dyDescent="0.2">
      <c r="A189" s="160" t="s">
        <v>64</v>
      </c>
      <c r="B189" s="161"/>
      <c r="C189" s="159"/>
      <c r="D189" s="56">
        <v>10422</v>
      </c>
      <c r="E189" s="37"/>
      <c r="F189" s="37"/>
      <c r="G189" s="37"/>
      <c r="H189" s="38"/>
    </row>
    <row r="190" spans="1:8" s="16" customFormat="1" ht="37.5" customHeight="1" x14ac:dyDescent="0.2">
      <c r="A190" s="160" t="s">
        <v>65</v>
      </c>
      <c r="B190" s="161"/>
      <c r="C190" s="159"/>
      <c r="D190" s="56">
        <v>2574</v>
      </c>
      <c r="E190" s="37"/>
      <c r="F190" s="37"/>
      <c r="G190" s="37"/>
      <c r="H190" s="38"/>
    </row>
    <row r="191" spans="1:8" s="16" customFormat="1" ht="37.5" customHeight="1" x14ac:dyDescent="0.2">
      <c r="A191" s="160" t="s">
        <v>66</v>
      </c>
      <c r="B191" s="161"/>
      <c r="C191" s="159"/>
      <c r="D191" s="56">
        <v>2574</v>
      </c>
      <c r="E191" s="37"/>
      <c r="F191" s="37"/>
      <c r="G191" s="37"/>
      <c r="H191" s="38"/>
    </row>
    <row r="192" spans="1:8" s="16" customFormat="1" ht="37.5" customHeight="1" x14ac:dyDescent="0.2">
      <c r="A192" s="160" t="s">
        <v>67</v>
      </c>
      <c r="B192" s="161"/>
      <c r="C192" s="159"/>
      <c r="D192" s="56">
        <v>5148</v>
      </c>
      <c r="E192" s="37"/>
      <c r="F192" s="37"/>
      <c r="G192" s="37"/>
      <c r="H192" s="38"/>
    </row>
    <row r="193" spans="1:8" s="16" customFormat="1" ht="37.5" customHeight="1" x14ac:dyDescent="0.2">
      <c r="A193" s="160" t="s">
        <v>68</v>
      </c>
      <c r="B193" s="161"/>
      <c r="C193" s="159"/>
      <c r="D193" s="56">
        <v>7722</v>
      </c>
      <c r="E193" s="37"/>
      <c r="F193" s="37"/>
      <c r="G193" s="37"/>
      <c r="H193" s="38"/>
    </row>
    <row r="194" spans="1:8" s="16" customFormat="1" ht="37.5" customHeight="1" x14ac:dyDescent="0.2">
      <c r="A194" s="207" t="s">
        <v>69</v>
      </c>
      <c r="B194" s="208"/>
      <c r="C194" s="159"/>
      <c r="D194" s="128">
        <v>12582</v>
      </c>
      <c r="E194" s="122"/>
      <c r="F194" s="122"/>
      <c r="G194" s="122"/>
      <c r="H194" s="123"/>
    </row>
    <row r="195" spans="1:8" s="16" customFormat="1" ht="117.75" customHeight="1" thickBot="1" x14ac:dyDescent="0.25">
      <c r="A195" s="283" t="s">
        <v>71</v>
      </c>
      <c r="B195" s="284"/>
      <c r="C19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95" s="45">
        <v>30</v>
      </c>
      <c r="E195" s="45"/>
      <c r="F195" s="45"/>
      <c r="G195" s="45"/>
      <c r="H195" s="46"/>
    </row>
    <row r="196" spans="1:8" s="28" customFormat="1" ht="50.1" customHeight="1" thickBot="1" x14ac:dyDescent="0.25">
      <c r="A196" s="24" t="s">
        <v>72</v>
      </c>
      <c r="B196" s="25"/>
      <c r="C196" s="26"/>
      <c r="D196" s="173" t="str">
        <f>"от "&amp;MIN(D198,D218:H232)&amp;" до "&amp;MAX(D198,D218:H232)</f>
        <v>от 594 до 14949</v>
      </c>
      <c r="E196" s="173"/>
      <c r="F196" s="173"/>
      <c r="G196" s="173"/>
      <c r="H196" s="174"/>
    </row>
    <row r="197" spans="1:8" s="16" customFormat="1" ht="24.95" customHeight="1" thickBot="1" x14ac:dyDescent="0.25">
      <c r="A197" s="286"/>
      <c r="B197" s="287"/>
      <c r="C197" s="83"/>
      <c r="D197" s="177"/>
      <c r="E197" s="177"/>
      <c r="F197" s="177"/>
      <c r="G197" s="177"/>
      <c r="H197" s="178"/>
    </row>
    <row r="198" spans="1:8" s="16" customFormat="1" ht="67.5"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98" s="648">
        <v>14580</v>
      </c>
      <c r="E198" s="649"/>
      <c r="F198" s="649"/>
      <c r="G198" s="649"/>
      <c r="H198" s="650"/>
    </row>
    <row r="199" spans="1:8" s="16" customFormat="1" ht="67.5" customHeight="1" thickBot="1" x14ac:dyDescent="0.25">
      <c r="A199" s="184" t="s">
        <v>74</v>
      </c>
      <c r="B199" s="185"/>
      <c r="C199" s="186"/>
      <c r="D199" s="651" t="s">
        <v>75</v>
      </c>
      <c r="E199" s="652"/>
      <c r="F199" s="652"/>
      <c r="G199" s="652"/>
      <c r="H199" s="653"/>
    </row>
    <row r="200" spans="1:8" s="16" customFormat="1" ht="67.5" customHeight="1" x14ac:dyDescent="0.2">
      <c r="A200" s="190" t="s">
        <v>76</v>
      </c>
      <c r="B200" s="191"/>
      <c r="C200" s="186"/>
      <c r="D200" s="157">
        <f>D198/4</f>
        <v>3645</v>
      </c>
      <c r="E200" s="157"/>
      <c r="F200" s="157"/>
      <c r="G200" s="157"/>
      <c r="H200" s="158"/>
    </row>
    <row r="201" spans="1:8" s="16" customFormat="1" ht="67.5" customHeight="1" x14ac:dyDescent="0.2">
      <c r="A201" s="190" t="s">
        <v>77</v>
      </c>
      <c r="B201" s="191"/>
      <c r="C201" s="186"/>
      <c r="D201" s="157">
        <f>D198/5</f>
        <v>2916</v>
      </c>
      <c r="E201" s="157"/>
      <c r="F201" s="157"/>
      <c r="G201" s="157"/>
      <c r="H201" s="158"/>
    </row>
    <row r="202" spans="1:8" s="16" customFormat="1" ht="67.5" customHeight="1" x14ac:dyDescent="0.2">
      <c r="A202" s="190" t="s">
        <v>78</v>
      </c>
      <c r="B202" s="191"/>
      <c r="C202" s="186"/>
      <c r="D202" s="157">
        <f>D198/6</f>
        <v>2430</v>
      </c>
      <c r="E202" s="157"/>
      <c r="F202" s="157"/>
      <c r="G202" s="157"/>
      <c r="H202" s="158"/>
    </row>
    <row r="203" spans="1:8" s="16" customFormat="1" ht="67.5" customHeight="1" x14ac:dyDescent="0.2">
      <c r="A203" s="190" t="s">
        <v>79</v>
      </c>
      <c r="B203" s="191"/>
      <c r="C203" s="186"/>
      <c r="D203" s="157">
        <f>D198/7</f>
        <v>2082.8571428571427</v>
      </c>
      <c r="E203" s="157"/>
      <c r="F203" s="157"/>
      <c r="G203" s="157"/>
      <c r="H203" s="158"/>
    </row>
    <row r="204" spans="1:8" s="16" customFormat="1" ht="67.5" customHeight="1" x14ac:dyDescent="0.2">
      <c r="A204" s="190" t="s">
        <v>80</v>
      </c>
      <c r="B204" s="191"/>
      <c r="C204" s="186"/>
      <c r="D204" s="157">
        <f>D198/8</f>
        <v>1822.5</v>
      </c>
      <c r="E204" s="157"/>
      <c r="F204" s="157"/>
      <c r="G204" s="157"/>
      <c r="H204" s="158"/>
    </row>
    <row r="205" spans="1:8" s="16" customFormat="1" ht="67.5" customHeight="1" x14ac:dyDescent="0.2">
      <c r="A205" s="190" t="s">
        <v>81</v>
      </c>
      <c r="B205" s="191"/>
      <c r="C205" s="186"/>
      <c r="D205" s="157">
        <f>D198/9</f>
        <v>1620</v>
      </c>
      <c r="E205" s="157"/>
      <c r="F205" s="157"/>
      <c r="G205" s="157"/>
      <c r="H205" s="158"/>
    </row>
    <row r="206" spans="1:8" s="16" customFormat="1" ht="67.5" customHeight="1" x14ac:dyDescent="0.2">
      <c r="A206" s="190" t="s">
        <v>82</v>
      </c>
      <c r="B206" s="191"/>
      <c r="C206" s="186"/>
      <c r="D206" s="157">
        <f>D198/10</f>
        <v>1458</v>
      </c>
      <c r="E206" s="157"/>
      <c r="F206" s="157"/>
      <c r="G206" s="157"/>
      <c r="H206" s="158"/>
    </row>
    <row r="207" spans="1:8" s="16" customFormat="1" ht="67.5" customHeight="1" thickBot="1" x14ac:dyDescent="0.25">
      <c r="A207" s="179" t="s">
        <v>83</v>
      </c>
      <c r="B207" s="180"/>
      <c r="C207" s="186"/>
      <c r="D207" s="648">
        <v>21888</v>
      </c>
      <c r="E207" s="649"/>
      <c r="F207" s="649"/>
      <c r="G207" s="649"/>
      <c r="H207" s="650"/>
    </row>
    <row r="208" spans="1:8" s="16" customFormat="1" ht="67.5" customHeight="1" thickBot="1" x14ac:dyDescent="0.25">
      <c r="A208" s="184" t="s">
        <v>74</v>
      </c>
      <c r="B208" s="185"/>
      <c r="C208" s="186"/>
      <c r="D208" s="651" t="s">
        <v>75</v>
      </c>
      <c r="E208" s="652"/>
      <c r="F208" s="652"/>
      <c r="G208" s="652"/>
      <c r="H208" s="653"/>
    </row>
    <row r="209" spans="1:8" s="16" customFormat="1" ht="67.5" customHeight="1" x14ac:dyDescent="0.2">
      <c r="A209" s="190" t="s">
        <v>76</v>
      </c>
      <c r="B209" s="191"/>
      <c r="C209" s="186"/>
      <c r="D209" s="157">
        <v>5472</v>
      </c>
      <c r="E209" s="157"/>
      <c r="F209" s="157"/>
      <c r="G209" s="157"/>
      <c r="H209" s="158"/>
    </row>
    <row r="210" spans="1:8" s="16" customFormat="1" ht="67.5" customHeight="1" x14ac:dyDescent="0.2">
      <c r="A210" s="190" t="s">
        <v>77</v>
      </c>
      <c r="B210" s="191"/>
      <c r="C210" s="186"/>
      <c r="D210" s="157">
        <v>4377.5999999999995</v>
      </c>
      <c r="E210" s="157"/>
      <c r="F210" s="157"/>
      <c r="G210" s="157"/>
      <c r="H210" s="158"/>
    </row>
    <row r="211" spans="1:8" s="16" customFormat="1" ht="67.5" customHeight="1" x14ac:dyDescent="0.2">
      <c r="A211" s="190" t="s">
        <v>78</v>
      </c>
      <c r="B211" s="191"/>
      <c r="C211" s="186"/>
      <c r="D211" s="157">
        <v>3648</v>
      </c>
      <c r="E211" s="157"/>
      <c r="F211" s="157"/>
      <c r="G211" s="157"/>
      <c r="H211" s="158"/>
    </row>
    <row r="212" spans="1:8" s="16" customFormat="1" ht="67.5" customHeight="1" x14ac:dyDescent="0.2">
      <c r="A212" s="190" t="s">
        <v>79</v>
      </c>
      <c r="B212" s="191"/>
      <c r="C212" s="186"/>
      <c r="D212" s="157">
        <v>3126.8571428571427</v>
      </c>
      <c r="E212" s="157"/>
      <c r="F212" s="157"/>
      <c r="G212" s="157"/>
      <c r="H212" s="158"/>
    </row>
    <row r="213" spans="1:8" s="16" customFormat="1" ht="67.5" customHeight="1" x14ac:dyDescent="0.2">
      <c r="A213" s="190" t="s">
        <v>80</v>
      </c>
      <c r="B213" s="191"/>
      <c r="C213" s="186"/>
      <c r="D213" s="157">
        <v>2736</v>
      </c>
      <c r="E213" s="157"/>
      <c r="F213" s="157"/>
      <c r="G213" s="157"/>
      <c r="H213" s="158"/>
    </row>
    <row r="214" spans="1:8" s="16" customFormat="1" ht="67.5" customHeight="1" x14ac:dyDescent="0.2">
      <c r="A214" s="190" t="s">
        <v>81</v>
      </c>
      <c r="B214" s="191"/>
      <c r="C214" s="186"/>
      <c r="D214" s="157">
        <v>2432</v>
      </c>
      <c r="E214" s="157"/>
      <c r="F214" s="157"/>
      <c r="G214" s="157"/>
      <c r="H214" s="158"/>
    </row>
    <row r="215" spans="1:8" s="16" customFormat="1" ht="67.5" customHeight="1" thickBot="1" x14ac:dyDescent="0.25">
      <c r="A215" s="190" t="s">
        <v>82</v>
      </c>
      <c r="B215" s="191"/>
      <c r="C215" s="194"/>
      <c r="D215" s="157">
        <v>2188.7999999999997</v>
      </c>
      <c r="E215" s="157"/>
      <c r="F215" s="157"/>
      <c r="G215" s="157"/>
      <c r="H215" s="158"/>
    </row>
    <row r="216" spans="1:8" s="16" customFormat="1" ht="62.45" customHeight="1" thickBot="1" x14ac:dyDescent="0.25">
      <c r="A216" s="449" t="s">
        <v>84</v>
      </c>
      <c r="B216" s="196"/>
      <c r="C216" s="65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6" s="36">
        <v>20004</v>
      </c>
      <c r="E216" s="37"/>
      <c r="F216" s="37"/>
      <c r="G216" s="37"/>
      <c r="H216" s="38"/>
    </row>
    <row r="217" spans="1:8" s="16" customFormat="1" ht="24.95" customHeight="1" thickBot="1" x14ac:dyDescent="0.25">
      <c r="A217" s="286"/>
      <c r="B217" s="287"/>
      <c r="C217" s="125"/>
      <c r="D217" s="199"/>
      <c r="E217" s="199"/>
      <c r="F217" s="199"/>
      <c r="G217" s="199"/>
      <c r="H217" s="200"/>
    </row>
    <row r="218" spans="1:8" s="16" customFormat="1" ht="50.1" customHeight="1" x14ac:dyDescent="0.2">
      <c r="A218" s="160" t="s">
        <v>85</v>
      </c>
      <c r="B218" s="161"/>
      <c r="C218" s="294" t="str">
        <f>"Интернет-площадка 2gis.ru на основе Cправочника организаций "&amp;$C$2&amp;""</f>
        <v>Интернет-площадка 2gis.ru на основе Cправочника организаций "2ГИС.НИЖНИЙ НОВГОРОД"</v>
      </c>
      <c r="D218" s="290">
        <v>14949.000000000002</v>
      </c>
      <c r="E218" s="291"/>
      <c r="F218" s="291"/>
      <c r="G218" s="291"/>
      <c r="H218" s="292"/>
    </row>
    <row r="219" spans="1:8" s="16" customFormat="1" ht="50.1" customHeight="1" x14ac:dyDescent="0.2">
      <c r="A219" s="160" t="s">
        <v>86</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9" s="56">
        <v>1557</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0" s="56">
        <v>6237</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"2ГИС.НИЖНИЙ НОВГОРОД"</v>
      </c>
      <c r="D221" s="56">
        <v>9669</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"2ГИС.НИЖНИЙ НОВГОРОД"</v>
      </c>
      <c r="D222" s="56">
        <v>11602.8</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3" s="56">
        <v>2187</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56">
        <v>2367</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5" s="56">
        <v>7587</v>
      </c>
      <c r="E225" s="37"/>
      <c r="F225" s="37"/>
      <c r="G225" s="37"/>
      <c r="H225" s="38"/>
    </row>
    <row r="226" spans="1:8" s="16" customFormat="1" ht="50.1" customHeight="1" x14ac:dyDescent="0.2">
      <c r="A226" s="160" t="s">
        <v>93</v>
      </c>
      <c r="B226" s="161"/>
      <c r="C226" s="203" t="e">
        <f>#REF!</f>
        <v>#REF!</v>
      </c>
      <c r="D226" s="56">
        <v>10758</v>
      </c>
      <c r="E226" s="37"/>
      <c r="F226" s="37"/>
      <c r="G226" s="37"/>
      <c r="H226" s="38"/>
    </row>
    <row r="227" spans="1:8" s="16" customFormat="1" ht="50.1" customHeight="1" x14ac:dyDescent="0.2">
      <c r="A227" s="154" t="s">
        <v>94</v>
      </c>
      <c r="B227" s="204"/>
      <c r="C227" s="203" t="s">
        <v>95</v>
      </c>
      <c r="D227" s="56">
        <v>594</v>
      </c>
      <c r="E227" s="37"/>
      <c r="F227" s="37"/>
      <c r="G227" s="37"/>
      <c r="H227" s="38"/>
    </row>
    <row r="228" spans="1:8" s="16" customFormat="1" ht="64.5"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8" s="56">
        <v>8679</v>
      </c>
      <c r="E228" s="37"/>
      <c r="F228" s="37"/>
      <c r="G228" s="37"/>
      <c r="H228" s="38"/>
    </row>
    <row r="229" spans="1:8" s="16" customFormat="1" ht="64.5"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9" s="56">
        <v>6942</v>
      </c>
      <c r="E229" s="37"/>
      <c r="F229" s="37"/>
      <c r="G229" s="37"/>
      <c r="H229" s="38"/>
    </row>
    <row r="230" spans="1:8" s="16" customFormat="1" ht="64.5" customHeight="1" x14ac:dyDescent="0.2">
      <c r="A230" s="160" t="s">
        <v>98</v>
      </c>
      <c r="B230" s="161"/>
      <c r="C230"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0" s="56">
        <v>7359.0000000000009</v>
      </c>
      <c r="E230" s="37"/>
      <c r="F230" s="37"/>
      <c r="G230" s="37"/>
      <c r="H230" s="38"/>
    </row>
    <row r="231" spans="1:8" s="16" customFormat="1" ht="64.5" customHeight="1" x14ac:dyDescent="0.2">
      <c r="A231" s="160" t="s">
        <v>99</v>
      </c>
      <c r="B231" s="161"/>
      <c r="C231"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1" s="56">
        <v>3474</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32" s="56">
        <v>2997</v>
      </c>
      <c r="E232" s="37"/>
      <c r="F232" s="37"/>
      <c r="G232" s="37"/>
      <c r="H232" s="38"/>
    </row>
    <row r="233" spans="1:8" s="16" customFormat="1" ht="102" customHeight="1" thickBot="1" x14ac:dyDescent="0.25">
      <c r="A233" s="160" t="s">
        <v>16</v>
      </c>
      <c r="B233" s="161"/>
      <c r="C23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3" s="56">
        <v>1590</v>
      </c>
      <c r="E233" s="37"/>
      <c r="F233" s="37"/>
      <c r="G233" s="37"/>
      <c r="H233" s="38"/>
    </row>
    <row r="234" spans="1:8" s="16" customFormat="1" ht="102" customHeight="1" thickBot="1" x14ac:dyDescent="0.25">
      <c r="A234" s="160" t="s">
        <v>103</v>
      </c>
      <c r="B234" s="161"/>
      <c r="C23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4" s="56">
        <v>100002</v>
      </c>
      <c r="E234" s="37"/>
      <c r="F234" s="37"/>
      <c r="G234" s="37"/>
      <c r="H234" s="38"/>
    </row>
    <row r="235" spans="1:8" s="16" customFormat="1" ht="126" customHeight="1" x14ac:dyDescent="0.2">
      <c r="A235" s="160" t="s">
        <v>104</v>
      </c>
      <c r="B235" s="161"/>
      <c r="C23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5" s="56">
        <v>13200.000000000002</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6" s="56">
        <v>11005.5</v>
      </c>
      <c r="E236" s="37"/>
      <c r="F236" s="37"/>
      <c r="G236" s="37"/>
      <c r="H236" s="38"/>
    </row>
    <row r="237" spans="1:8" s="16" customFormat="1" ht="96" customHeight="1" x14ac:dyDescent="0.2">
      <c r="A237" s="154" t="s">
        <v>106</v>
      </c>
      <c r="B237" s="204"/>
      <c r="C23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7" s="56">
        <v>10002</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8" s="56">
        <v>10008</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9" s="56">
        <v>10008</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"2ГИС.НИЖНИЙ НОВГОРОД"</v>
      </c>
      <c r="D240" s="56">
        <v>24720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41" s="56">
        <v>2640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"2ГИС.НИЖНИЙ НОВГОРОД" (версия для ПК)</v>
      </c>
      <c r="D242" s="56">
        <v>10320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"2ГИС.НИЖНИЙ НОВГОРОД"</v>
      </c>
      <c r="D243" s="56">
        <v>15960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"2ГИС.НИЖНИЙ НОВГОРОД"</v>
      </c>
      <c r="D244" s="56">
        <v>19152</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"2ГИС.НИЖНИЙ НОВГОРОД" (версия для ПК)</v>
      </c>
      <c r="D245" s="56">
        <v>3720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"2ГИС.НИЖНИЙ НОВГОРОД" (версия для ПК)</v>
      </c>
      <c r="D246" s="56">
        <v>3960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"2ГИС.НИЖНИЙ НОВГОРОД" (версия для ПК)</v>
      </c>
      <c r="D247" s="56">
        <v>12600</v>
      </c>
      <c r="E247" s="37"/>
      <c r="F247" s="37"/>
      <c r="G247" s="37"/>
      <c r="H247" s="38"/>
    </row>
    <row r="248" spans="1:8" s="16" customFormat="1" ht="50.1" customHeight="1" x14ac:dyDescent="0.2">
      <c r="A248" s="160" t="s">
        <v>340</v>
      </c>
      <c r="B248" s="161"/>
      <c r="C248" s="203" t="s">
        <v>95</v>
      </c>
      <c r="D248" s="56">
        <v>1080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"2ГИС.НИЖНИЙ НОВГОРОД" (версия для ПК)</v>
      </c>
      <c r="D249" s="56">
        <v>5040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51" s="56">
        <v>5004</v>
      </c>
      <c r="E251" s="37"/>
      <c r="F251" s="37"/>
      <c r="G251" s="37"/>
      <c r="H251" s="38"/>
    </row>
    <row r="252" spans="1:8" s="16" customFormat="1" ht="50.1" customHeight="1" x14ac:dyDescent="0.2">
      <c r="A252" s="160" t="s">
        <v>120</v>
      </c>
      <c r="B252" s="161"/>
      <c r="C252" s="209"/>
      <c r="D252" s="56">
        <v>10008</v>
      </c>
      <c r="E252" s="37"/>
      <c r="F252" s="37"/>
      <c r="G252" s="37"/>
      <c r="H252" s="38"/>
    </row>
    <row r="253" spans="1:8" s="16" customFormat="1" ht="50.1" customHeight="1" x14ac:dyDescent="0.2">
      <c r="A253" s="207" t="s">
        <v>121</v>
      </c>
      <c r="B253" s="208"/>
      <c r="C253" s="209"/>
      <c r="D253" s="293">
        <v>3000</v>
      </c>
      <c r="E253" s="157"/>
      <c r="F253" s="157"/>
      <c r="G253" s="157"/>
      <c r="H253" s="157"/>
    </row>
    <row r="254" spans="1:8" s="16" customFormat="1" ht="50.1" customHeight="1" x14ac:dyDescent="0.2">
      <c r="A254" s="207" t="s">
        <v>122</v>
      </c>
      <c r="B254" s="208"/>
      <c r="C254" s="209"/>
      <c r="D254" s="293">
        <v>300</v>
      </c>
      <c r="E254" s="157"/>
      <c r="F254" s="157"/>
      <c r="G254" s="157"/>
      <c r="H254" s="157"/>
    </row>
    <row r="255" spans="1:8" s="16" customFormat="1" ht="50.1" customHeight="1" thickBot="1" x14ac:dyDescent="0.25">
      <c r="A255" s="207" t="s">
        <v>123</v>
      </c>
      <c r="B255" s="208"/>
      <c r="C255" s="210"/>
      <c r="D255" s="78">
        <v>1050</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69.75" customHeight="1" x14ac:dyDescent="0.2">
      <c r="A257" s="160" t="s">
        <v>125</v>
      </c>
      <c r="B257" s="161"/>
      <c r="C257"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7" s="293">
        <v>6699.0000000000009</v>
      </c>
      <c r="E257" s="157"/>
      <c r="F257" s="157"/>
      <c r="G257" s="157"/>
      <c r="H257" s="158"/>
    </row>
    <row r="258" spans="1:8" s="16" customFormat="1" ht="50.1" customHeight="1" x14ac:dyDescent="0.2">
      <c r="A258" s="160" t="s">
        <v>195</v>
      </c>
      <c r="B258" s="161"/>
      <c r="C2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8" s="293">
        <v>11160</v>
      </c>
      <c r="E258" s="157"/>
      <c r="F258" s="157"/>
      <c r="G258" s="157"/>
      <c r="H258" s="158"/>
    </row>
    <row r="259" spans="1:8" s="16" customFormat="1" ht="126" customHeight="1" thickBot="1" x14ac:dyDescent="0.25">
      <c r="A259" s="160" t="s">
        <v>129</v>
      </c>
      <c r="B259" s="161"/>
      <c r="C2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59" s="56">
        <v>6699</v>
      </c>
      <c r="E259" s="37"/>
      <c r="F259" s="37"/>
      <c r="G259" s="37"/>
      <c r="H259" s="38"/>
    </row>
    <row r="260" spans="1:8" s="16" customFormat="1" ht="126" customHeight="1" thickBot="1" x14ac:dyDescent="0.25">
      <c r="A260" s="160" t="s">
        <v>477</v>
      </c>
      <c r="B260" s="161"/>
      <c r="C2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0" s="293">
        <v>1557</v>
      </c>
      <c r="E260" s="157"/>
      <c r="F260" s="157"/>
      <c r="G260" s="157"/>
      <c r="H260" s="158"/>
    </row>
    <row r="261" spans="1:8" s="28" customFormat="1" ht="50.1" customHeight="1" thickBot="1" x14ac:dyDescent="0.25">
      <c r="A261" s="286"/>
      <c r="B261" s="287"/>
      <c r="C261" s="125"/>
      <c r="D261" s="288"/>
      <c r="E261" s="288"/>
      <c r="F261" s="288"/>
      <c r="G261" s="288"/>
      <c r="H261" s="289"/>
    </row>
    <row r="262" spans="1:8" s="23" customFormat="1" ht="26.25" x14ac:dyDescent="0.2">
      <c r="A262" s="212"/>
      <c r="B262" s="213"/>
      <c r="C262" s="214"/>
      <c r="D262" s="213"/>
      <c r="E262" s="213"/>
      <c r="F262" s="213"/>
      <c r="G262" s="213"/>
      <c r="H262" s="215"/>
    </row>
    <row r="263" spans="1:8" s="16" customFormat="1" ht="21" x14ac:dyDescent="0.2">
      <c r="A263" s="216"/>
      <c r="B263" s="217" t="s">
        <v>130</v>
      </c>
      <c r="C263" s="218" t="s">
        <v>214</v>
      </c>
      <c r="D263" s="218"/>
      <c r="E263" s="219"/>
      <c r="F263" s="219"/>
      <c r="G263" s="219"/>
      <c r="H263" s="219"/>
    </row>
    <row r="264" spans="1:8" s="16" customFormat="1" ht="21" x14ac:dyDescent="0.2">
      <c r="A264" s="216"/>
      <c r="B264" s="219"/>
      <c r="C264" s="220" t="s">
        <v>215</v>
      </c>
      <c r="D264" s="220"/>
      <c r="E264" s="219"/>
      <c r="F264" s="219"/>
      <c r="G264" s="219"/>
      <c r="H264" s="219"/>
    </row>
    <row r="265" spans="1:8" s="16" customFormat="1" ht="21" x14ac:dyDescent="0.2">
      <c r="A265" s="216"/>
      <c r="B265" s="219"/>
      <c r="C265" s="218" t="s">
        <v>216</v>
      </c>
      <c r="D265" s="220"/>
      <c r="E265" s="219"/>
      <c r="F265" s="219"/>
      <c r="G265" s="219"/>
      <c r="H265" s="219"/>
    </row>
    <row r="266" spans="1:8" s="16" customFormat="1" ht="21" x14ac:dyDescent="0.2">
      <c r="A266" s="212"/>
      <c r="B266" s="213"/>
      <c r="C266" s="220"/>
      <c r="D266" s="220"/>
      <c r="E266" s="219"/>
      <c r="F266" s="219"/>
      <c r="G266" s="219"/>
      <c r="H266" s="213"/>
    </row>
    <row r="267" spans="1:8" s="16" customFormat="1" ht="26.25" x14ac:dyDescent="0.2">
      <c r="A267" s="223" t="str">
        <f>Абакан_юр!A171</f>
        <v>По соглашению сторон в качестве валюты платежа могут выступать украинские гривны, в этом случае курс следующий: 1 руб. = 0,5104 гривен</v>
      </c>
      <c r="B267" s="223"/>
      <c r="C267" s="223"/>
      <c r="D267" s="224"/>
      <c r="E267" s="224"/>
      <c r="F267" s="225"/>
      <c r="G267" s="226"/>
      <c r="H267" s="226"/>
    </row>
    <row r="268" spans="1:8" s="16" customFormat="1" ht="26.25" x14ac:dyDescent="0.2">
      <c r="A268" s="223" t="str">
        <f>Абакан_юр!A172</f>
        <v>По соглашению сторон в качестве валюты платежа могут выступать дирхамы ОАЭ, в этом случае курс следующий: 1 руб. = 0,0436 дирхам</v>
      </c>
      <c r="B268" s="223"/>
      <c r="C268" s="223"/>
      <c r="D268" s="224"/>
      <c r="E268" s="224"/>
      <c r="F268" s="225"/>
      <c r="G268" s="228"/>
      <c r="H268" s="228"/>
    </row>
    <row r="269" spans="1:8" ht="12.6" customHeight="1" x14ac:dyDescent="0.2">
      <c r="A269" s="223" t="str">
        <f>Абакан_юр!A173</f>
        <v>По соглашению сторон в качестве валюты платежа могут выступать доллары США, в этом случае курс следующий: 1 руб. = 0,0118 доллара</v>
      </c>
      <c r="B269" s="223"/>
      <c r="C269" s="223"/>
      <c r="D269" s="224"/>
      <c r="E269" s="224"/>
      <c r="F269" s="225"/>
      <c r="G269" s="228"/>
      <c r="H269" s="228"/>
    </row>
    <row r="270" spans="1:8" s="219" customFormat="1" ht="24.95" customHeight="1" x14ac:dyDescent="0.2">
      <c r="A270" s="223" t="str">
        <f>Абакан_юр!A174</f>
        <v>По соглашению сторон в качестве валюты платежа могут выступать евро, в этом случае курс следующий: 1 руб. = 0,0108 евро</v>
      </c>
      <c r="B270" s="223"/>
      <c r="C270" s="223"/>
      <c r="D270" s="224"/>
      <c r="E270" s="225"/>
      <c r="F270" s="225"/>
      <c r="G270" s="228"/>
      <c r="H270" s="228"/>
    </row>
    <row r="271" spans="1:8" s="219" customFormat="1" ht="24.95" customHeight="1" x14ac:dyDescent="0.2">
      <c r="A271" s="223" t="str">
        <f>Абакан_юр!A175</f>
        <v>По соглашению сторон в качестве валюты платежа могут выступать чешские кроны, в этом случае курс следующий: 1 руб. = 0,2741 крона</v>
      </c>
      <c r="B271" s="223"/>
      <c r="C271" s="223"/>
      <c r="D271" s="224"/>
      <c r="E271" s="225"/>
      <c r="F271" s="225"/>
      <c r="G271" s="228"/>
      <c r="H271" s="228"/>
    </row>
    <row r="272" spans="1:8" s="219" customFormat="1" ht="24.95" customHeight="1" x14ac:dyDescent="0.2">
      <c r="A272" s="223" t="str">
        <f>Абакан_юр!A176</f>
        <v>По соглашению сторон в качестве валюты платежа могут выступать киргизские сомы, в этом случае курс следующий: 1 руб. = 1,0001 сом</v>
      </c>
      <c r="B272" s="223"/>
      <c r="C272" s="223"/>
      <c r="D272" s="224"/>
      <c r="E272" s="224"/>
      <c r="F272" s="225"/>
      <c r="G272" s="228"/>
      <c r="H272" s="228"/>
    </row>
    <row r="273" spans="1:8" s="213" customFormat="1" ht="12.6" customHeight="1" x14ac:dyDescent="0.2">
      <c r="A273" s="223" t="str">
        <f>Абакан_юр!A177</f>
        <v>По соглашению сторон в качестве валюты платежа могут выступать казахстанские тенге, в этом случае курс следующий: 1 руб. = 5,6363 тенге</v>
      </c>
      <c r="B273" s="223"/>
      <c r="C273" s="223"/>
      <c r="D273" s="224"/>
      <c r="E273" s="224"/>
      <c r="F273" s="225"/>
      <c r="G273" s="228"/>
      <c r="H273" s="228"/>
    </row>
    <row r="274" spans="1:8" s="227" customFormat="1" ht="24.95" customHeight="1" x14ac:dyDescent="0.2">
      <c r="A274" s="229"/>
      <c r="B274" s="229"/>
      <c r="C274" s="230"/>
      <c r="D274" s="231"/>
      <c r="E274" s="231"/>
      <c r="F274" s="232"/>
      <c r="G274" s="233"/>
      <c r="H274" s="233"/>
    </row>
    <row r="275" spans="1:8" s="227" customFormat="1" ht="24.95" customHeight="1" x14ac:dyDescent="0.2">
      <c r="A275" s="235" t="s">
        <v>141</v>
      </c>
      <c r="B275" s="235"/>
      <c r="C275" s="235"/>
      <c r="D275" s="235"/>
      <c r="E275" s="235"/>
      <c r="F275" s="235"/>
      <c r="G275" s="235"/>
      <c r="H275" s="235"/>
    </row>
    <row r="276" spans="1:8" s="227" customFormat="1" ht="24.95" customHeight="1" x14ac:dyDescent="0.2">
      <c r="A276" s="235" t="s">
        <v>142</v>
      </c>
      <c r="B276" s="235"/>
      <c r="C276" s="235"/>
      <c r="D276" s="235"/>
      <c r="E276" s="235"/>
      <c r="F276" s="235"/>
      <c r="G276" s="235"/>
      <c r="H276" s="235"/>
    </row>
    <row r="277" spans="1:8" s="227" customFormat="1" ht="23.25" x14ac:dyDescent="0.2">
      <c r="A277" s="223" t="s">
        <v>480</v>
      </c>
      <c r="B277" s="223"/>
      <c r="C277" s="223"/>
      <c r="D277" s="223"/>
      <c r="E277" s="223"/>
      <c r="F277" s="223"/>
      <c r="G277" s="223"/>
      <c r="H277" s="223"/>
    </row>
    <row r="278" spans="1:8" s="227" customFormat="1" ht="24.95" customHeight="1" thickBot="1" x14ac:dyDescent="0.25">
      <c r="A278" s="236" t="s">
        <v>143</v>
      </c>
      <c r="B278" s="236"/>
      <c r="C278" s="236"/>
      <c r="D278" s="236"/>
      <c r="E278" s="236"/>
      <c r="F278" s="237"/>
      <c r="H278" s="238"/>
    </row>
    <row r="279" spans="1:8" s="227" customFormat="1" ht="24.95" customHeight="1" thickBot="1" x14ac:dyDescent="0.25">
      <c r="A279" s="239" t="s">
        <v>144</v>
      </c>
      <c r="B279" s="240"/>
      <c r="C279" s="240"/>
      <c r="D279" s="240"/>
      <c r="E279" s="241"/>
      <c r="F279" s="242"/>
      <c r="G279" s="213"/>
      <c r="H279" s="243"/>
    </row>
    <row r="280" spans="1:8" s="227" customFormat="1" ht="24.95" customHeight="1" thickBot="1" x14ac:dyDescent="0.25">
      <c r="A280" s="421" t="s">
        <v>145</v>
      </c>
      <c r="B280" s="422"/>
      <c r="C280" s="246" t="s">
        <v>146</v>
      </c>
      <c r="D280" s="435" t="s">
        <v>147</v>
      </c>
      <c r="E280" s="436"/>
      <c r="F280" s="248"/>
      <c r="G280" s="248"/>
      <c r="H280" s="248"/>
    </row>
    <row r="281" spans="1:8" s="234" customFormat="1" ht="12" customHeight="1" x14ac:dyDescent="0.2">
      <c r="A281" s="249" t="s">
        <v>203</v>
      </c>
      <c r="B281" s="250"/>
      <c r="C281" s="252" t="s">
        <v>204</v>
      </c>
      <c r="D281" s="472">
        <v>2190</v>
      </c>
      <c r="E281" s="253"/>
      <c r="F281" s="248"/>
      <c r="G281" s="248"/>
      <c r="H281" s="248"/>
    </row>
    <row r="282" spans="1:8" ht="24.95" customHeight="1" x14ac:dyDescent="0.2">
      <c r="A282" s="254" t="s">
        <v>205</v>
      </c>
      <c r="B282" s="255"/>
      <c r="C282" s="257"/>
      <c r="D282" s="473">
        <v>1590</v>
      </c>
      <c r="E282" s="258"/>
      <c r="F282" s="248"/>
      <c r="G282" s="248"/>
      <c r="H282" s="248"/>
    </row>
    <row r="283" spans="1:8" ht="24.95" customHeight="1" x14ac:dyDescent="0.2">
      <c r="A283" s="254" t="s">
        <v>206</v>
      </c>
      <c r="B283" s="255"/>
      <c r="C283" s="257"/>
      <c r="D283" s="473">
        <v>1440</v>
      </c>
      <c r="E283" s="258"/>
      <c r="F283" s="248"/>
      <c r="G283" s="248"/>
      <c r="H283" s="248"/>
    </row>
    <row r="284" spans="1:8" s="213" customFormat="1" ht="38.25" customHeight="1" x14ac:dyDescent="0.2">
      <c r="A284" s="254" t="s">
        <v>207</v>
      </c>
      <c r="B284" s="255"/>
      <c r="C284" s="257"/>
      <c r="D284" s="473">
        <v>1290</v>
      </c>
      <c r="E284" s="258"/>
      <c r="F284" s="248"/>
      <c r="G284" s="248"/>
      <c r="H284" s="248"/>
    </row>
    <row r="285" spans="1:8" s="238" customFormat="1" ht="84" x14ac:dyDescent="0.2">
      <c r="A285" s="254" t="s">
        <v>148</v>
      </c>
      <c r="B285" s="255"/>
      <c r="C285" s="256" t="s">
        <v>149</v>
      </c>
      <c r="D285" s="257" t="s">
        <v>150</v>
      </c>
      <c r="E285" s="258"/>
      <c r="F285" s="248"/>
      <c r="G285" s="248"/>
      <c r="H285" s="248"/>
    </row>
    <row r="286" spans="1:8" s="243" customFormat="1" ht="21" x14ac:dyDescent="0.2">
      <c r="A286" s="254" t="s">
        <v>151</v>
      </c>
      <c r="B286" s="255"/>
      <c r="C286" s="256" t="s">
        <v>152</v>
      </c>
      <c r="D286" s="257" t="s">
        <v>153</v>
      </c>
      <c r="E286" s="258"/>
      <c r="F286" s="248"/>
      <c r="G286" s="248"/>
      <c r="H286" s="248"/>
    </row>
    <row r="287" spans="1:8" ht="87" customHeight="1" thickBot="1" x14ac:dyDescent="0.25">
      <c r="A287" s="316" t="s">
        <v>154</v>
      </c>
      <c r="B287" s="317"/>
      <c r="C287" s="318" t="s">
        <v>155</v>
      </c>
      <c r="D287" s="319" t="s">
        <v>153</v>
      </c>
      <c r="E287" s="320"/>
      <c r="F287" s="248"/>
      <c r="G287" s="248"/>
      <c r="H287" s="248"/>
    </row>
    <row r="288" spans="1:8" ht="42" x14ac:dyDescent="0.2">
      <c r="A288" s="254" t="s">
        <v>157</v>
      </c>
      <c r="B288" s="255"/>
      <c r="C288" s="314" t="s">
        <v>158</v>
      </c>
      <c r="D288" s="255" t="s">
        <v>153</v>
      </c>
      <c r="E288" s="315"/>
      <c r="F288" s="242"/>
      <c r="G288" s="242"/>
      <c r="H288" s="242"/>
    </row>
    <row r="289" spans="1:8" ht="50.1" customHeight="1" thickBot="1" x14ac:dyDescent="0.25">
      <c r="A289" s="437" t="s">
        <v>159</v>
      </c>
      <c r="B289" s="438"/>
      <c r="C289" s="318" t="s">
        <v>160</v>
      </c>
      <c r="D289" s="439" t="s">
        <v>153</v>
      </c>
      <c r="E289" s="440"/>
      <c r="F289" s="232"/>
      <c r="G289" s="233"/>
      <c r="H289" s="233"/>
    </row>
    <row r="290" spans="1:8" ht="50.1" customHeight="1" x14ac:dyDescent="0.2">
      <c r="A290" s="260" t="s">
        <v>161</v>
      </c>
      <c r="B290" s="260"/>
      <c r="C290" s="260"/>
      <c r="D290" s="260"/>
      <c r="E290" s="260"/>
      <c r="F290" s="260"/>
      <c r="G290" s="260"/>
      <c r="H290" s="260"/>
    </row>
    <row r="291" spans="1:8" ht="50.1" customHeight="1" x14ac:dyDescent="0.2">
      <c r="A291" s="260" t="s">
        <v>162</v>
      </c>
      <c r="B291" s="260"/>
      <c r="C291" s="260"/>
      <c r="D291" s="260"/>
      <c r="E291" s="260"/>
      <c r="F291" s="260"/>
      <c r="G291" s="260"/>
      <c r="H291" s="260"/>
    </row>
    <row r="292" spans="1:8" ht="195.75" customHeight="1" x14ac:dyDescent="0.2">
      <c r="A29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2" s="321"/>
      <c r="C292" s="321"/>
      <c r="D292" s="321"/>
      <c r="E292" s="321"/>
      <c r="F292" s="321"/>
      <c r="G292" s="321"/>
      <c r="H292" s="321"/>
    </row>
    <row r="293" spans="1:8" ht="75" customHeight="1" x14ac:dyDescent="0.2">
      <c r="A293" s="235" t="s">
        <v>164</v>
      </c>
      <c r="B293" s="235"/>
      <c r="C293" s="235"/>
      <c r="D293" s="235"/>
      <c r="E293" s="235"/>
      <c r="F293" s="235"/>
      <c r="G293" s="235"/>
      <c r="H293" s="235"/>
    </row>
    <row r="294" spans="1:8" ht="137.25" customHeight="1" x14ac:dyDescent="0.2">
      <c r="A294" s="260" t="s">
        <v>165</v>
      </c>
      <c r="B294" s="260"/>
      <c r="C294" s="260"/>
      <c r="D294" s="260"/>
      <c r="E294" s="260"/>
      <c r="F294" s="260"/>
      <c r="G294" s="260"/>
      <c r="H294" s="260"/>
    </row>
    <row r="295" spans="1:8" s="213" customFormat="1" ht="125.25" customHeight="1" x14ac:dyDescent="0.2">
      <c r="A295" s="474" t="s">
        <v>281</v>
      </c>
      <c r="B295" s="474"/>
      <c r="C295" s="474"/>
      <c r="D295" s="474"/>
      <c r="E295" s="474"/>
      <c r="F295" s="474"/>
      <c r="G295" s="474"/>
      <c r="H295" s="474"/>
    </row>
    <row r="296" spans="1:8" ht="25.5" x14ac:dyDescent="0.35">
      <c r="A296" s="475" t="s">
        <v>282</v>
      </c>
      <c r="B296" s="476"/>
      <c r="C296" s="477" t="s">
        <v>283</v>
      </c>
    </row>
    <row r="297" spans="1:8" ht="25.5" x14ac:dyDescent="0.35">
      <c r="A297" s="478" t="s">
        <v>284</v>
      </c>
      <c r="B297" s="479"/>
      <c r="C297" s="480">
        <v>1</v>
      </c>
    </row>
    <row r="298" spans="1:8" ht="25.5" x14ac:dyDescent="0.35">
      <c r="A298" s="478">
        <v>2</v>
      </c>
      <c r="B298" s="479"/>
      <c r="C298" s="480">
        <v>1.1000000000000001</v>
      </c>
    </row>
    <row r="299" spans="1:8" ht="25.5" x14ac:dyDescent="0.35">
      <c r="A299" s="478">
        <v>3</v>
      </c>
      <c r="B299" s="479"/>
      <c r="C299" s="480">
        <v>1.2</v>
      </c>
    </row>
    <row r="300" spans="1:8" ht="25.5" x14ac:dyDescent="0.35">
      <c r="A300" s="478" t="s">
        <v>285</v>
      </c>
      <c r="B300" s="479"/>
      <c r="C300" s="480">
        <v>1.25</v>
      </c>
    </row>
    <row r="301" spans="1:8" ht="25.5" x14ac:dyDescent="0.35">
      <c r="A301" s="478" t="s">
        <v>286</v>
      </c>
      <c r="B301" s="479"/>
      <c r="C301" s="480">
        <v>1.3</v>
      </c>
    </row>
    <row r="302" spans="1:8" ht="25.5" x14ac:dyDescent="0.35">
      <c r="A302" s="478" t="s">
        <v>287</v>
      </c>
      <c r="B302" s="479"/>
      <c r="C302" s="480">
        <v>1.35</v>
      </c>
    </row>
    <row r="303" spans="1:8" ht="25.5" x14ac:dyDescent="0.35">
      <c r="A303" s="478" t="s">
        <v>288</v>
      </c>
      <c r="B303" s="479"/>
      <c r="C303" s="480">
        <v>1.4</v>
      </c>
    </row>
    <row r="304" spans="1:8" ht="25.5" x14ac:dyDescent="0.35">
      <c r="A304" s="478" t="s">
        <v>289</v>
      </c>
      <c r="B304" s="479"/>
      <c r="C304" s="480">
        <v>1.45</v>
      </c>
    </row>
    <row r="305" spans="1:8" ht="25.5" x14ac:dyDescent="0.35">
      <c r="A305" s="478" t="s">
        <v>290</v>
      </c>
      <c r="B305" s="479"/>
      <c r="C305" s="480">
        <v>1.5</v>
      </c>
    </row>
    <row r="306" spans="1:8" ht="25.5" x14ac:dyDescent="0.35">
      <c r="A306" s="478" t="s">
        <v>291</v>
      </c>
      <c r="B306" s="479"/>
      <c r="C306" s="480">
        <v>2</v>
      </c>
    </row>
    <row r="307" spans="1:8" ht="23.25" x14ac:dyDescent="0.2">
      <c r="A307" s="260" t="s">
        <v>292</v>
      </c>
      <c r="B307" s="260"/>
      <c r="C307" s="260"/>
      <c r="D307" s="260"/>
      <c r="E307" s="260"/>
      <c r="F307" s="260"/>
      <c r="G307" s="260"/>
      <c r="H307" s="260"/>
    </row>
    <row r="310" spans="1:8" s="262" customFormat="1" ht="114.75" customHeight="1" x14ac:dyDescent="0.2">
      <c r="A310" s="235" t="s">
        <v>481</v>
      </c>
      <c r="B310" s="235"/>
      <c r="C310" s="235"/>
      <c r="D310" s="235"/>
      <c r="E310" s="235"/>
      <c r="F310" s="235"/>
      <c r="G310" s="235"/>
      <c r="H310" s="235"/>
    </row>
    <row r="316" spans="1:8" s="262" customFormat="1" ht="114.75" customHeight="1" x14ac:dyDescent="0.2">
      <c r="A316" s="212"/>
      <c r="B316" s="213"/>
      <c r="C316" s="214"/>
      <c r="D316" s="213"/>
      <c r="E316" s="213"/>
      <c r="F316" s="213"/>
      <c r="G316" s="213"/>
      <c r="H316" s="215"/>
    </row>
  </sheetData>
  <sheetProtection selectLockedCells="1" selectUnlockedCells="1"/>
  <mergeCells count="526">
    <mergeCell ref="A306:B306"/>
    <mergeCell ref="A307:H307"/>
    <mergeCell ref="A310:E310"/>
    <mergeCell ref="F310:H310"/>
    <mergeCell ref="A300:B300"/>
    <mergeCell ref="A301:B301"/>
    <mergeCell ref="A302:B302"/>
    <mergeCell ref="A303:B303"/>
    <mergeCell ref="A304:B304"/>
    <mergeCell ref="A305:B305"/>
    <mergeCell ref="A294:H294"/>
    <mergeCell ref="A295:H295"/>
    <mergeCell ref="A296:B296"/>
    <mergeCell ref="A297:B297"/>
    <mergeCell ref="A298:B298"/>
    <mergeCell ref="A299:B299"/>
    <mergeCell ref="A289:B289"/>
    <mergeCell ref="D289:E289"/>
    <mergeCell ref="A290:H290"/>
    <mergeCell ref="A291:H291"/>
    <mergeCell ref="A292:H292"/>
    <mergeCell ref="A293:H293"/>
    <mergeCell ref="A286:B286"/>
    <mergeCell ref="D286:E286"/>
    <mergeCell ref="A287:B287"/>
    <mergeCell ref="D287:E287"/>
    <mergeCell ref="A288:B288"/>
    <mergeCell ref="D288:E288"/>
    <mergeCell ref="A283:B283"/>
    <mergeCell ref="D283:E283"/>
    <mergeCell ref="A284:B284"/>
    <mergeCell ref="D284:E284"/>
    <mergeCell ref="A285:B285"/>
    <mergeCell ref="D285:E285"/>
    <mergeCell ref="A277:H277"/>
    <mergeCell ref="A278:E278"/>
    <mergeCell ref="A279:E279"/>
    <mergeCell ref="A280:B280"/>
    <mergeCell ref="D280:E280"/>
    <mergeCell ref="A281:B281"/>
    <mergeCell ref="C281:C284"/>
    <mergeCell ref="D281:E281"/>
    <mergeCell ref="A282:B282"/>
    <mergeCell ref="D282:E282"/>
    <mergeCell ref="A270:C270"/>
    <mergeCell ref="A271:C271"/>
    <mergeCell ref="A272:C272"/>
    <mergeCell ref="A273:C273"/>
    <mergeCell ref="A275:H275"/>
    <mergeCell ref="A276:H276"/>
    <mergeCell ref="C265:D265"/>
    <mergeCell ref="C266:D266"/>
    <mergeCell ref="A267:C267"/>
    <mergeCell ref="G267:H267"/>
    <mergeCell ref="A268:C268"/>
    <mergeCell ref="A269:C269"/>
    <mergeCell ref="A260:B260"/>
    <mergeCell ref="D260:H260"/>
    <mergeCell ref="A261:B261"/>
    <mergeCell ref="D261:H261"/>
    <mergeCell ref="C263:D263"/>
    <mergeCell ref="C264:D264"/>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196:B196"/>
    <mergeCell ref="D196:H196"/>
    <mergeCell ref="A197:B197"/>
    <mergeCell ref="D197:H197"/>
    <mergeCell ref="A198:B198"/>
    <mergeCell ref="C198:C215"/>
    <mergeCell ref="D198:H198"/>
    <mergeCell ref="A199:B199"/>
    <mergeCell ref="D199:H199"/>
    <mergeCell ref="A200:B200"/>
    <mergeCell ref="A193:B193"/>
    <mergeCell ref="D193:H193"/>
    <mergeCell ref="A194:B194"/>
    <mergeCell ref="D194:H194"/>
    <mergeCell ref="A195:B195"/>
    <mergeCell ref="D195:H195"/>
    <mergeCell ref="A190:B190"/>
    <mergeCell ref="D190:H190"/>
    <mergeCell ref="A191:B191"/>
    <mergeCell ref="D191:H191"/>
    <mergeCell ref="A192:B192"/>
    <mergeCell ref="D192:H192"/>
    <mergeCell ref="D185:H185"/>
    <mergeCell ref="A186:B186"/>
    <mergeCell ref="C186:C194"/>
    <mergeCell ref="D186:H186"/>
    <mergeCell ref="A187:B187"/>
    <mergeCell ref="D187:H187"/>
    <mergeCell ref="A188:B188"/>
    <mergeCell ref="D188:H188"/>
    <mergeCell ref="A189:B189"/>
    <mergeCell ref="D189:H189"/>
    <mergeCell ref="A182:B182"/>
    <mergeCell ref="D182:H182"/>
    <mergeCell ref="A183:B183"/>
    <mergeCell ref="D183:H183"/>
    <mergeCell ref="A184:C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D132:H132"/>
    <mergeCell ref="A133:C133"/>
    <mergeCell ref="D133:H133"/>
    <mergeCell ref="A134:B134"/>
    <mergeCell ref="C134:C183"/>
    <mergeCell ref="D134:H134"/>
    <mergeCell ref="A135:B135"/>
    <mergeCell ref="D135:H135"/>
    <mergeCell ref="A136:B136"/>
    <mergeCell ref="D136:H136"/>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A114:B114"/>
    <mergeCell ref="D114:H114"/>
    <mergeCell ref="A115:B115"/>
    <mergeCell ref="D115:H115"/>
    <mergeCell ref="D116:H116"/>
    <mergeCell ref="A118:A121"/>
    <mergeCell ref="B118:B119"/>
    <mergeCell ref="C118:C119"/>
    <mergeCell ref="D118:D121"/>
    <mergeCell ref="E118:E121"/>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58"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267">
        <v>120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29"/>
      <c r="C47" s="130"/>
      <c r="D47" s="288"/>
      <c r="E47" s="288"/>
      <c r="F47" s="288"/>
      <c r="G47" s="288"/>
      <c r="H47" s="289"/>
    </row>
    <row r="48" spans="1:8" ht="42" x14ac:dyDescent="0.2">
      <c r="A48" s="53"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275">
        <f>F48*1.2</f>
        <v>4608</v>
      </c>
      <c r="E48" s="275">
        <f>F48*1.1</f>
        <v>4224</v>
      </c>
      <c r="F48" s="275">
        <v>3840</v>
      </c>
      <c r="G48" s="275">
        <f>F48*0.75</f>
        <v>2880</v>
      </c>
      <c r="H48" s="275">
        <f>F48*0.5</f>
        <v>1920</v>
      </c>
    </row>
    <row r="49" spans="1:8" ht="84" x14ac:dyDescent="0.2">
      <c r="A49" s="55"/>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276"/>
      <c r="E49" s="276"/>
      <c r="F49" s="276"/>
      <c r="G49" s="276"/>
      <c r="H49" s="276"/>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354"/>
      <c r="E50" s="354"/>
      <c r="F50" s="354"/>
      <c r="G50" s="354"/>
      <c r="H50" s="354"/>
    </row>
    <row r="51" spans="1:8" ht="21.75" thickBot="1" x14ac:dyDescent="0.25">
      <c r="A51" s="81"/>
      <c r="B51" s="129"/>
      <c r="C51" s="130"/>
      <c r="D51" s="288"/>
      <c r="E51" s="288"/>
      <c r="F51" s="288"/>
      <c r="G51" s="288"/>
      <c r="H51" s="289"/>
    </row>
    <row r="52" spans="1:8" ht="42" x14ac:dyDescent="0.2">
      <c r="A52" s="53"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267">
        <v>120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271"/>
      <c r="E69" s="272"/>
      <c r="F69" s="272"/>
      <c r="G69" s="272"/>
      <c r="H69" s="273"/>
    </row>
    <row r="70" spans="1:8" ht="21.75" thickBot="1" x14ac:dyDescent="0.25">
      <c r="A70" s="81"/>
      <c r="B70" s="129"/>
      <c r="C70" s="130"/>
      <c r="D70" s="288"/>
      <c r="E70" s="288"/>
      <c r="F70" s="288"/>
      <c r="G70" s="288"/>
      <c r="H70" s="289"/>
    </row>
    <row r="71" spans="1:8" ht="50.1" customHeight="1" thickBot="1" x14ac:dyDescent="0.25">
      <c r="A71" s="136" t="s">
        <v>38</v>
      </c>
      <c r="B71" s="137"/>
      <c r="C71" s="137"/>
      <c r="D71" s="362" t="str">
        <f>"от "&amp;MIN(D72:D91)&amp;" до "&amp;MAX(D72:D91)</f>
        <v>от 414 до 8280</v>
      </c>
      <c r="E71" s="362"/>
      <c r="F71" s="362"/>
      <c r="G71" s="362"/>
      <c r="H71" s="363"/>
    </row>
    <row r="72" spans="1:8" ht="37.5" customHeight="1" x14ac:dyDescent="0.2">
      <c r="A72" s="601" t="s">
        <v>39</v>
      </c>
      <c r="B72" s="655"/>
      <c r="C72" s="535"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290">
        <v>414</v>
      </c>
      <c r="E72" s="291"/>
      <c r="F72" s="291"/>
      <c r="G72" s="291"/>
      <c r="H72" s="292"/>
    </row>
    <row r="73" spans="1:8" ht="37.5" customHeight="1" x14ac:dyDescent="0.2">
      <c r="A73" s="558" t="s">
        <v>40</v>
      </c>
      <c r="B73" s="559"/>
      <c r="C73" s="536"/>
      <c r="D73" s="293">
        <v>828</v>
      </c>
      <c r="E73" s="157"/>
      <c r="F73" s="157"/>
      <c r="G73" s="157"/>
      <c r="H73" s="158"/>
    </row>
    <row r="74" spans="1:8" ht="37.5" customHeight="1" x14ac:dyDescent="0.2">
      <c r="A74" s="558" t="s">
        <v>41</v>
      </c>
      <c r="B74" s="559"/>
      <c r="C74" s="536"/>
      <c r="D74" s="293">
        <v>1242</v>
      </c>
      <c r="E74" s="157"/>
      <c r="F74" s="157"/>
      <c r="G74" s="157"/>
      <c r="H74" s="158"/>
    </row>
    <row r="75" spans="1:8" ht="37.5" customHeight="1" x14ac:dyDescent="0.2">
      <c r="A75" s="558" t="s">
        <v>42</v>
      </c>
      <c r="B75" s="559"/>
      <c r="C75" s="536"/>
      <c r="D75" s="293">
        <v>1656</v>
      </c>
      <c r="E75" s="157"/>
      <c r="F75" s="157"/>
      <c r="G75" s="157"/>
      <c r="H75" s="158"/>
    </row>
    <row r="76" spans="1:8" ht="37.5" customHeight="1" x14ac:dyDescent="0.2">
      <c r="A76" s="558" t="s">
        <v>43</v>
      </c>
      <c r="B76" s="559"/>
      <c r="C76" s="536"/>
      <c r="D76" s="293">
        <v>2070</v>
      </c>
      <c r="E76" s="157"/>
      <c r="F76" s="157"/>
      <c r="G76" s="157"/>
      <c r="H76" s="158"/>
    </row>
    <row r="77" spans="1:8" ht="37.5" customHeight="1" x14ac:dyDescent="0.2">
      <c r="A77" s="558" t="s">
        <v>44</v>
      </c>
      <c r="B77" s="559"/>
      <c r="C77" s="536"/>
      <c r="D77" s="293">
        <v>2484</v>
      </c>
      <c r="E77" s="157"/>
      <c r="F77" s="157"/>
      <c r="G77" s="157"/>
      <c r="H77" s="158"/>
    </row>
    <row r="78" spans="1:8" ht="37.5" customHeight="1" x14ac:dyDescent="0.2">
      <c r="A78" s="558" t="s">
        <v>45</v>
      </c>
      <c r="B78" s="559"/>
      <c r="C78" s="536"/>
      <c r="D78" s="293">
        <v>2898</v>
      </c>
      <c r="E78" s="157"/>
      <c r="F78" s="157"/>
      <c r="G78" s="157"/>
      <c r="H78" s="158"/>
    </row>
    <row r="79" spans="1:8" ht="37.5" customHeight="1" x14ac:dyDescent="0.2">
      <c r="A79" s="558" t="s">
        <v>46</v>
      </c>
      <c r="B79" s="559"/>
      <c r="C79" s="536"/>
      <c r="D79" s="293">
        <v>3312</v>
      </c>
      <c r="E79" s="157"/>
      <c r="F79" s="157"/>
      <c r="G79" s="157"/>
      <c r="H79" s="158"/>
    </row>
    <row r="80" spans="1:8" ht="37.5" customHeight="1" x14ac:dyDescent="0.2">
      <c r="A80" s="558" t="s">
        <v>47</v>
      </c>
      <c r="B80" s="559"/>
      <c r="C80" s="536"/>
      <c r="D80" s="293">
        <v>3726</v>
      </c>
      <c r="E80" s="157"/>
      <c r="F80" s="157"/>
      <c r="G80" s="157"/>
      <c r="H80" s="158"/>
    </row>
    <row r="81" spans="1:8" ht="37.5" customHeight="1" x14ac:dyDescent="0.2">
      <c r="A81" s="558" t="s">
        <v>48</v>
      </c>
      <c r="B81" s="559"/>
      <c r="C81" s="536"/>
      <c r="D81" s="293">
        <v>4140</v>
      </c>
      <c r="E81" s="157"/>
      <c r="F81" s="157"/>
      <c r="G81" s="157"/>
      <c r="H81" s="158"/>
    </row>
    <row r="82" spans="1:8" ht="37.5" customHeight="1" x14ac:dyDescent="0.2">
      <c r="A82" s="558" t="s">
        <v>49</v>
      </c>
      <c r="B82" s="559"/>
      <c r="C82" s="536"/>
      <c r="D82" s="293">
        <v>4554</v>
      </c>
      <c r="E82" s="157"/>
      <c r="F82" s="157"/>
      <c r="G82" s="157"/>
      <c r="H82" s="158"/>
    </row>
    <row r="83" spans="1:8" ht="37.5" customHeight="1" x14ac:dyDescent="0.2">
      <c r="A83" s="558" t="s">
        <v>50</v>
      </c>
      <c r="B83" s="559"/>
      <c r="C83" s="536"/>
      <c r="D83" s="293">
        <v>4968</v>
      </c>
      <c r="E83" s="157"/>
      <c r="F83" s="157"/>
      <c r="G83" s="157"/>
      <c r="H83" s="158"/>
    </row>
    <row r="84" spans="1:8" ht="37.5" customHeight="1" x14ac:dyDescent="0.2">
      <c r="A84" s="558" t="s">
        <v>51</v>
      </c>
      <c r="B84" s="559"/>
      <c r="C84" s="536"/>
      <c r="D84" s="293">
        <v>5382</v>
      </c>
      <c r="E84" s="157"/>
      <c r="F84" s="157"/>
      <c r="G84" s="157"/>
      <c r="H84" s="158"/>
    </row>
    <row r="85" spans="1:8" ht="37.5" customHeight="1" x14ac:dyDescent="0.2">
      <c r="A85" s="558" t="s">
        <v>52</v>
      </c>
      <c r="B85" s="559"/>
      <c r="C85" s="536"/>
      <c r="D85" s="293">
        <v>5796</v>
      </c>
      <c r="E85" s="157"/>
      <c r="F85" s="157"/>
      <c r="G85" s="157"/>
      <c r="H85" s="158"/>
    </row>
    <row r="86" spans="1:8" ht="37.5" customHeight="1" x14ac:dyDescent="0.2">
      <c r="A86" s="558" t="s">
        <v>53</v>
      </c>
      <c r="B86" s="559"/>
      <c r="C86" s="536"/>
      <c r="D86" s="293">
        <v>6210</v>
      </c>
      <c r="E86" s="157"/>
      <c r="F86" s="157"/>
      <c r="G86" s="157"/>
      <c r="H86" s="158"/>
    </row>
    <row r="87" spans="1:8" ht="37.5" customHeight="1" x14ac:dyDescent="0.2">
      <c r="A87" s="558" t="s">
        <v>54</v>
      </c>
      <c r="B87" s="559"/>
      <c r="C87" s="536"/>
      <c r="D87" s="293">
        <v>6624</v>
      </c>
      <c r="E87" s="157"/>
      <c r="F87" s="157"/>
      <c r="G87" s="157"/>
      <c r="H87" s="158"/>
    </row>
    <row r="88" spans="1:8" ht="37.5" customHeight="1" x14ac:dyDescent="0.2">
      <c r="A88" s="558" t="s">
        <v>55</v>
      </c>
      <c r="B88" s="559"/>
      <c r="C88" s="536"/>
      <c r="D88" s="293">
        <v>7038</v>
      </c>
      <c r="E88" s="157"/>
      <c r="F88" s="157"/>
      <c r="G88" s="157"/>
      <c r="H88" s="158"/>
    </row>
    <row r="89" spans="1:8" ht="37.5" customHeight="1" x14ac:dyDescent="0.2">
      <c r="A89" s="558" t="s">
        <v>56</v>
      </c>
      <c r="B89" s="559"/>
      <c r="C89" s="536"/>
      <c r="D89" s="293">
        <v>7452</v>
      </c>
      <c r="E89" s="157"/>
      <c r="F89" s="157"/>
      <c r="G89" s="157"/>
      <c r="H89" s="158"/>
    </row>
    <row r="90" spans="1:8" ht="37.5" customHeight="1" x14ac:dyDescent="0.2">
      <c r="A90" s="558" t="s">
        <v>57</v>
      </c>
      <c r="B90" s="559"/>
      <c r="C90" s="536"/>
      <c r="D90" s="293">
        <v>7866</v>
      </c>
      <c r="E90" s="157"/>
      <c r="F90" s="157"/>
      <c r="G90" s="157"/>
      <c r="H90" s="158"/>
    </row>
    <row r="91" spans="1:8" ht="37.5" customHeight="1" thickBot="1" x14ac:dyDescent="0.25">
      <c r="A91" s="558" t="s">
        <v>58</v>
      </c>
      <c r="B91" s="559"/>
      <c r="C91" s="536"/>
      <c r="D91" s="293">
        <v>8280</v>
      </c>
      <c r="E91" s="157"/>
      <c r="F91" s="157"/>
      <c r="G91" s="157"/>
      <c r="H91" s="158"/>
    </row>
    <row r="92" spans="1:8" ht="50.1" customHeight="1" thickBot="1" x14ac:dyDescent="0.25">
      <c r="A92" s="136" t="s">
        <v>59</v>
      </c>
      <c r="B92" s="656"/>
      <c r="C92" s="656"/>
      <c r="D92" s="362" t="str">
        <f>"от "&amp;MIN(D93:D102)&amp;" до "&amp;MAX(D93:D102)</f>
        <v>от 240 до 2478</v>
      </c>
      <c r="E92" s="362"/>
      <c r="F92" s="362"/>
      <c r="G92" s="362"/>
      <c r="H92" s="363"/>
    </row>
    <row r="93" spans="1:8" ht="151.5" x14ac:dyDescent="0.2">
      <c r="A93" s="149" t="s">
        <v>60</v>
      </c>
      <c r="B93" s="150" t="s">
        <v>13</v>
      </c>
      <c r="C93" s="296"/>
      <c r="D93" s="290">
        <v>561</v>
      </c>
      <c r="E93" s="291"/>
      <c r="F93" s="291"/>
      <c r="G93" s="291"/>
      <c r="H93" s="292"/>
    </row>
    <row r="94" spans="1:8" ht="37.5" customHeight="1" x14ac:dyDescent="0.2">
      <c r="A94" s="376" t="s">
        <v>61</v>
      </c>
      <c r="B94" s="377"/>
      <c r="C94" s="156"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293">
        <v>240</v>
      </c>
      <c r="E94" s="157"/>
      <c r="F94" s="157"/>
      <c r="G94" s="157"/>
      <c r="H94" s="158"/>
    </row>
    <row r="95" spans="1:8" ht="37.5" customHeight="1" x14ac:dyDescent="0.2">
      <c r="A95" s="154" t="s">
        <v>62</v>
      </c>
      <c r="B95" s="204"/>
      <c r="C95" s="159"/>
      <c r="D95" s="293">
        <v>2478</v>
      </c>
      <c r="E95" s="157"/>
      <c r="F95" s="157"/>
      <c r="G95" s="157"/>
      <c r="H95" s="158"/>
    </row>
    <row r="96" spans="1:8" ht="37.5" customHeight="1" x14ac:dyDescent="0.2">
      <c r="A96" s="154" t="s">
        <v>63</v>
      </c>
      <c r="B96" s="204"/>
      <c r="C96" s="159"/>
      <c r="D96" s="293">
        <v>474</v>
      </c>
      <c r="E96" s="157"/>
      <c r="F96" s="157"/>
      <c r="G96" s="157"/>
      <c r="H96" s="158"/>
    </row>
    <row r="97" spans="1:8" ht="37.5" customHeight="1" x14ac:dyDescent="0.2">
      <c r="A97" s="154" t="s">
        <v>64</v>
      </c>
      <c r="B97" s="204"/>
      <c r="C97" s="159"/>
      <c r="D97" s="293">
        <v>2010</v>
      </c>
      <c r="E97" s="157"/>
      <c r="F97" s="157"/>
      <c r="G97" s="157"/>
      <c r="H97" s="158"/>
    </row>
    <row r="98" spans="1:8" ht="37.5" customHeight="1" x14ac:dyDescent="0.2">
      <c r="A98" s="154" t="s">
        <v>65</v>
      </c>
      <c r="B98" s="204"/>
      <c r="C98" s="159"/>
      <c r="D98" s="293">
        <v>300</v>
      </c>
      <c r="E98" s="157"/>
      <c r="F98" s="157"/>
      <c r="G98" s="157"/>
      <c r="H98" s="158"/>
    </row>
    <row r="99" spans="1:8" ht="37.5" customHeight="1" x14ac:dyDescent="0.2">
      <c r="A99" s="154" t="s">
        <v>66</v>
      </c>
      <c r="B99" s="204"/>
      <c r="C99" s="159"/>
      <c r="D99" s="293">
        <v>300</v>
      </c>
      <c r="E99" s="157"/>
      <c r="F99" s="157"/>
      <c r="G99" s="157"/>
      <c r="H99" s="158"/>
    </row>
    <row r="100" spans="1:8" ht="37.5" customHeight="1" x14ac:dyDescent="0.2">
      <c r="A100" s="154" t="s">
        <v>67</v>
      </c>
      <c r="B100" s="204"/>
      <c r="C100" s="159"/>
      <c r="D100" s="293">
        <v>600</v>
      </c>
      <c r="E100" s="157"/>
      <c r="F100" s="157"/>
      <c r="G100" s="157"/>
      <c r="H100" s="158"/>
    </row>
    <row r="101" spans="1:8" ht="37.5" customHeight="1" x14ac:dyDescent="0.2">
      <c r="A101" s="154" t="s">
        <v>68</v>
      </c>
      <c r="B101" s="204"/>
      <c r="C101" s="159"/>
      <c r="D101" s="293">
        <v>900</v>
      </c>
      <c r="E101" s="157"/>
      <c r="F101" s="157"/>
      <c r="G101" s="157"/>
      <c r="H101" s="158"/>
    </row>
    <row r="102" spans="1:8" ht="37.5" customHeight="1" thickBot="1" x14ac:dyDescent="0.25">
      <c r="A102" s="162" t="s">
        <v>69</v>
      </c>
      <c r="B102" s="628"/>
      <c r="C102" s="164"/>
      <c r="D102" s="304">
        <v>2010</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182">
        <v>3000</v>
      </c>
      <c r="E106" s="182"/>
      <c r="F106" s="182"/>
      <c r="G106" s="182"/>
      <c r="H106" s="183"/>
    </row>
    <row r="107" spans="1:8" ht="65.25" customHeight="1" thickBot="1" x14ac:dyDescent="0.25">
      <c r="A107" s="184" t="s">
        <v>74</v>
      </c>
      <c r="B107" s="185"/>
      <c r="C107" s="186"/>
      <c r="D107" s="187" t="s">
        <v>75</v>
      </c>
      <c r="E107" s="188"/>
      <c r="F107" s="188"/>
      <c r="G107" s="188"/>
      <c r="H107" s="189"/>
    </row>
    <row r="108" spans="1:8" ht="65.25" customHeight="1" x14ac:dyDescent="0.2">
      <c r="A108" s="190" t="s">
        <v>76</v>
      </c>
      <c r="B108" s="191"/>
      <c r="C108" s="186"/>
      <c r="D108" s="157">
        <f>D106/4</f>
        <v>750</v>
      </c>
      <c r="E108" s="157"/>
      <c r="F108" s="157"/>
      <c r="G108" s="157"/>
      <c r="H108" s="158"/>
    </row>
    <row r="109" spans="1:8" ht="65.25" customHeight="1" x14ac:dyDescent="0.2">
      <c r="A109" s="190" t="s">
        <v>77</v>
      </c>
      <c r="B109" s="191"/>
      <c r="C109" s="186"/>
      <c r="D109" s="157">
        <f>D106/5</f>
        <v>600</v>
      </c>
      <c r="E109" s="157"/>
      <c r="F109" s="157"/>
      <c r="G109" s="157"/>
      <c r="H109" s="158"/>
    </row>
    <row r="110" spans="1:8" ht="65.25" customHeight="1" x14ac:dyDescent="0.2">
      <c r="A110" s="190" t="s">
        <v>78</v>
      </c>
      <c r="B110" s="191"/>
      <c r="C110" s="186"/>
      <c r="D110" s="157">
        <f>D106/6</f>
        <v>500</v>
      </c>
      <c r="E110" s="157"/>
      <c r="F110" s="157"/>
      <c r="G110" s="157"/>
      <c r="H110" s="158"/>
    </row>
    <row r="111" spans="1:8" ht="65.25" customHeight="1" x14ac:dyDescent="0.2">
      <c r="A111" s="190" t="s">
        <v>79</v>
      </c>
      <c r="B111" s="191"/>
      <c r="C111" s="186"/>
      <c r="D111" s="157">
        <f>D106/7</f>
        <v>428.57142857142856</v>
      </c>
      <c r="E111" s="157"/>
      <c r="F111" s="157"/>
      <c r="G111" s="157"/>
      <c r="H111" s="158"/>
    </row>
    <row r="112" spans="1:8" ht="65.25" customHeight="1" x14ac:dyDescent="0.2">
      <c r="A112" s="190" t="s">
        <v>80</v>
      </c>
      <c r="B112" s="191"/>
      <c r="C112" s="186"/>
      <c r="D112" s="157">
        <f>D106/8</f>
        <v>375</v>
      </c>
      <c r="E112" s="157"/>
      <c r="F112" s="157"/>
      <c r="G112" s="157"/>
      <c r="H112" s="158"/>
    </row>
    <row r="113" spans="1:8" ht="65.25" customHeight="1" x14ac:dyDescent="0.2">
      <c r="A113" s="190" t="s">
        <v>81</v>
      </c>
      <c r="B113" s="191"/>
      <c r="C113" s="186"/>
      <c r="D113" s="157">
        <f>D106/9</f>
        <v>333.33333333333331</v>
      </c>
      <c r="E113" s="157"/>
      <c r="F113" s="157"/>
      <c r="G113" s="157"/>
      <c r="H113" s="158"/>
    </row>
    <row r="114" spans="1:8" ht="65.25" customHeight="1" x14ac:dyDescent="0.2">
      <c r="A114" s="190" t="s">
        <v>82</v>
      </c>
      <c r="B114" s="191"/>
      <c r="C114" s="186"/>
      <c r="D114" s="157">
        <f>D106/10</f>
        <v>300</v>
      </c>
      <c r="E114" s="157"/>
      <c r="F114" s="157"/>
      <c r="G114" s="157"/>
      <c r="H114" s="158"/>
    </row>
    <row r="115" spans="1:8" ht="65.25" customHeight="1" thickBot="1" x14ac:dyDescent="0.25">
      <c r="A115" s="179" t="s">
        <v>83</v>
      </c>
      <c r="B115" s="180"/>
      <c r="C115" s="186"/>
      <c r="D115" s="182">
        <v>6000</v>
      </c>
      <c r="E115" s="182"/>
      <c r="F115" s="182"/>
      <c r="G115" s="182"/>
      <c r="H115" s="183"/>
    </row>
    <row r="116" spans="1:8" ht="65.25" customHeight="1" thickBot="1" x14ac:dyDescent="0.25">
      <c r="A116" s="184" t="s">
        <v>74</v>
      </c>
      <c r="B116" s="185"/>
      <c r="C116" s="186"/>
      <c r="D116" s="187" t="s">
        <v>75</v>
      </c>
      <c r="E116" s="188"/>
      <c r="F116" s="188"/>
      <c r="G116" s="188"/>
      <c r="H116" s="189"/>
    </row>
    <row r="117" spans="1:8" ht="65.25" customHeight="1" x14ac:dyDescent="0.2">
      <c r="A117" s="190" t="s">
        <v>76</v>
      </c>
      <c r="B117" s="191"/>
      <c r="C117" s="186"/>
      <c r="D117" s="157">
        <v>1500</v>
      </c>
      <c r="E117" s="157"/>
      <c r="F117" s="157"/>
      <c r="G117" s="157"/>
      <c r="H117" s="158"/>
    </row>
    <row r="118" spans="1:8" ht="65.25" customHeight="1" x14ac:dyDescent="0.2">
      <c r="A118" s="190" t="s">
        <v>77</v>
      </c>
      <c r="B118" s="191"/>
      <c r="C118" s="186"/>
      <c r="D118" s="157">
        <v>1200</v>
      </c>
      <c r="E118" s="157"/>
      <c r="F118" s="157"/>
      <c r="G118" s="157"/>
      <c r="H118" s="158"/>
    </row>
    <row r="119" spans="1:8" ht="65.25" customHeight="1" x14ac:dyDescent="0.2">
      <c r="A119" s="190" t="s">
        <v>78</v>
      </c>
      <c r="B119" s="191"/>
      <c r="C119" s="186"/>
      <c r="D119" s="157">
        <v>1000</v>
      </c>
      <c r="E119" s="157"/>
      <c r="F119" s="157"/>
      <c r="G119" s="157"/>
      <c r="H119" s="158"/>
    </row>
    <row r="120" spans="1:8" ht="65.25" customHeight="1" x14ac:dyDescent="0.2">
      <c r="A120" s="190" t="s">
        <v>79</v>
      </c>
      <c r="B120" s="191"/>
      <c r="C120" s="186"/>
      <c r="D120" s="157">
        <v>857.14285714285722</v>
      </c>
      <c r="E120" s="157"/>
      <c r="F120" s="157"/>
      <c r="G120" s="157"/>
      <c r="H120" s="158"/>
    </row>
    <row r="121" spans="1:8" ht="65.25" customHeight="1" x14ac:dyDescent="0.2">
      <c r="A121" s="190" t="s">
        <v>80</v>
      </c>
      <c r="B121" s="191"/>
      <c r="C121" s="186"/>
      <c r="D121" s="157">
        <v>750</v>
      </c>
      <c r="E121" s="157"/>
      <c r="F121" s="157"/>
      <c r="G121" s="157"/>
      <c r="H121" s="158"/>
    </row>
    <row r="122" spans="1:8" ht="65.25" customHeight="1" x14ac:dyDescent="0.2">
      <c r="A122" s="190" t="s">
        <v>81</v>
      </c>
      <c r="B122" s="191"/>
      <c r="C122" s="186"/>
      <c r="D122" s="157">
        <v>666.66666666666663</v>
      </c>
      <c r="E122" s="157"/>
      <c r="F122" s="157"/>
      <c r="G122" s="157"/>
      <c r="H122" s="158"/>
    </row>
    <row r="123" spans="1:8" ht="65.25" customHeight="1" thickBot="1" x14ac:dyDescent="0.25">
      <c r="A123" s="190" t="s">
        <v>82</v>
      </c>
      <c r="B123" s="191"/>
      <c r="C123" s="194"/>
      <c r="D123" s="157">
        <v>600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304">
        <v>10008</v>
      </c>
      <c r="E124" s="165"/>
      <c r="F124" s="165"/>
      <c r="G124" s="165"/>
      <c r="H124" s="166"/>
    </row>
    <row r="125" spans="1:8" ht="21.75" thickBot="1" x14ac:dyDescent="0.25">
      <c r="A125" s="286"/>
      <c r="B125" s="287"/>
      <c r="C125" s="125"/>
      <c r="D125" s="288"/>
      <c r="E125" s="288"/>
      <c r="F125" s="288"/>
      <c r="G125" s="288"/>
      <c r="H125" s="289"/>
    </row>
    <row r="126" spans="1:8" ht="50.1" customHeight="1" x14ac:dyDescent="0.2">
      <c r="A126" s="565" t="s">
        <v>85</v>
      </c>
      <c r="B126" s="566"/>
      <c r="C126" s="294" t="str">
        <f>"Интернет-площадка 2gis.ru на основе Cправочника организаций "&amp;$C$2&amp;""</f>
        <v>Интернет-площадка 2gis.ru на основе Cправочника организаций "2ГИС.НИЖНИЙ ТАГИЛ"</v>
      </c>
      <c r="D126" s="290">
        <v>3462</v>
      </c>
      <c r="E126" s="291"/>
      <c r="F126" s="291"/>
      <c r="G126" s="291"/>
      <c r="H126" s="292"/>
    </row>
    <row r="127" spans="1:8" ht="50.1" customHeight="1" x14ac:dyDescent="0.2">
      <c r="A127" s="154" t="s">
        <v>86</v>
      </c>
      <c r="B127" s="204"/>
      <c r="C127"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293">
        <v>6492</v>
      </c>
      <c r="E127" s="157"/>
      <c r="F127" s="157"/>
      <c r="G127" s="157"/>
      <c r="H127" s="15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293">
        <v>7020</v>
      </c>
      <c r="E128" s="157"/>
      <c r="F128" s="157"/>
      <c r="G128" s="157"/>
      <c r="H128" s="15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"2ГИС.НИЖНИЙ ТАГИЛ"</v>
      </c>
      <c r="D129" s="293">
        <v>5160</v>
      </c>
      <c r="E129" s="157"/>
      <c r="F129" s="157"/>
      <c r="G129" s="157"/>
      <c r="H129" s="158"/>
    </row>
    <row r="130" spans="1:8" ht="50.1" customHeight="1" x14ac:dyDescent="0.2">
      <c r="A130" s="154" t="s">
        <v>89</v>
      </c>
      <c r="B130" s="204"/>
      <c r="C130" s="203" t="str">
        <f>"Интернет-площадка 2gis.ru на основе Cправочника организаций "&amp;$C$2&amp;""</f>
        <v>Интернет-площадка 2gis.ru на основе Cправочника организаций "2ГИС.НИЖНИЙ ТАГИЛ"</v>
      </c>
      <c r="D130" s="293">
        <v>6192</v>
      </c>
      <c r="E130" s="157"/>
      <c r="F130" s="157"/>
      <c r="G130" s="157"/>
      <c r="H130" s="158"/>
    </row>
    <row r="131" spans="1:8" ht="50.1" customHeight="1" x14ac:dyDescent="0.2">
      <c r="A131" s="154" t="s">
        <v>90</v>
      </c>
      <c r="B131" s="204"/>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293">
        <v>4020</v>
      </c>
      <c r="E131" s="157"/>
      <c r="F131" s="157"/>
      <c r="G131" s="157"/>
      <c r="H131" s="158"/>
    </row>
    <row r="132" spans="1:8" ht="50.1" customHeight="1" x14ac:dyDescent="0.2">
      <c r="A132" s="154" t="s">
        <v>91</v>
      </c>
      <c r="B132" s="204"/>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293">
        <v>5250</v>
      </c>
      <c r="E132" s="157"/>
      <c r="F132" s="157"/>
      <c r="G132" s="157"/>
      <c r="H132" s="158"/>
    </row>
    <row r="133" spans="1:8" ht="50.1" customHeight="1" x14ac:dyDescent="0.2">
      <c r="A133" s="154" t="s">
        <v>92</v>
      </c>
      <c r="B133" s="204"/>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293">
        <v>8028</v>
      </c>
      <c r="E133" s="157"/>
      <c r="F133" s="157"/>
      <c r="G133" s="157"/>
      <c r="H133" s="158"/>
    </row>
    <row r="134" spans="1:8" ht="50.1" customHeight="1" x14ac:dyDescent="0.2">
      <c r="A134" s="160" t="s">
        <v>93</v>
      </c>
      <c r="B134" s="161"/>
      <c r="C134" s="203" t="e">
        <f>#REF!</f>
        <v>#REF!</v>
      </c>
      <c r="D134" s="293">
        <v>8010</v>
      </c>
      <c r="E134" s="157"/>
      <c r="F134" s="157"/>
      <c r="G134" s="157"/>
      <c r="H134" s="158"/>
    </row>
    <row r="135" spans="1:8" ht="50.1" customHeight="1" x14ac:dyDescent="0.2">
      <c r="A135" s="154" t="s">
        <v>94</v>
      </c>
      <c r="B135" s="204"/>
      <c r="C135" s="203" t="s">
        <v>95</v>
      </c>
      <c r="D135" s="293">
        <v>504</v>
      </c>
      <c r="E135" s="157"/>
      <c r="F135" s="157"/>
      <c r="G135" s="157"/>
      <c r="H135" s="158"/>
    </row>
    <row r="136" spans="1:8" ht="50.1"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293">
        <v>1770</v>
      </c>
      <c r="E136" s="157"/>
      <c r="F136" s="157"/>
      <c r="G136" s="157"/>
      <c r="H136" s="158"/>
    </row>
    <row r="137" spans="1:8" ht="50.1"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293">
        <v>1416</v>
      </c>
      <c r="E137" s="157"/>
      <c r="F137" s="157"/>
      <c r="G137" s="157"/>
      <c r="H137" s="158"/>
    </row>
    <row r="138" spans="1:8" ht="50.1" customHeight="1" x14ac:dyDescent="0.2">
      <c r="A138" s="160" t="s">
        <v>98</v>
      </c>
      <c r="B138" s="161"/>
      <c r="C138"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293">
        <v>1416</v>
      </c>
      <c r="E138" s="157"/>
      <c r="F138" s="157"/>
      <c r="G138" s="157"/>
      <c r="H138" s="158"/>
    </row>
    <row r="139" spans="1:8" ht="50.1" customHeight="1" x14ac:dyDescent="0.2">
      <c r="A139" s="160" t="s">
        <v>99</v>
      </c>
      <c r="B139" s="161"/>
      <c r="C139"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293">
        <v>708</v>
      </c>
      <c r="E139" s="157"/>
      <c r="F139" s="157"/>
      <c r="G139" s="157"/>
      <c r="H139" s="158"/>
    </row>
    <row r="140" spans="1:8" ht="50.1"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293">
        <v>8400</v>
      </c>
      <c r="E140" s="157"/>
      <c r="F140" s="157"/>
      <c r="G140" s="157"/>
      <c r="H140" s="158"/>
    </row>
    <row r="141" spans="1:8" ht="50.1"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293">
        <v>5004</v>
      </c>
      <c r="E141" s="157"/>
      <c r="F141" s="157"/>
      <c r="G141" s="157"/>
      <c r="H141" s="158"/>
    </row>
    <row r="142" spans="1:8" ht="50.1" customHeight="1" thickBot="1" x14ac:dyDescent="0.25">
      <c r="A142" s="154" t="s">
        <v>102</v>
      </c>
      <c r="B142" s="204"/>
      <c r="C14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293">
        <v>6726</v>
      </c>
      <c r="E142" s="157"/>
      <c r="F142" s="157"/>
      <c r="G142" s="157"/>
      <c r="H142" s="15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293">
        <v>1059</v>
      </c>
      <c r="E143" s="157"/>
      <c r="F143" s="157"/>
      <c r="G143" s="157"/>
      <c r="H143" s="15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4" s="293">
        <v>50010</v>
      </c>
      <c r="E144" s="157"/>
      <c r="F144" s="157"/>
      <c r="G144" s="157"/>
      <c r="H144" s="15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5" s="293">
        <v>7005</v>
      </c>
      <c r="E145" s="157"/>
      <c r="F145" s="157"/>
      <c r="G145" s="157"/>
      <c r="H145" s="15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293">
        <v>5010</v>
      </c>
      <c r="E146" s="157"/>
      <c r="F146" s="157"/>
      <c r="G146" s="157"/>
      <c r="H146" s="15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7" s="293">
        <v>4200</v>
      </c>
      <c r="E147" s="157"/>
      <c r="F147" s="157"/>
      <c r="G147" s="157"/>
      <c r="H147" s="158"/>
    </row>
    <row r="148" spans="1:8" ht="50.1" customHeight="1" x14ac:dyDescent="0.2">
      <c r="A148" s="154" t="s">
        <v>107</v>
      </c>
      <c r="B148" s="204"/>
      <c r="C148" s="203" t="str">
        <f>"Интернет-площадка 2gis.ru на основе Cправочника организаций "&amp;$C$2&amp;""</f>
        <v>Интернет-площадка 2gis.ru на основе Cправочника организаций "2ГИС.НИЖНИЙ ТАГИЛ"</v>
      </c>
      <c r="D148" s="293">
        <v>4920</v>
      </c>
      <c r="E148" s="157"/>
      <c r="F148" s="157"/>
      <c r="G148" s="157"/>
      <c r="H148" s="158"/>
    </row>
    <row r="149" spans="1:8" ht="50.1" customHeight="1" x14ac:dyDescent="0.2">
      <c r="A149" s="154" t="s">
        <v>108</v>
      </c>
      <c r="B149" s="204"/>
      <c r="C149"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293">
        <v>9120</v>
      </c>
      <c r="E149" s="157"/>
      <c r="F149" s="157"/>
      <c r="G149" s="157"/>
      <c r="H149" s="15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293">
        <v>9840</v>
      </c>
      <c r="E150" s="157"/>
      <c r="F150" s="157"/>
      <c r="G150" s="157"/>
      <c r="H150" s="15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"2ГИС.НИЖНИЙ ТАГИЛ"</v>
      </c>
      <c r="D151" s="293">
        <v>7320</v>
      </c>
      <c r="E151" s="157"/>
      <c r="F151" s="157"/>
      <c r="G151" s="157"/>
      <c r="H151" s="15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"2ГИС.НИЖНИЙ ТАГИЛ"</v>
      </c>
      <c r="D152" s="293">
        <v>8784</v>
      </c>
      <c r="E152" s="157"/>
      <c r="F152" s="157"/>
      <c r="G152" s="157"/>
      <c r="H152" s="15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293">
        <v>5640</v>
      </c>
      <c r="E153" s="157"/>
      <c r="F153" s="157"/>
      <c r="G153" s="157"/>
      <c r="H153" s="15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293">
        <v>7440</v>
      </c>
      <c r="E154" s="157"/>
      <c r="F154" s="157"/>
      <c r="G154" s="157"/>
      <c r="H154" s="158"/>
    </row>
    <row r="155" spans="1:8" ht="50.1" customHeight="1" x14ac:dyDescent="0.2">
      <c r="A155" s="154" t="s">
        <v>114</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293">
        <v>11280</v>
      </c>
      <c r="E155" s="157"/>
      <c r="F155" s="157"/>
      <c r="G155" s="157"/>
      <c r="H155" s="158"/>
    </row>
    <row r="156" spans="1:8" ht="50.1" customHeight="1" x14ac:dyDescent="0.2">
      <c r="A156" s="154" t="s">
        <v>115</v>
      </c>
      <c r="B156" s="204"/>
      <c r="C156" s="203" t="s">
        <v>95</v>
      </c>
      <c r="D156" s="293">
        <v>720</v>
      </c>
      <c r="E156" s="157"/>
      <c r="F156" s="157"/>
      <c r="G156" s="157"/>
      <c r="H156" s="158"/>
    </row>
    <row r="157" spans="1:8" ht="50.1" customHeight="1" x14ac:dyDescent="0.2">
      <c r="A157" s="154" t="s">
        <v>116</v>
      </c>
      <c r="B157" s="204"/>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293">
        <v>11760</v>
      </c>
      <c r="E157" s="157"/>
      <c r="F157" s="157"/>
      <c r="G157" s="157"/>
      <c r="H157" s="158"/>
    </row>
    <row r="158" spans="1:8" ht="50.1" customHeight="1" thickBot="1" x14ac:dyDescent="0.25">
      <c r="A158" s="162" t="s">
        <v>117</v>
      </c>
      <c r="B158" s="628"/>
      <c r="C15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304">
        <v>9480</v>
      </c>
      <c r="E158" s="165"/>
      <c r="F158" s="165"/>
      <c r="G158" s="165"/>
      <c r="H158" s="16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293">
        <v>4200</v>
      </c>
      <c r="E160" s="157"/>
      <c r="F160" s="157"/>
      <c r="G160" s="157"/>
      <c r="H160" s="158"/>
    </row>
    <row r="161" spans="1:8" s="16" customFormat="1" ht="50.1" customHeight="1" x14ac:dyDescent="0.2">
      <c r="A161" s="160" t="s">
        <v>120</v>
      </c>
      <c r="B161" s="161"/>
      <c r="C161" s="209"/>
      <c r="D161" s="293">
        <v>4200</v>
      </c>
      <c r="E161" s="157"/>
      <c r="F161" s="157"/>
      <c r="G161" s="157"/>
      <c r="H161" s="158"/>
    </row>
    <row r="162" spans="1:8" s="16" customFormat="1" ht="50.1" customHeight="1" x14ac:dyDescent="0.2">
      <c r="A162" s="207" t="s">
        <v>121</v>
      </c>
      <c r="B162" s="208"/>
      <c r="C162" s="209"/>
      <c r="D162" s="293">
        <v>1500</v>
      </c>
      <c r="E162" s="157"/>
      <c r="F162" s="157"/>
      <c r="G162" s="157"/>
      <c r="H162" s="157"/>
    </row>
    <row r="163" spans="1:8" s="16" customFormat="1" ht="50.1" customHeight="1" x14ac:dyDescent="0.2">
      <c r="A163" s="207" t="s">
        <v>122</v>
      </c>
      <c r="B163" s="208"/>
      <c r="C163" s="209"/>
      <c r="D163" s="293">
        <v>150</v>
      </c>
      <c r="E163" s="157"/>
      <c r="F163" s="157"/>
      <c r="G163" s="157"/>
      <c r="H163" s="157"/>
    </row>
    <row r="164" spans="1:8" s="16" customFormat="1" ht="50.1" customHeight="1" thickBot="1" x14ac:dyDescent="0.25">
      <c r="A164" s="207" t="s">
        <v>123</v>
      </c>
      <c r="B164" s="208"/>
      <c r="C164" s="210"/>
      <c r="D164" s="78">
        <v>600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54" t="s">
        <v>125</v>
      </c>
      <c r="B166" s="204"/>
      <c r="C166" s="203" t="str">
        <f>"Интернет-площадка 2gis.ru на основе Cправочника организаций "&amp;$C$2&amp;""</f>
        <v>Интернет-площадка 2gis.ru на основе Cправочника организаций "2ГИС.НИЖНИЙ ТАГИЛ"</v>
      </c>
      <c r="D166" s="293">
        <v>1536</v>
      </c>
      <c r="E166" s="157"/>
      <c r="F166" s="157"/>
      <c r="G166" s="157"/>
      <c r="H166" s="158"/>
    </row>
    <row r="167" spans="1:8" ht="50.1" customHeight="1" x14ac:dyDescent="0.2">
      <c r="A167" s="154" t="s">
        <v>126</v>
      </c>
      <c r="B167" s="204"/>
      <c r="C167"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7" s="293">
        <v>534</v>
      </c>
      <c r="E167" s="157"/>
      <c r="F167" s="157"/>
      <c r="G167" s="157"/>
      <c r="H167" s="158"/>
    </row>
    <row r="168" spans="1:8" ht="50.1" customHeight="1" x14ac:dyDescent="0.2">
      <c r="A168" s="154" t="s">
        <v>195</v>
      </c>
      <c r="B168" s="204"/>
      <c r="C168" s="203" t="str">
        <f>"Интернет-площадка 2gis.ru на основе Cправочника организаций "&amp;$C$2&amp;""</f>
        <v>Интернет-площадка 2gis.ru на основе Cправочника организаций "2ГИС.НИЖНИЙ ТАГИЛ"</v>
      </c>
      <c r="D168" s="293">
        <v>2160</v>
      </c>
      <c r="E168" s="157"/>
      <c r="F168" s="157"/>
      <c r="G168" s="157"/>
      <c r="H168" s="158"/>
    </row>
    <row r="169" spans="1:8" ht="50.1" customHeight="1" x14ac:dyDescent="0.2">
      <c r="A169" s="154" t="s">
        <v>128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9" s="293">
        <v>840</v>
      </c>
      <c r="E169" s="157"/>
      <c r="F169" s="157"/>
      <c r="G169" s="157"/>
      <c r="H169" s="158"/>
    </row>
    <row r="170" spans="1:8" s="16" customFormat="1" ht="126" customHeight="1" thickBot="1" x14ac:dyDescent="0.25">
      <c r="A170" s="160" t="s">
        <v>129</v>
      </c>
      <c r="B170" s="161"/>
      <c r="C170" s="481" t="str">
        <f>C166</f>
        <v>Интернет-площадка 2gis.ru на основе Cправочника организаций "2ГИС.НИЖНИЙ ТАГИЛ"</v>
      </c>
      <c r="D170" s="293">
        <v>5010</v>
      </c>
      <c r="E170" s="157"/>
      <c r="F170" s="157"/>
      <c r="G170" s="157"/>
      <c r="H170" s="158"/>
    </row>
    <row r="171" spans="1:8" ht="50.1" customHeight="1" thickBot="1" x14ac:dyDescent="0.25">
      <c r="A171" s="24" t="s">
        <v>196</v>
      </c>
      <c r="B171" s="25"/>
      <c r="C171" s="26"/>
      <c r="D171" s="173"/>
      <c r="E171" s="173"/>
      <c r="F171" s="173"/>
      <c r="G171" s="173"/>
      <c r="H171" s="174"/>
    </row>
    <row r="172" spans="1:8" s="23" customFormat="1" ht="30" customHeight="1" thickBot="1" x14ac:dyDescent="0.25">
      <c r="A172" s="297"/>
      <c r="B172" s="298"/>
      <c r="C172" s="456"/>
      <c r="D172" s="298"/>
      <c r="E172" s="298"/>
      <c r="F172" s="298"/>
      <c r="G172" s="298"/>
      <c r="H172" s="299"/>
    </row>
    <row r="173" spans="1:8" s="16" customFormat="1" ht="185.25" customHeight="1" x14ac:dyDescent="0.2">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3" s="31">
        <v>9210</v>
      </c>
      <c r="E173" s="32"/>
      <c r="F173" s="32"/>
      <c r="G173" s="32"/>
      <c r="H173" s="33"/>
    </row>
    <row r="174" spans="1:8" s="16" customFormat="1" ht="83.25" customHeight="1" thickBot="1" x14ac:dyDescent="0.25">
      <c r="A174" s="160" t="s">
        <v>198</v>
      </c>
      <c r="B174" s="161"/>
      <c r="C174" s="209"/>
      <c r="D174" s="36">
        <v>9210</v>
      </c>
      <c r="E174" s="37"/>
      <c r="F174" s="37"/>
      <c r="G174" s="37"/>
      <c r="H174" s="38"/>
    </row>
    <row r="175" spans="1:8" ht="21.75" thickBot="1" x14ac:dyDescent="0.25">
      <c r="A175" s="286"/>
      <c r="B175" s="287"/>
      <c r="C175" s="125"/>
      <c r="D175" s="288"/>
      <c r="E175" s="288"/>
      <c r="F175" s="288"/>
      <c r="G175" s="288"/>
      <c r="H175" s="289"/>
    </row>
    <row r="177" spans="1:8" ht="21" x14ac:dyDescent="0.2">
      <c r="A177" s="216"/>
      <c r="B177" s="217" t="s">
        <v>130</v>
      </c>
      <c r="C177" s="218" t="s">
        <v>578</v>
      </c>
      <c r="D177" s="218"/>
      <c r="E177" s="219"/>
      <c r="F177" s="219"/>
      <c r="G177" s="219"/>
      <c r="H177" s="219"/>
    </row>
    <row r="178" spans="1:8" ht="21" x14ac:dyDescent="0.2">
      <c r="A178" s="216"/>
      <c r="B178" s="219"/>
      <c r="C178" s="419" t="s">
        <v>579</v>
      </c>
      <c r="D178" s="419"/>
      <c r="E178" s="219"/>
      <c r="F178" s="219"/>
      <c r="G178" s="219"/>
      <c r="H178" s="219"/>
    </row>
    <row r="179" spans="1:8" ht="21" x14ac:dyDescent="0.2">
      <c r="A179" s="216"/>
      <c r="B179" s="219"/>
      <c r="C179" s="419" t="s">
        <v>580</v>
      </c>
      <c r="D179" s="419"/>
      <c r="E179" s="219"/>
      <c r="F179" s="219"/>
      <c r="G179" s="219"/>
      <c r="H179" s="219"/>
    </row>
    <row r="180" spans="1:8" ht="21" x14ac:dyDescent="0.2">
      <c r="A180" s="216"/>
      <c r="B180" s="219"/>
      <c r="C180" s="643"/>
      <c r="D180" s="643"/>
      <c r="E180" s="219"/>
      <c r="F180" s="219"/>
      <c r="G180" s="219"/>
      <c r="H180" s="219"/>
    </row>
    <row r="181" spans="1:8" s="222" customFormat="1" ht="90.75" customHeight="1" x14ac:dyDescent="0.2">
      <c r="A181" s="221" t="s">
        <v>581</v>
      </c>
      <c r="B181" s="221"/>
      <c r="C181" s="221"/>
      <c r="D181" s="221"/>
      <c r="E181" s="221"/>
      <c r="F181" s="221"/>
      <c r="G181" s="221"/>
      <c r="H181" s="221"/>
    </row>
    <row r="182" spans="1:8" ht="26.25" customHeight="1" x14ac:dyDescent="0.2">
      <c r="A182" s="223" t="str">
        <f>Абакан_юр!A171</f>
        <v>По соглашению сторон в качестве валюты платежа могут выступать украинские гривны, в этом случае курс следующий: 1 руб. = 0,5104 гривен</v>
      </c>
      <c r="B182" s="223"/>
      <c r="C182" s="223"/>
      <c r="D182" s="224"/>
      <c r="E182" s="224"/>
      <c r="F182" s="225"/>
      <c r="G182" s="226"/>
      <c r="H182" s="226"/>
    </row>
    <row r="183" spans="1:8" ht="26.25" customHeight="1" x14ac:dyDescent="0.2">
      <c r="A183" s="223" t="str">
        <f>Абакан_юр!A172</f>
        <v>По соглашению сторон в качестве валюты платежа могут выступать дирхамы ОАЭ, в этом случае курс следующий: 1 руб. = 0,0436 дирхам</v>
      </c>
      <c r="B183" s="223"/>
      <c r="C183" s="223"/>
      <c r="D183" s="224"/>
      <c r="E183" s="224"/>
      <c r="F183" s="225"/>
      <c r="G183" s="228"/>
      <c r="H183" s="228"/>
    </row>
    <row r="184" spans="1:8" ht="26.25" customHeight="1" x14ac:dyDescent="0.2">
      <c r="A184" s="223" t="str">
        <f>Абакан_юр!A173</f>
        <v>По соглашению сторон в качестве валюты платежа могут выступать доллары США, в этом случае курс следующий: 1 руб. = 0,0118 доллара</v>
      </c>
      <c r="B184" s="223"/>
      <c r="C184" s="223"/>
      <c r="D184" s="224"/>
      <c r="E184" s="224"/>
      <c r="F184" s="225"/>
      <c r="G184" s="228"/>
      <c r="H184" s="228"/>
    </row>
    <row r="185" spans="1:8" ht="26.25" customHeight="1" x14ac:dyDescent="0.2">
      <c r="A185" s="223" t="str">
        <f>Абакан_юр!A174</f>
        <v>По соглашению сторон в качестве валюты платежа могут выступать евро, в этом случае курс следующий: 1 руб. = 0,0108 евро</v>
      </c>
      <c r="B185" s="223"/>
      <c r="C185" s="223"/>
      <c r="D185" s="224"/>
      <c r="E185" s="225"/>
      <c r="F185" s="225"/>
      <c r="G185" s="228"/>
      <c r="H185" s="228"/>
    </row>
    <row r="186" spans="1:8" ht="26.25" customHeight="1" x14ac:dyDescent="0.2">
      <c r="A186" s="223" t="str">
        <f>Абакан_юр!A175</f>
        <v>По соглашению сторон в качестве валюты платежа могут выступать чешские кроны, в этом случае курс следующий: 1 руб. = 0,2741 крона</v>
      </c>
      <c r="B186" s="223"/>
      <c r="C186" s="223"/>
      <c r="D186" s="224"/>
      <c r="E186" s="225"/>
      <c r="F186" s="225"/>
      <c r="G186" s="228"/>
      <c r="H186" s="228"/>
    </row>
    <row r="187" spans="1:8" ht="26.25" customHeight="1" x14ac:dyDescent="0.2">
      <c r="A187" s="223" t="str">
        <f>Абакан_юр!A176</f>
        <v>По соглашению сторон в качестве валюты платежа могут выступать киргизские сомы, в этом случае курс следующий: 1 руб. = 1,0001 сом</v>
      </c>
      <c r="B187" s="223"/>
      <c r="C187" s="223"/>
      <c r="D187" s="224"/>
      <c r="E187" s="224"/>
      <c r="F187" s="225"/>
      <c r="G187" s="228"/>
      <c r="H187" s="228"/>
    </row>
    <row r="188" spans="1:8" ht="26.25" customHeight="1" x14ac:dyDescent="0.2">
      <c r="A18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8" s="223"/>
      <c r="C188" s="223"/>
      <c r="D188" s="224"/>
      <c r="E188" s="224"/>
      <c r="F188" s="225"/>
      <c r="G188" s="228"/>
      <c r="H188" s="228"/>
    </row>
    <row r="189" spans="1:8" ht="26.25" x14ac:dyDescent="0.2">
      <c r="A189" s="229"/>
      <c r="B189" s="229"/>
      <c r="C189" s="230"/>
      <c r="D189" s="231"/>
      <c r="E189" s="231"/>
      <c r="F189" s="232"/>
      <c r="G189" s="233"/>
      <c r="H189" s="233"/>
    </row>
    <row r="190" spans="1:8" ht="21" customHeight="1" x14ac:dyDescent="0.2">
      <c r="A190" s="235" t="s">
        <v>141</v>
      </c>
      <c r="B190" s="235"/>
      <c r="C190" s="235"/>
      <c r="D190" s="235"/>
      <c r="E190" s="235"/>
      <c r="F190" s="235"/>
      <c r="G190" s="235"/>
      <c r="H190" s="235"/>
    </row>
    <row r="191" spans="1:8" ht="21" customHeight="1" x14ac:dyDescent="0.2">
      <c r="A191" s="235" t="s">
        <v>142</v>
      </c>
      <c r="B191" s="235"/>
      <c r="C191" s="235"/>
      <c r="D191" s="235"/>
      <c r="E191" s="235"/>
      <c r="F191" s="235"/>
      <c r="G191" s="235"/>
      <c r="H191" s="235"/>
    </row>
    <row r="192" spans="1:8" ht="27" thickBot="1" x14ac:dyDescent="0.25">
      <c r="A192" s="229"/>
      <c r="B192" s="229"/>
      <c r="C192" s="230"/>
      <c r="D192" s="231"/>
      <c r="E192" s="231"/>
      <c r="F192" s="232"/>
      <c r="G192" s="233"/>
      <c r="H192" s="233"/>
    </row>
    <row r="193" spans="1:8" ht="94.5" customHeight="1" thickBot="1" x14ac:dyDescent="0.25">
      <c r="A193" s="309" t="s">
        <v>145</v>
      </c>
      <c r="B193" s="310"/>
      <c r="C193" s="311" t="s">
        <v>146</v>
      </c>
      <c r="D193" s="312" t="s">
        <v>147</v>
      </c>
      <c r="E193" s="313"/>
      <c r="F193" s="248"/>
      <c r="G193" s="248"/>
      <c r="H193" s="248"/>
    </row>
    <row r="194" spans="1:8" ht="108.75" customHeight="1" x14ac:dyDescent="0.2">
      <c r="A194" s="249" t="s">
        <v>148</v>
      </c>
      <c r="B194" s="250"/>
      <c r="C194" s="251" t="s">
        <v>149</v>
      </c>
      <c r="D194" s="252" t="s">
        <v>150</v>
      </c>
      <c r="E194" s="253"/>
      <c r="F194" s="248"/>
      <c r="G194" s="248"/>
      <c r="H194" s="248"/>
    </row>
    <row r="195" spans="1:8" ht="68.25" customHeight="1" x14ac:dyDescent="0.2">
      <c r="A195" s="254" t="s">
        <v>151</v>
      </c>
      <c r="B195" s="255"/>
      <c r="C195" s="256" t="s">
        <v>152</v>
      </c>
      <c r="D195" s="257" t="s">
        <v>153</v>
      </c>
      <c r="E195" s="258"/>
      <c r="F195" s="248"/>
      <c r="G195" s="248"/>
      <c r="H195" s="248"/>
    </row>
    <row r="196" spans="1:8" ht="135.75" customHeight="1" x14ac:dyDescent="0.2">
      <c r="A196" s="254" t="s">
        <v>154</v>
      </c>
      <c r="B196" s="255"/>
      <c r="C196" s="256" t="s">
        <v>155</v>
      </c>
      <c r="D196" s="257" t="s">
        <v>153</v>
      </c>
      <c r="E196" s="258"/>
      <c r="F196" s="248"/>
      <c r="G196" s="248"/>
      <c r="H196" s="248"/>
    </row>
    <row r="197" spans="1:8" s="213" customFormat="1" ht="102.75" customHeight="1" x14ac:dyDescent="0.2">
      <c r="A197" s="254" t="s">
        <v>157</v>
      </c>
      <c r="B197" s="255"/>
      <c r="C197" s="314" t="s">
        <v>158</v>
      </c>
      <c r="D197" s="255" t="s">
        <v>153</v>
      </c>
      <c r="E197" s="315"/>
      <c r="F197" s="242"/>
      <c r="G197" s="242"/>
      <c r="H197" s="242"/>
    </row>
    <row r="198" spans="1:8" s="234" customFormat="1" ht="222.75" customHeight="1" thickBot="1" x14ac:dyDescent="0.25">
      <c r="A198" s="316" t="s">
        <v>159</v>
      </c>
      <c r="B198" s="317"/>
      <c r="C198" s="318" t="s">
        <v>160</v>
      </c>
      <c r="D198" s="319" t="s">
        <v>153</v>
      </c>
      <c r="E198" s="320"/>
      <c r="F198" s="232"/>
      <c r="G198" s="233"/>
      <c r="H198" s="233"/>
    </row>
    <row r="199" spans="1:8" ht="33" customHeight="1" x14ac:dyDescent="0.2">
      <c r="A199" s="260" t="s">
        <v>161</v>
      </c>
      <c r="B199" s="260"/>
      <c r="C199" s="260"/>
      <c r="D199" s="260"/>
      <c r="E199" s="260"/>
      <c r="F199" s="260"/>
      <c r="G199" s="260"/>
      <c r="H199" s="260"/>
    </row>
    <row r="200" spans="1:8" ht="30.75" customHeight="1" x14ac:dyDescent="0.2">
      <c r="A200" s="260" t="s">
        <v>162</v>
      </c>
      <c r="B200" s="260"/>
      <c r="C200" s="260"/>
      <c r="D200" s="260"/>
      <c r="E200" s="260"/>
      <c r="F200" s="260"/>
      <c r="G200" s="260"/>
      <c r="H200" s="260"/>
    </row>
    <row r="201" spans="1:8" ht="183" customHeight="1" x14ac:dyDescent="0.2">
      <c r="A201"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21"/>
      <c r="C201" s="321"/>
      <c r="D201" s="321"/>
      <c r="E201" s="321"/>
      <c r="F201" s="321"/>
      <c r="G201" s="321"/>
      <c r="H201" s="321"/>
    </row>
    <row r="202" spans="1:8" ht="85.5" customHeight="1" x14ac:dyDescent="0.2">
      <c r="A202" s="235" t="s">
        <v>164</v>
      </c>
      <c r="B202" s="235"/>
      <c r="C202" s="235"/>
      <c r="D202" s="235"/>
      <c r="E202" s="235"/>
      <c r="F202" s="235"/>
      <c r="G202" s="235"/>
      <c r="H202" s="235"/>
    </row>
    <row r="203" spans="1:8" ht="31.5" customHeight="1" x14ac:dyDescent="0.2">
      <c r="A203" s="260" t="s">
        <v>165</v>
      </c>
      <c r="B203" s="260"/>
      <c r="C203" s="260"/>
      <c r="D203" s="260"/>
      <c r="E203" s="260"/>
      <c r="F203" s="260"/>
      <c r="G203" s="260"/>
      <c r="H203" s="260"/>
    </row>
    <row r="204" spans="1:8" s="262" customFormat="1" ht="114.75" customHeight="1" x14ac:dyDescent="0.2">
      <c r="A204" s="235" t="s">
        <v>166</v>
      </c>
      <c r="B204" s="235"/>
      <c r="C204" s="235"/>
      <c r="D204" s="235"/>
      <c r="E204" s="235"/>
      <c r="F204" s="235"/>
      <c r="G204" s="235"/>
      <c r="H204" s="235"/>
    </row>
  </sheetData>
  <sheetProtection selectLockedCells="1" selectUnlockedCells="1"/>
  <mergeCells count="334">
    <mergeCell ref="A201:H201"/>
    <mergeCell ref="A202:H202"/>
    <mergeCell ref="A203:H203"/>
    <mergeCell ref="A204:E204"/>
    <mergeCell ref="F204:H204"/>
    <mergeCell ref="A197:B197"/>
    <mergeCell ref="D197:E197"/>
    <mergeCell ref="A198:B198"/>
    <mergeCell ref="D198:E198"/>
    <mergeCell ref="A199:H199"/>
    <mergeCell ref="A200:H200"/>
    <mergeCell ref="A194:B194"/>
    <mergeCell ref="D194:E194"/>
    <mergeCell ref="A195:B195"/>
    <mergeCell ref="D195:E195"/>
    <mergeCell ref="A196:B196"/>
    <mergeCell ref="D196:E196"/>
    <mergeCell ref="A187:C187"/>
    <mergeCell ref="A188:C188"/>
    <mergeCell ref="A190:H190"/>
    <mergeCell ref="A191:H191"/>
    <mergeCell ref="A193:B193"/>
    <mergeCell ref="D193:E193"/>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72"/>
  <sheetViews>
    <sheetView view="pageBreakPreview" zoomScale="40" zoomScaleNormal="60" zoomScaleSheetLayoutView="40" workbookViewId="0">
      <pane ySplit="4" topLeftCell="A19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28" customFormat="1" ht="49.5" customHeight="1" thickBot="1" x14ac:dyDescent="0.25">
      <c r="A6" s="47"/>
      <c r="B6" s="48"/>
      <c r="C6" s="49"/>
      <c r="D6" s="287" t="s">
        <v>228</v>
      </c>
      <c r="E6" s="287"/>
      <c r="F6" s="287"/>
      <c r="G6" s="287"/>
      <c r="H6" s="459"/>
    </row>
    <row r="7" spans="1:8" ht="24"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1">
        <f>F8*1.2</f>
        <v>9468</v>
      </c>
      <c r="E8" s="32">
        <f>F8*1.1</f>
        <v>8679</v>
      </c>
      <c r="F8" s="32">
        <v>7890</v>
      </c>
      <c r="G8" s="32">
        <f>F8*0.75</f>
        <v>5917.5</v>
      </c>
      <c r="H8" s="33">
        <f>F8*0.5</f>
        <v>3945</v>
      </c>
    </row>
    <row r="9" spans="1:8" s="16" customFormat="1" ht="132" customHeight="1" x14ac:dyDescent="0.2">
      <c r="A9" s="34"/>
      <c r="B9" s="35"/>
      <c r="C9" s="35"/>
      <c r="D9" s="36"/>
      <c r="E9" s="37"/>
      <c r="F9" s="37"/>
      <c r="G9" s="37"/>
      <c r="H9" s="38"/>
    </row>
    <row r="10" spans="1:8" s="16" customFormat="1" ht="14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54">
        <f>F13*1.2</f>
        <v>12528</v>
      </c>
      <c r="E13" s="32">
        <f>F13*1.1</f>
        <v>11484.000000000002</v>
      </c>
      <c r="F13" s="32">
        <v>10440</v>
      </c>
      <c r="G13" s="32">
        <f>F13*0.75</f>
        <v>7830</v>
      </c>
      <c r="H13" s="33">
        <f>F13*0.5</f>
        <v>5220</v>
      </c>
    </row>
    <row r="14" spans="1:8" s="16" customFormat="1" ht="132" customHeight="1" x14ac:dyDescent="0.2">
      <c r="A14" s="55"/>
      <c r="B14" s="35"/>
      <c r="C14" s="35"/>
      <c r="D14" s="56"/>
      <c r="E14" s="37"/>
      <c r="F14" s="37"/>
      <c r="G14" s="37"/>
      <c r="H14" s="38"/>
    </row>
    <row r="15" spans="1:8" s="16" customFormat="1" ht="123.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1770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"2ГИС.НОВОКУЗНЕЦК"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267">
        <v>300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1">
        <f>F28*1.2</f>
        <v>26510.399999999998</v>
      </c>
      <c r="E28" s="32">
        <f>F28*1.1</f>
        <v>24301.200000000001</v>
      </c>
      <c r="F28" s="32">
        <v>22092</v>
      </c>
      <c r="G28" s="32">
        <f>F28*0.75</f>
        <v>16569</v>
      </c>
      <c r="H28" s="33">
        <f>F28*0.5</f>
        <v>11046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54">
        <f>F33*1.2</f>
        <v>35078.400000000001</v>
      </c>
      <c r="E33" s="32">
        <f>F33*1.1</f>
        <v>32155.200000000004</v>
      </c>
      <c r="F33" s="32">
        <v>29232</v>
      </c>
      <c r="G33" s="32">
        <f>F33*0.75</f>
        <v>21924</v>
      </c>
      <c r="H33" s="33">
        <f>F33*0.5</f>
        <v>14616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5040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"2ГИС.НОВОКУЗНЕЦК"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89">
        <v>300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99"/>
      <c r="E47" s="100"/>
      <c r="F47" s="100"/>
      <c r="G47" s="100"/>
      <c r="H47" s="101"/>
    </row>
    <row r="48" spans="1:8" s="16" customFormat="1" ht="24.95" customHeight="1" thickBot="1" x14ac:dyDescent="0.25">
      <c r="A48" s="81"/>
      <c r="B48" s="82"/>
      <c r="C48" s="83"/>
      <c r="D48" s="287" t="s">
        <v>228</v>
      </c>
      <c r="E48" s="287"/>
      <c r="F48" s="287"/>
      <c r="G48" s="287"/>
      <c r="H48" s="459"/>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1">
        <f>F49*1.2</f>
        <v>11361.6</v>
      </c>
      <c r="E49" s="32">
        <f>F49*1.1</f>
        <v>10414.800000000001</v>
      </c>
      <c r="F49" s="32">
        <v>9468</v>
      </c>
      <c r="G49" s="32">
        <f>F49*0.75</f>
        <v>7101</v>
      </c>
      <c r="H49" s="33">
        <f>F49*0.5</f>
        <v>4734</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44"/>
      <c r="E53" s="45"/>
      <c r="F53" s="45"/>
      <c r="G53" s="45"/>
      <c r="H53" s="46"/>
    </row>
    <row r="54" spans="1:8" s="16" customFormat="1" ht="24.95" customHeight="1" thickBot="1" x14ac:dyDescent="0.25">
      <c r="A54" s="47"/>
      <c r="B54" s="48"/>
      <c r="C54" s="49"/>
      <c r="D54" s="287" t="s">
        <v>228</v>
      </c>
      <c r="E54" s="287"/>
      <c r="F54" s="287"/>
      <c r="G54" s="287"/>
      <c r="H54" s="459"/>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54">
        <f>F55*1.2</f>
        <v>12960</v>
      </c>
      <c r="E55" s="32">
        <f>F55*1.1</f>
        <v>11880.000000000002</v>
      </c>
      <c r="F55" s="32">
        <v>10800</v>
      </c>
      <c r="G55" s="32">
        <f>F55*0.75</f>
        <v>8100</v>
      </c>
      <c r="H55" s="33">
        <f>F55*0.5</f>
        <v>5400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61"/>
      <c r="E59" s="45"/>
      <c r="F59" s="45"/>
      <c r="G59" s="45"/>
      <c r="H59" s="46"/>
    </row>
    <row r="60" spans="1:8" s="16" customFormat="1" ht="24.95" customHeight="1" thickBot="1" x14ac:dyDescent="0.25">
      <c r="A60" s="81"/>
      <c r="B60" s="82"/>
      <c r="C60" s="83"/>
      <c r="D60" s="287" t="s">
        <v>228</v>
      </c>
      <c r="E60" s="287"/>
      <c r="F60" s="287"/>
      <c r="G60" s="287"/>
      <c r="H60" s="459"/>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267">
        <v>300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271"/>
      <c r="E63" s="272"/>
      <c r="F63" s="272"/>
      <c r="G63" s="272"/>
      <c r="H63" s="273"/>
    </row>
    <row r="64" spans="1:8" ht="21.75" thickBot="1" x14ac:dyDescent="0.25">
      <c r="A64" s="81"/>
      <c r="B64" s="129"/>
      <c r="C64" s="130"/>
      <c r="D64" s="287" t="s">
        <v>228</v>
      </c>
      <c r="E64" s="287"/>
      <c r="F64" s="287"/>
      <c r="G64" s="287"/>
      <c r="H64" s="459"/>
    </row>
    <row r="65" spans="1:8" ht="50.1" customHeight="1" thickBot="1" x14ac:dyDescent="0.25">
      <c r="A65" s="136" t="s">
        <v>38</v>
      </c>
      <c r="B65" s="137"/>
      <c r="C65" s="137"/>
      <c r="D65" s="138" t="str">
        <f>"от "&amp;MIN(D66:D85)&amp;" до "&amp;MAX(D66:D85)</f>
        <v>от 2040 до 40800</v>
      </c>
      <c r="E65" s="139"/>
      <c r="F65" s="139"/>
      <c r="G65" s="139"/>
      <c r="H65" s="140"/>
    </row>
    <row r="66" spans="1:8" ht="37.5" customHeight="1" x14ac:dyDescent="0.2">
      <c r="A66" s="141" t="s">
        <v>39</v>
      </c>
      <c r="B66" s="142"/>
      <c r="C66" s="27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144">
        <v>2040</v>
      </c>
      <c r="E66" s="145"/>
      <c r="F66" s="145"/>
      <c r="G66" s="145"/>
      <c r="H66" s="146"/>
    </row>
    <row r="67" spans="1:8" ht="37.5" customHeight="1" x14ac:dyDescent="0.2">
      <c r="A67" s="147" t="s">
        <v>40</v>
      </c>
      <c r="B67" s="148"/>
      <c r="C67" s="143"/>
      <c r="D67" s="36">
        <v>4080</v>
      </c>
      <c r="E67" s="37"/>
      <c r="F67" s="37"/>
      <c r="G67" s="37"/>
      <c r="H67" s="38"/>
    </row>
    <row r="68" spans="1:8" ht="37.5" customHeight="1" x14ac:dyDescent="0.2">
      <c r="A68" s="147" t="s">
        <v>41</v>
      </c>
      <c r="B68" s="148"/>
      <c r="C68" s="143"/>
      <c r="D68" s="36">
        <v>6120</v>
      </c>
      <c r="E68" s="37"/>
      <c r="F68" s="37"/>
      <c r="G68" s="37"/>
      <c r="H68" s="38"/>
    </row>
    <row r="69" spans="1:8" ht="37.5" customHeight="1" x14ac:dyDescent="0.2">
      <c r="A69" s="147" t="s">
        <v>42</v>
      </c>
      <c r="B69" s="148"/>
      <c r="C69" s="143"/>
      <c r="D69" s="36">
        <v>8160</v>
      </c>
      <c r="E69" s="37"/>
      <c r="F69" s="37"/>
      <c r="G69" s="37"/>
      <c r="H69" s="38"/>
    </row>
    <row r="70" spans="1:8" ht="37.5" customHeight="1" x14ac:dyDescent="0.2">
      <c r="A70" s="147" t="s">
        <v>43</v>
      </c>
      <c r="B70" s="148"/>
      <c r="C70" s="143"/>
      <c r="D70" s="36">
        <v>10200</v>
      </c>
      <c r="E70" s="37"/>
      <c r="F70" s="37"/>
      <c r="G70" s="37"/>
      <c r="H70" s="38"/>
    </row>
    <row r="71" spans="1:8" ht="37.5" customHeight="1" x14ac:dyDescent="0.2">
      <c r="A71" s="147" t="s">
        <v>44</v>
      </c>
      <c r="B71" s="148"/>
      <c r="C71" s="143"/>
      <c r="D71" s="36">
        <v>12240</v>
      </c>
      <c r="E71" s="37"/>
      <c r="F71" s="37"/>
      <c r="G71" s="37"/>
      <c r="H71" s="38"/>
    </row>
    <row r="72" spans="1:8" ht="37.5" customHeight="1" x14ac:dyDescent="0.2">
      <c r="A72" s="147" t="s">
        <v>45</v>
      </c>
      <c r="B72" s="148"/>
      <c r="C72" s="143"/>
      <c r="D72" s="36">
        <v>14280</v>
      </c>
      <c r="E72" s="37"/>
      <c r="F72" s="37"/>
      <c r="G72" s="37"/>
      <c r="H72" s="38"/>
    </row>
    <row r="73" spans="1:8" ht="37.5" customHeight="1" x14ac:dyDescent="0.2">
      <c r="A73" s="147" t="s">
        <v>46</v>
      </c>
      <c r="B73" s="148"/>
      <c r="C73" s="143"/>
      <c r="D73" s="36">
        <v>16320</v>
      </c>
      <c r="E73" s="37"/>
      <c r="F73" s="37"/>
      <c r="G73" s="37"/>
      <c r="H73" s="38"/>
    </row>
    <row r="74" spans="1:8" ht="37.5" customHeight="1" x14ac:dyDescent="0.2">
      <c r="A74" s="147" t="s">
        <v>47</v>
      </c>
      <c r="B74" s="148"/>
      <c r="C74" s="143"/>
      <c r="D74" s="36">
        <v>18360</v>
      </c>
      <c r="E74" s="37"/>
      <c r="F74" s="37"/>
      <c r="G74" s="37"/>
      <c r="H74" s="38"/>
    </row>
    <row r="75" spans="1:8" ht="37.5" customHeight="1" x14ac:dyDescent="0.2">
      <c r="A75" s="147" t="s">
        <v>48</v>
      </c>
      <c r="B75" s="148"/>
      <c r="C75" s="143"/>
      <c r="D75" s="36">
        <v>20400</v>
      </c>
      <c r="E75" s="37"/>
      <c r="F75" s="37"/>
      <c r="G75" s="37"/>
      <c r="H75" s="38"/>
    </row>
    <row r="76" spans="1:8" ht="37.5" customHeight="1" x14ac:dyDescent="0.2">
      <c r="A76" s="147" t="s">
        <v>49</v>
      </c>
      <c r="B76" s="148"/>
      <c r="C76" s="143"/>
      <c r="D76" s="36">
        <v>22440</v>
      </c>
      <c r="E76" s="37"/>
      <c r="F76" s="37"/>
      <c r="G76" s="37"/>
      <c r="H76" s="38"/>
    </row>
    <row r="77" spans="1:8" ht="37.5" customHeight="1" x14ac:dyDescent="0.2">
      <c r="A77" s="147" t="s">
        <v>50</v>
      </c>
      <c r="B77" s="148"/>
      <c r="C77" s="143"/>
      <c r="D77" s="36">
        <v>24480</v>
      </c>
      <c r="E77" s="37"/>
      <c r="F77" s="37"/>
      <c r="G77" s="37"/>
      <c r="H77" s="38"/>
    </row>
    <row r="78" spans="1:8" ht="37.5" customHeight="1" x14ac:dyDescent="0.2">
      <c r="A78" s="147" t="s">
        <v>51</v>
      </c>
      <c r="B78" s="148"/>
      <c r="C78" s="143"/>
      <c r="D78" s="36">
        <v>26520</v>
      </c>
      <c r="E78" s="37"/>
      <c r="F78" s="37"/>
      <c r="G78" s="37"/>
      <c r="H78" s="38"/>
    </row>
    <row r="79" spans="1:8" ht="37.5" customHeight="1" x14ac:dyDescent="0.2">
      <c r="A79" s="147" t="s">
        <v>52</v>
      </c>
      <c r="B79" s="148"/>
      <c r="C79" s="143"/>
      <c r="D79" s="36">
        <v>28560</v>
      </c>
      <c r="E79" s="37"/>
      <c r="F79" s="37"/>
      <c r="G79" s="37"/>
      <c r="H79" s="38"/>
    </row>
    <row r="80" spans="1:8" ht="37.5" customHeight="1" x14ac:dyDescent="0.2">
      <c r="A80" s="147" t="s">
        <v>53</v>
      </c>
      <c r="B80" s="148"/>
      <c r="C80" s="143"/>
      <c r="D80" s="36">
        <v>30600</v>
      </c>
      <c r="E80" s="37"/>
      <c r="F80" s="37"/>
      <c r="G80" s="37"/>
      <c r="H80" s="38"/>
    </row>
    <row r="81" spans="1:8" ht="37.5" customHeight="1" x14ac:dyDescent="0.2">
      <c r="A81" s="147" t="s">
        <v>54</v>
      </c>
      <c r="B81" s="148"/>
      <c r="C81" s="143"/>
      <c r="D81" s="36">
        <v>32640</v>
      </c>
      <c r="E81" s="37"/>
      <c r="F81" s="37"/>
      <c r="G81" s="37"/>
      <c r="H81" s="38"/>
    </row>
    <row r="82" spans="1:8" ht="37.5" customHeight="1" x14ac:dyDescent="0.2">
      <c r="A82" s="147" t="s">
        <v>55</v>
      </c>
      <c r="B82" s="148"/>
      <c r="C82" s="143"/>
      <c r="D82" s="36">
        <v>34680</v>
      </c>
      <c r="E82" s="37"/>
      <c r="F82" s="37"/>
      <c r="G82" s="37"/>
      <c r="H82" s="38"/>
    </row>
    <row r="83" spans="1:8" ht="37.5" customHeight="1" x14ac:dyDescent="0.2">
      <c r="A83" s="147" t="s">
        <v>56</v>
      </c>
      <c r="B83" s="148"/>
      <c r="C83" s="143"/>
      <c r="D83" s="36">
        <v>36720</v>
      </c>
      <c r="E83" s="37"/>
      <c r="F83" s="37"/>
      <c r="G83" s="37"/>
      <c r="H83" s="38"/>
    </row>
    <row r="84" spans="1:8" ht="37.5" customHeight="1" x14ac:dyDescent="0.2">
      <c r="A84" s="147" t="s">
        <v>57</v>
      </c>
      <c r="B84" s="148"/>
      <c r="C84" s="143"/>
      <c r="D84" s="36">
        <v>38760</v>
      </c>
      <c r="E84" s="37"/>
      <c r="F84" s="37"/>
      <c r="G84" s="37"/>
      <c r="H84" s="38"/>
    </row>
    <row r="85" spans="1:8" ht="37.5" customHeight="1" x14ac:dyDescent="0.2">
      <c r="A85" s="147" t="s">
        <v>58</v>
      </c>
      <c r="B85" s="148"/>
      <c r="C85" s="143"/>
      <c r="D85" s="36">
        <v>40800</v>
      </c>
      <c r="E85" s="37"/>
      <c r="F85" s="37"/>
      <c r="G85" s="37"/>
      <c r="H85" s="38"/>
    </row>
    <row r="86" spans="1:8" ht="37.5" customHeight="1" x14ac:dyDescent="0.2">
      <c r="A86" s="147" t="s">
        <v>178</v>
      </c>
      <c r="B86" s="148"/>
      <c r="C86" s="143"/>
      <c r="D86" s="36">
        <v>42840</v>
      </c>
      <c r="E86" s="37"/>
      <c r="F86" s="37"/>
      <c r="G86" s="37"/>
      <c r="H86" s="38"/>
    </row>
    <row r="87" spans="1:8" ht="37.5" customHeight="1" x14ac:dyDescent="0.2">
      <c r="A87" s="147" t="s">
        <v>179</v>
      </c>
      <c r="B87" s="148"/>
      <c r="C87" s="143"/>
      <c r="D87" s="36">
        <v>44880</v>
      </c>
      <c r="E87" s="37"/>
      <c r="F87" s="37"/>
      <c r="G87" s="37"/>
      <c r="H87" s="38"/>
    </row>
    <row r="88" spans="1:8" ht="37.5" customHeight="1" x14ac:dyDescent="0.2">
      <c r="A88" s="147" t="s">
        <v>180</v>
      </c>
      <c r="B88" s="148"/>
      <c r="C88" s="143"/>
      <c r="D88" s="36">
        <v>46920</v>
      </c>
      <c r="E88" s="37"/>
      <c r="F88" s="37"/>
      <c r="G88" s="37"/>
      <c r="H88" s="38"/>
    </row>
    <row r="89" spans="1:8" ht="37.5" customHeight="1" x14ac:dyDescent="0.2">
      <c r="A89" s="147" t="s">
        <v>181</v>
      </c>
      <c r="B89" s="148"/>
      <c r="C89" s="143"/>
      <c r="D89" s="36">
        <v>48960</v>
      </c>
      <c r="E89" s="37"/>
      <c r="F89" s="37"/>
      <c r="G89" s="37"/>
      <c r="H89" s="38"/>
    </row>
    <row r="90" spans="1:8" ht="37.5" customHeight="1" x14ac:dyDescent="0.2">
      <c r="A90" s="147" t="s">
        <v>182</v>
      </c>
      <c r="B90" s="148"/>
      <c r="C90" s="143"/>
      <c r="D90" s="36">
        <v>51000</v>
      </c>
      <c r="E90" s="37"/>
      <c r="F90" s="37"/>
      <c r="G90" s="37"/>
      <c r="H90" s="38"/>
    </row>
    <row r="91" spans="1:8" ht="37.5" customHeight="1" x14ac:dyDescent="0.2">
      <c r="A91" s="147" t="s">
        <v>183</v>
      </c>
      <c r="B91" s="148"/>
      <c r="C91" s="143"/>
      <c r="D91" s="36">
        <v>53040</v>
      </c>
      <c r="E91" s="37"/>
      <c r="F91" s="37"/>
      <c r="G91" s="37"/>
      <c r="H91" s="38"/>
    </row>
    <row r="92" spans="1:8" ht="37.5" customHeight="1" x14ac:dyDescent="0.2">
      <c r="A92" s="147" t="s">
        <v>184</v>
      </c>
      <c r="B92" s="148"/>
      <c r="C92" s="143"/>
      <c r="D92" s="36">
        <v>55080</v>
      </c>
      <c r="E92" s="37"/>
      <c r="F92" s="37"/>
      <c r="G92" s="37"/>
      <c r="H92" s="38"/>
    </row>
    <row r="93" spans="1:8" ht="37.5" customHeight="1" x14ac:dyDescent="0.2">
      <c r="A93" s="147" t="s">
        <v>185</v>
      </c>
      <c r="B93" s="148"/>
      <c r="C93" s="143"/>
      <c r="D93" s="36">
        <v>57120</v>
      </c>
      <c r="E93" s="37"/>
      <c r="F93" s="37"/>
      <c r="G93" s="37"/>
      <c r="H93" s="38"/>
    </row>
    <row r="94" spans="1:8" ht="37.5" customHeight="1" x14ac:dyDescent="0.2">
      <c r="A94" s="147" t="s">
        <v>186</v>
      </c>
      <c r="B94" s="148"/>
      <c r="C94" s="143"/>
      <c r="D94" s="36">
        <v>59160</v>
      </c>
      <c r="E94" s="37"/>
      <c r="F94" s="37"/>
      <c r="G94" s="37"/>
      <c r="H94" s="38"/>
    </row>
    <row r="95" spans="1:8" ht="37.5" customHeight="1" thickBot="1" x14ac:dyDescent="0.25">
      <c r="A95" s="147" t="s">
        <v>187</v>
      </c>
      <c r="B95" s="148"/>
      <c r="C95" s="528"/>
      <c r="D95" s="36">
        <v>61200</v>
      </c>
      <c r="E95" s="37"/>
      <c r="F95" s="37"/>
      <c r="G95" s="37"/>
      <c r="H95" s="38"/>
    </row>
    <row r="96" spans="1:8" s="16" customFormat="1" ht="24.95" customHeight="1" thickBot="1" x14ac:dyDescent="0.25">
      <c r="A96" s="81"/>
      <c r="B96" s="460"/>
      <c r="C96" s="130"/>
      <c r="D96" s="345" t="s">
        <v>234</v>
      </c>
      <c r="E96" s="345"/>
      <c r="F96" s="345"/>
      <c r="G96" s="345"/>
      <c r="H96" s="346"/>
    </row>
    <row r="97" spans="1:8" s="16" customFormat="1" ht="24.95" customHeight="1" thickBot="1" x14ac:dyDescent="0.25">
      <c r="A97" s="461"/>
      <c r="B97" s="124"/>
      <c r="C97" s="125"/>
      <c r="D97" s="462" t="s">
        <v>168</v>
      </c>
      <c r="E97" s="463" t="s">
        <v>169</v>
      </c>
      <c r="F97" s="464" t="s">
        <v>170</v>
      </c>
      <c r="G97" s="463" t="s">
        <v>171</v>
      </c>
      <c r="H97" s="465" t="s">
        <v>172</v>
      </c>
    </row>
    <row r="98" spans="1:8" s="16" customFormat="1" ht="48" customHeight="1" x14ac:dyDescent="0.2">
      <c r="A98" s="29" t="s">
        <v>235</v>
      </c>
      <c r="B98" s="30" t="s">
        <v>27</v>
      </c>
      <c r="C9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8" s="31">
        <f>F98*1.2</f>
        <v>9468</v>
      </c>
      <c r="E98" s="32">
        <f>F98*1.1</f>
        <v>8679</v>
      </c>
      <c r="F98" s="32">
        <v>7890</v>
      </c>
      <c r="G98" s="32">
        <f>F98*0.75</f>
        <v>5917.5</v>
      </c>
      <c r="H98" s="33">
        <f>F98*0.5</f>
        <v>3945</v>
      </c>
    </row>
    <row r="99" spans="1:8" s="16" customFormat="1" ht="132" customHeight="1" x14ac:dyDescent="0.2">
      <c r="A99" s="34"/>
      <c r="B99" s="35"/>
      <c r="C99" s="35"/>
      <c r="D99" s="36"/>
      <c r="E99" s="37"/>
      <c r="F99" s="37"/>
      <c r="G99" s="37"/>
      <c r="H99" s="38"/>
    </row>
    <row r="100" spans="1:8" s="16" customFormat="1" ht="97.5" customHeight="1" x14ac:dyDescent="0.2">
      <c r="A100" s="34"/>
      <c r="B100" s="39" t="s">
        <v>12</v>
      </c>
      <c r="C10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0" s="36"/>
      <c r="E100" s="37"/>
      <c r="F100" s="37"/>
      <c r="G100" s="37"/>
      <c r="H100" s="38"/>
    </row>
    <row r="101" spans="1:8" s="16" customFormat="1" ht="166.5" customHeight="1" thickBot="1" x14ac:dyDescent="0.25">
      <c r="A101" s="41"/>
      <c r="B101" s="42" t="s">
        <v>13</v>
      </c>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1" s="44"/>
      <c r="E101" s="45"/>
      <c r="F101" s="45"/>
      <c r="G101" s="45"/>
      <c r="H101" s="46"/>
    </row>
    <row r="102" spans="1:8" s="16" customFormat="1" ht="24.95" customHeight="1" thickBot="1" x14ac:dyDescent="0.25">
      <c r="A102" s="47"/>
      <c r="B102" s="48"/>
      <c r="C102" s="49"/>
      <c r="D102" s="287"/>
      <c r="E102" s="287"/>
      <c r="F102" s="287"/>
      <c r="G102" s="287"/>
      <c r="H102" s="459"/>
    </row>
    <row r="103" spans="1:8" s="16" customFormat="1" ht="48" customHeight="1" x14ac:dyDescent="0.2">
      <c r="A103" s="53" t="s">
        <v>236</v>
      </c>
      <c r="B103" s="30" t="s">
        <v>27</v>
      </c>
      <c r="C10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3" s="54">
        <f>F103*1.2</f>
        <v>12528</v>
      </c>
      <c r="E103" s="32">
        <f>F103*1.1</f>
        <v>11484.000000000002</v>
      </c>
      <c r="F103" s="32">
        <v>10440</v>
      </c>
      <c r="G103" s="32">
        <f>F103*0.75</f>
        <v>7830</v>
      </c>
      <c r="H103" s="33">
        <f>F103*0.5</f>
        <v>5220</v>
      </c>
    </row>
    <row r="104" spans="1:8" s="16" customFormat="1" ht="132" customHeight="1" x14ac:dyDescent="0.2">
      <c r="A104" s="55"/>
      <c r="B104" s="35"/>
      <c r="C104" s="35"/>
      <c r="D104" s="56"/>
      <c r="E104" s="37"/>
      <c r="F104" s="37"/>
      <c r="G104" s="37"/>
      <c r="H104" s="38"/>
    </row>
    <row r="105" spans="1:8" s="16" customFormat="1" ht="97.5" customHeight="1" x14ac:dyDescent="0.2">
      <c r="A105" s="55"/>
      <c r="B105" s="39" t="s">
        <v>12</v>
      </c>
      <c r="C10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5" s="56"/>
      <c r="E105" s="37"/>
      <c r="F105" s="37"/>
      <c r="G105" s="37"/>
      <c r="H105" s="38"/>
    </row>
    <row r="106" spans="1:8" s="16" customFormat="1" ht="166.5" customHeight="1" x14ac:dyDescent="0.2">
      <c r="A106" s="55"/>
      <c r="B106" s="57" t="s">
        <v>13</v>
      </c>
      <c r="C10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6" s="56"/>
      <c r="E106" s="37"/>
      <c r="F106" s="37"/>
      <c r="G106" s="37"/>
      <c r="H106" s="38"/>
    </row>
    <row r="107" spans="1:8" s="16" customFormat="1" ht="92.25" customHeight="1" thickBot="1" x14ac:dyDescent="0.25">
      <c r="A107" s="59"/>
      <c r="B107" s="42" t="s">
        <v>16</v>
      </c>
      <c r="C10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7" s="61"/>
      <c r="E107" s="45"/>
      <c r="F107" s="45"/>
      <c r="G107" s="45"/>
      <c r="H107" s="46"/>
    </row>
    <row r="108" spans="1:8" s="16" customFormat="1" ht="24.95" customHeight="1" thickBot="1" x14ac:dyDescent="0.25">
      <c r="A108" s="81"/>
      <c r="B108" s="82"/>
      <c r="C108" s="83"/>
      <c r="D108" s="287"/>
      <c r="E108" s="287"/>
      <c r="F108" s="287"/>
      <c r="G108" s="287"/>
      <c r="H108" s="459"/>
    </row>
    <row r="109" spans="1:8" s="16" customFormat="1" ht="50.1" customHeight="1" x14ac:dyDescent="0.2">
      <c r="A109" s="65" t="s">
        <v>237</v>
      </c>
      <c r="B109" s="87" t="s">
        <v>23</v>
      </c>
      <c r="C10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9" s="267">
        <v>300</v>
      </c>
      <c r="E109" s="268"/>
      <c r="F109" s="268"/>
      <c r="G109" s="268"/>
      <c r="H109" s="269"/>
    </row>
    <row r="110" spans="1:8" s="16" customFormat="1" ht="94.5" customHeight="1" x14ac:dyDescent="0.2">
      <c r="A110" s="71"/>
      <c r="B110" s="92"/>
      <c r="C110" s="93"/>
      <c r="D110" s="94"/>
      <c r="E110" s="95"/>
      <c r="F110" s="95"/>
      <c r="G110" s="95"/>
      <c r="H110" s="270"/>
    </row>
    <row r="111" spans="1:8" s="16" customFormat="1" ht="163.5" customHeight="1" thickBot="1" x14ac:dyDescent="0.25">
      <c r="A111" s="77"/>
      <c r="B111" s="97" t="s">
        <v>13</v>
      </c>
      <c r="C11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271"/>
      <c r="E111" s="272"/>
      <c r="F111" s="272"/>
      <c r="G111" s="272"/>
      <c r="H111" s="273"/>
    </row>
    <row r="112" spans="1:8" s="16" customFormat="1" ht="24.95" customHeight="1" thickBot="1" x14ac:dyDescent="0.25">
      <c r="A112" s="81"/>
      <c r="B112" s="129"/>
      <c r="C112" s="130"/>
      <c r="D112" s="345" t="s">
        <v>234</v>
      </c>
      <c r="E112" s="345"/>
      <c r="F112" s="345"/>
      <c r="G112" s="345"/>
      <c r="H112" s="346"/>
    </row>
    <row r="113" spans="1:8" s="16" customFormat="1" ht="50.1" customHeight="1" thickBot="1" x14ac:dyDescent="0.25">
      <c r="A113" s="136" t="s">
        <v>38</v>
      </c>
      <c r="B113" s="137"/>
      <c r="C113" s="137"/>
      <c r="D113" s="466" t="str">
        <f>"от "&amp;MIN(D114:D132)&amp;" до "&amp;MAX(D114:D132)</f>
        <v>от 2040 до 38760</v>
      </c>
      <c r="E113" s="467"/>
      <c r="F113" s="467"/>
      <c r="G113" s="467"/>
      <c r="H113" s="468"/>
    </row>
    <row r="114" spans="1:8" ht="37.5" customHeight="1" x14ac:dyDescent="0.2">
      <c r="A114" s="141" t="s">
        <v>238</v>
      </c>
      <c r="B114" s="142"/>
      <c r="C114" s="27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144">
        <v>2040</v>
      </c>
      <c r="E114" s="145"/>
      <c r="F114" s="145"/>
      <c r="G114" s="145"/>
      <c r="H114" s="146"/>
    </row>
    <row r="115" spans="1:8" ht="37.5" customHeight="1" x14ac:dyDescent="0.2">
      <c r="A115" s="147" t="s">
        <v>239</v>
      </c>
      <c r="B115" s="148"/>
      <c r="C115" s="143"/>
      <c r="D115" s="144">
        <v>4080</v>
      </c>
      <c r="E115" s="145"/>
      <c r="F115" s="145"/>
      <c r="G115" s="145"/>
      <c r="H115" s="146"/>
    </row>
    <row r="116" spans="1:8" ht="37.5" customHeight="1" x14ac:dyDescent="0.2">
      <c r="A116" s="147" t="s">
        <v>240</v>
      </c>
      <c r="B116" s="148"/>
      <c r="C116" s="143"/>
      <c r="D116" s="144">
        <v>6120</v>
      </c>
      <c r="E116" s="145"/>
      <c r="F116" s="145"/>
      <c r="G116" s="145"/>
      <c r="H116" s="146"/>
    </row>
    <row r="117" spans="1:8" ht="37.5" customHeight="1" x14ac:dyDescent="0.2">
      <c r="A117" s="147" t="s">
        <v>241</v>
      </c>
      <c r="B117" s="148"/>
      <c r="C117" s="143"/>
      <c r="D117" s="144">
        <v>8160</v>
      </c>
      <c r="E117" s="145"/>
      <c r="F117" s="145"/>
      <c r="G117" s="145"/>
      <c r="H117" s="146"/>
    </row>
    <row r="118" spans="1:8" ht="37.5" customHeight="1" x14ac:dyDescent="0.2">
      <c r="A118" s="147" t="s">
        <v>242</v>
      </c>
      <c r="B118" s="148"/>
      <c r="C118" s="143"/>
      <c r="D118" s="144">
        <v>10200</v>
      </c>
      <c r="E118" s="145"/>
      <c r="F118" s="145"/>
      <c r="G118" s="145"/>
      <c r="H118" s="146"/>
    </row>
    <row r="119" spans="1:8" ht="37.5" customHeight="1" x14ac:dyDescent="0.2">
      <c r="A119" s="147" t="s">
        <v>243</v>
      </c>
      <c r="B119" s="148"/>
      <c r="C119" s="143"/>
      <c r="D119" s="144">
        <v>12240</v>
      </c>
      <c r="E119" s="145"/>
      <c r="F119" s="145"/>
      <c r="G119" s="145"/>
      <c r="H119" s="146"/>
    </row>
    <row r="120" spans="1:8" ht="37.5" customHeight="1" x14ac:dyDescent="0.2">
      <c r="A120" s="147" t="s">
        <v>244</v>
      </c>
      <c r="B120" s="148"/>
      <c r="C120" s="143"/>
      <c r="D120" s="144">
        <v>14280</v>
      </c>
      <c r="E120" s="145"/>
      <c r="F120" s="145"/>
      <c r="G120" s="145"/>
      <c r="H120" s="146"/>
    </row>
    <row r="121" spans="1:8" ht="37.5" customHeight="1" x14ac:dyDescent="0.2">
      <c r="A121" s="147" t="s">
        <v>245</v>
      </c>
      <c r="B121" s="148"/>
      <c r="C121" s="143"/>
      <c r="D121" s="144">
        <v>16320</v>
      </c>
      <c r="E121" s="145"/>
      <c r="F121" s="145"/>
      <c r="G121" s="145"/>
      <c r="H121" s="146"/>
    </row>
    <row r="122" spans="1:8" ht="37.5" customHeight="1" x14ac:dyDescent="0.2">
      <c r="A122" s="147" t="s">
        <v>246</v>
      </c>
      <c r="B122" s="148"/>
      <c r="C122" s="143"/>
      <c r="D122" s="144">
        <v>18360</v>
      </c>
      <c r="E122" s="145"/>
      <c r="F122" s="145"/>
      <c r="G122" s="145"/>
      <c r="H122" s="146"/>
    </row>
    <row r="123" spans="1:8" ht="37.5" customHeight="1" x14ac:dyDescent="0.2">
      <c r="A123" s="147" t="s">
        <v>247</v>
      </c>
      <c r="B123" s="148"/>
      <c r="C123" s="143"/>
      <c r="D123" s="144">
        <v>20400</v>
      </c>
      <c r="E123" s="145"/>
      <c r="F123" s="145"/>
      <c r="G123" s="145"/>
      <c r="H123" s="146"/>
    </row>
    <row r="124" spans="1:8" ht="37.5" customHeight="1" x14ac:dyDescent="0.2">
      <c r="A124" s="147" t="s">
        <v>248</v>
      </c>
      <c r="B124" s="148"/>
      <c r="C124" s="143"/>
      <c r="D124" s="144">
        <v>22440</v>
      </c>
      <c r="E124" s="145"/>
      <c r="F124" s="145"/>
      <c r="G124" s="145"/>
      <c r="H124" s="146"/>
    </row>
    <row r="125" spans="1:8" ht="37.5" customHeight="1" x14ac:dyDescent="0.2">
      <c r="A125" s="147" t="s">
        <v>249</v>
      </c>
      <c r="B125" s="148"/>
      <c r="C125" s="143"/>
      <c r="D125" s="144">
        <v>24480</v>
      </c>
      <c r="E125" s="145"/>
      <c r="F125" s="145"/>
      <c r="G125" s="145"/>
      <c r="H125" s="146"/>
    </row>
    <row r="126" spans="1:8" ht="37.5" customHeight="1" x14ac:dyDescent="0.2">
      <c r="A126" s="147" t="s">
        <v>250</v>
      </c>
      <c r="B126" s="148"/>
      <c r="C126" s="143"/>
      <c r="D126" s="144">
        <v>26520</v>
      </c>
      <c r="E126" s="145"/>
      <c r="F126" s="145"/>
      <c r="G126" s="145"/>
      <c r="H126" s="146"/>
    </row>
    <row r="127" spans="1:8" ht="37.5" customHeight="1" x14ac:dyDescent="0.2">
      <c r="A127" s="147" t="s">
        <v>251</v>
      </c>
      <c r="B127" s="148"/>
      <c r="C127" s="143"/>
      <c r="D127" s="144">
        <v>28560</v>
      </c>
      <c r="E127" s="145"/>
      <c r="F127" s="145"/>
      <c r="G127" s="145"/>
      <c r="H127" s="146"/>
    </row>
    <row r="128" spans="1:8" ht="37.5" customHeight="1" x14ac:dyDescent="0.2">
      <c r="A128" s="147" t="s">
        <v>252</v>
      </c>
      <c r="B128" s="148"/>
      <c r="C128" s="143"/>
      <c r="D128" s="144">
        <v>30600</v>
      </c>
      <c r="E128" s="145"/>
      <c r="F128" s="145"/>
      <c r="G128" s="145"/>
      <c r="H128" s="146"/>
    </row>
    <row r="129" spans="1:8" ht="37.5" customHeight="1" x14ac:dyDescent="0.2">
      <c r="A129" s="147" t="s">
        <v>253</v>
      </c>
      <c r="B129" s="148"/>
      <c r="C129" s="143"/>
      <c r="D129" s="144">
        <v>32640</v>
      </c>
      <c r="E129" s="145"/>
      <c r="F129" s="145"/>
      <c r="G129" s="145"/>
      <c r="H129" s="146"/>
    </row>
    <row r="130" spans="1:8" ht="37.5" customHeight="1" x14ac:dyDescent="0.2">
      <c r="A130" s="147" t="s">
        <v>254</v>
      </c>
      <c r="B130" s="148"/>
      <c r="C130" s="143"/>
      <c r="D130" s="144">
        <v>34680</v>
      </c>
      <c r="E130" s="145"/>
      <c r="F130" s="145"/>
      <c r="G130" s="145"/>
      <c r="H130" s="146"/>
    </row>
    <row r="131" spans="1:8" ht="37.5" customHeight="1" x14ac:dyDescent="0.2">
      <c r="A131" s="147" t="s">
        <v>255</v>
      </c>
      <c r="B131" s="148"/>
      <c r="C131" s="143"/>
      <c r="D131" s="144">
        <v>36720</v>
      </c>
      <c r="E131" s="145"/>
      <c r="F131" s="145"/>
      <c r="G131" s="145"/>
      <c r="H131" s="146"/>
    </row>
    <row r="132" spans="1:8" ht="37.5" customHeight="1" x14ac:dyDescent="0.2">
      <c r="A132" s="147" t="s">
        <v>256</v>
      </c>
      <c r="B132" s="148"/>
      <c r="C132" s="143"/>
      <c r="D132" s="144">
        <v>38760</v>
      </c>
      <c r="E132" s="145"/>
      <c r="F132" s="145"/>
      <c r="G132" s="145"/>
      <c r="H132" s="146"/>
    </row>
    <row r="133" spans="1:8" ht="37.5" customHeight="1" x14ac:dyDescent="0.2">
      <c r="A133" s="147" t="s">
        <v>257</v>
      </c>
      <c r="B133" s="148"/>
      <c r="C133" s="143"/>
      <c r="D133" s="144">
        <v>40800</v>
      </c>
      <c r="E133" s="145"/>
      <c r="F133" s="145"/>
      <c r="G133" s="145"/>
      <c r="H133" s="146"/>
    </row>
    <row r="134" spans="1:8" ht="37.5" customHeight="1" x14ac:dyDescent="0.2">
      <c r="A134" s="147" t="s">
        <v>258</v>
      </c>
      <c r="B134" s="148"/>
      <c r="C134" s="143"/>
      <c r="D134" s="144">
        <v>42840</v>
      </c>
      <c r="E134" s="145"/>
      <c r="F134" s="145"/>
      <c r="G134" s="145"/>
      <c r="H134" s="146"/>
    </row>
    <row r="135" spans="1:8" ht="37.5" customHeight="1" x14ac:dyDescent="0.2">
      <c r="A135" s="147" t="s">
        <v>259</v>
      </c>
      <c r="B135" s="148"/>
      <c r="C135" s="143"/>
      <c r="D135" s="144">
        <v>44880</v>
      </c>
      <c r="E135" s="145"/>
      <c r="F135" s="145"/>
      <c r="G135" s="145"/>
      <c r="H135" s="146"/>
    </row>
    <row r="136" spans="1:8" ht="37.5" customHeight="1" x14ac:dyDescent="0.2">
      <c r="A136" s="147" t="s">
        <v>260</v>
      </c>
      <c r="B136" s="148"/>
      <c r="C136" s="143"/>
      <c r="D136" s="144">
        <v>46920</v>
      </c>
      <c r="E136" s="145"/>
      <c r="F136" s="145"/>
      <c r="G136" s="145"/>
      <c r="H136" s="146"/>
    </row>
    <row r="137" spans="1:8" ht="37.5" customHeight="1" x14ac:dyDescent="0.2">
      <c r="A137" s="147" t="s">
        <v>261</v>
      </c>
      <c r="B137" s="148"/>
      <c r="C137" s="143"/>
      <c r="D137" s="144">
        <v>48960</v>
      </c>
      <c r="E137" s="145"/>
      <c r="F137" s="145"/>
      <c r="G137" s="145"/>
      <c r="H137" s="146"/>
    </row>
    <row r="138" spans="1:8" ht="37.5" customHeight="1" x14ac:dyDescent="0.2">
      <c r="A138" s="147" t="s">
        <v>262</v>
      </c>
      <c r="B138" s="148"/>
      <c r="C138" s="143"/>
      <c r="D138" s="144">
        <v>51000</v>
      </c>
      <c r="E138" s="145"/>
      <c r="F138" s="145"/>
      <c r="G138" s="145"/>
      <c r="H138" s="146"/>
    </row>
    <row r="139" spans="1:8" ht="37.5" customHeight="1" x14ac:dyDescent="0.2">
      <c r="A139" s="147" t="s">
        <v>263</v>
      </c>
      <c r="B139" s="148"/>
      <c r="C139" s="143"/>
      <c r="D139" s="144">
        <v>53040</v>
      </c>
      <c r="E139" s="145"/>
      <c r="F139" s="145"/>
      <c r="G139" s="145"/>
      <c r="H139" s="146"/>
    </row>
    <row r="140" spans="1:8" ht="37.5" customHeight="1" x14ac:dyDescent="0.2">
      <c r="A140" s="147" t="s">
        <v>264</v>
      </c>
      <c r="B140" s="148"/>
      <c r="C140" s="143"/>
      <c r="D140" s="144">
        <v>55080</v>
      </c>
      <c r="E140" s="145"/>
      <c r="F140" s="145"/>
      <c r="G140" s="145"/>
      <c r="H140" s="146"/>
    </row>
    <row r="141" spans="1:8" ht="37.5" customHeight="1" x14ac:dyDescent="0.2">
      <c r="A141" s="147" t="s">
        <v>265</v>
      </c>
      <c r="B141" s="148"/>
      <c r="C141" s="143"/>
      <c r="D141" s="144">
        <v>57120</v>
      </c>
      <c r="E141" s="145"/>
      <c r="F141" s="145"/>
      <c r="G141" s="145"/>
      <c r="H141" s="146"/>
    </row>
    <row r="142" spans="1:8" ht="37.5" customHeight="1" x14ac:dyDescent="0.2">
      <c r="A142" s="147" t="s">
        <v>266</v>
      </c>
      <c r="B142" s="148"/>
      <c r="C142" s="143"/>
      <c r="D142" s="144">
        <v>59160</v>
      </c>
      <c r="E142" s="145"/>
      <c r="F142" s="145"/>
      <c r="G142" s="145"/>
      <c r="H142" s="146"/>
    </row>
    <row r="143" spans="1:8" ht="37.5" customHeight="1" thickBot="1" x14ac:dyDescent="0.25">
      <c r="A143" s="147" t="s">
        <v>267</v>
      </c>
      <c r="B143" s="148"/>
      <c r="C143" s="528"/>
      <c r="D143" s="144">
        <v>61200</v>
      </c>
      <c r="E143" s="145"/>
      <c r="F143" s="145"/>
      <c r="G143" s="145"/>
      <c r="H143" s="146"/>
    </row>
    <row r="144" spans="1:8" ht="50.1" customHeight="1" thickBot="1" x14ac:dyDescent="0.25">
      <c r="A144" s="136" t="s">
        <v>59</v>
      </c>
      <c r="B144" s="137"/>
      <c r="C144" s="137"/>
      <c r="D144" s="138" t="str">
        <f>"от "&amp;MIN(D145:D154)&amp;" до "&amp;MAX(D145:D154)</f>
        <v>от 240 до 7494</v>
      </c>
      <c r="E144" s="139"/>
      <c r="F144" s="139"/>
      <c r="G144" s="139"/>
      <c r="H144" s="140"/>
    </row>
    <row r="145" spans="1:8" ht="151.5" x14ac:dyDescent="0.2">
      <c r="A145" s="149" t="s">
        <v>60</v>
      </c>
      <c r="B145" s="150" t="s">
        <v>13</v>
      </c>
      <c r="C145" s="151" t="str">
        <f t="shared" ref="C14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5" s="144">
        <v>1110</v>
      </c>
      <c r="E145" s="145"/>
      <c r="F145" s="145"/>
      <c r="G145" s="145"/>
      <c r="H145" s="146"/>
    </row>
    <row r="146" spans="1:8" ht="37.5" customHeight="1" x14ac:dyDescent="0.2">
      <c r="A146" s="160" t="s">
        <v>61</v>
      </c>
      <c r="B146" s="281"/>
      <c r="C146" s="156"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36">
        <v>300</v>
      </c>
      <c r="E146" s="37"/>
      <c r="F146" s="37"/>
      <c r="G146" s="37"/>
      <c r="H146" s="38"/>
    </row>
    <row r="147" spans="1:8" ht="37.5" customHeight="1" x14ac:dyDescent="0.2">
      <c r="A147" s="160" t="s">
        <v>62</v>
      </c>
      <c r="B147" s="281"/>
      <c r="C147" s="159"/>
      <c r="D147" s="36">
        <v>7494</v>
      </c>
      <c r="E147" s="37"/>
      <c r="F147" s="37"/>
      <c r="G147" s="37"/>
      <c r="H147" s="38"/>
    </row>
    <row r="148" spans="1:8" ht="37.5" customHeight="1" x14ac:dyDescent="0.2">
      <c r="A148" s="160" t="s">
        <v>63</v>
      </c>
      <c r="B148" s="281"/>
      <c r="C148" s="159"/>
      <c r="D148" s="36">
        <v>1656</v>
      </c>
      <c r="E148" s="37"/>
      <c r="F148" s="37"/>
      <c r="G148" s="37"/>
      <c r="H148" s="38"/>
    </row>
    <row r="149" spans="1:8" ht="37.5" customHeight="1" x14ac:dyDescent="0.2">
      <c r="A149" s="160" t="s">
        <v>64</v>
      </c>
      <c r="B149" s="161"/>
      <c r="C149" s="159"/>
      <c r="D149" s="36">
        <v>4488</v>
      </c>
      <c r="E149" s="37"/>
      <c r="F149" s="37"/>
      <c r="G149" s="37"/>
      <c r="H149" s="38"/>
    </row>
    <row r="150" spans="1:8" ht="37.5" customHeight="1" x14ac:dyDescent="0.2">
      <c r="A150" s="160" t="s">
        <v>65</v>
      </c>
      <c r="B150" s="281"/>
      <c r="C150" s="159"/>
      <c r="D150" s="36">
        <v>240</v>
      </c>
      <c r="E150" s="37"/>
      <c r="F150" s="37"/>
      <c r="G150" s="37"/>
      <c r="H150" s="38"/>
    </row>
    <row r="151" spans="1:8" ht="37.5" customHeight="1" x14ac:dyDescent="0.2">
      <c r="A151" s="160" t="s">
        <v>66</v>
      </c>
      <c r="B151" s="281"/>
      <c r="C151" s="159"/>
      <c r="D151" s="36">
        <v>240</v>
      </c>
      <c r="E151" s="37"/>
      <c r="F151" s="37"/>
      <c r="G151" s="37"/>
      <c r="H151" s="38"/>
    </row>
    <row r="152" spans="1:8" ht="37.5" customHeight="1" x14ac:dyDescent="0.2">
      <c r="A152" s="160" t="s">
        <v>67</v>
      </c>
      <c r="B152" s="281"/>
      <c r="C152" s="159"/>
      <c r="D152" s="36">
        <v>480</v>
      </c>
      <c r="E152" s="37"/>
      <c r="F152" s="37"/>
      <c r="G152" s="37"/>
      <c r="H152" s="38"/>
    </row>
    <row r="153" spans="1:8" ht="37.5" customHeight="1" x14ac:dyDescent="0.2">
      <c r="A153" s="160" t="s">
        <v>68</v>
      </c>
      <c r="B153" s="281"/>
      <c r="C153" s="159"/>
      <c r="D153" s="36">
        <v>720</v>
      </c>
      <c r="E153" s="37"/>
      <c r="F153" s="37"/>
      <c r="G153" s="37"/>
      <c r="H153" s="38"/>
    </row>
    <row r="154" spans="1:8" ht="37.5" customHeight="1" thickBot="1" x14ac:dyDescent="0.25">
      <c r="A154" s="207" t="s">
        <v>69</v>
      </c>
      <c r="B154" s="282"/>
      <c r="C154" s="164"/>
      <c r="D154" s="121">
        <v>4896</v>
      </c>
      <c r="E154" s="122"/>
      <c r="F154" s="122"/>
      <c r="G154" s="122"/>
      <c r="H154" s="123"/>
    </row>
    <row r="155" spans="1:8" s="16" customFormat="1" ht="117.75" customHeight="1" thickBot="1" x14ac:dyDescent="0.25">
      <c r="A155" s="283" t="s">
        <v>71</v>
      </c>
      <c r="B155" s="284"/>
      <c r="C15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5" s="45">
        <v>30</v>
      </c>
      <c r="E155" s="45"/>
      <c r="F155" s="45"/>
      <c r="G155" s="45"/>
      <c r="H155" s="46"/>
    </row>
    <row r="156" spans="1:8" ht="50.1" customHeight="1" thickBot="1" x14ac:dyDescent="0.25">
      <c r="A156" s="24" t="s">
        <v>72</v>
      </c>
      <c r="B156" s="25"/>
      <c r="C156" s="26"/>
      <c r="D156" s="173" t="e">
        <f>"от "&amp;MIN(D158,D178:H179,#REF!,D180:H194)&amp;" до "&amp;MAX(D158,D178:H179,#REF!,D180:H194)</f>
        <v>#REF!</v>
      </c>
      <c r="E156" s="173"/>
      <c r="F156" s="173"/>
      <c r="G156" s="173"/>
      <c r="H156" s="174"/>
    </row>
    <row r="157" spans="1:8" ht="21.75" thickBot="1" x14ac:dyDescent="0.25">
      <c r="A157" s="286"/>
      <c r="B157" s="287"/>
      <c r="C157" s="130"/>
      <c r="D157" s="288"/>
      <c r="E157" s="288"/>
      <c r="F157" s="288"/>
      <c r="G157" s="288"/>
      <c r="H157" s="289"/>
    </row>
    <row r="158" spans="1:8" ht="54.75" customHeight="1" thickBot="1" x14ac:dyDescent="0.25">
      <c r="A158" s="179" t="s">
        <v>73</v>
      </c>
      <c r="B158" s="180"/>
      <c r="C15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58" s="182">
        <v>8520</v>
      </c>
      <c r="E158" s="182"/>
      <c r="F158" s="182"/>
      <c r="G158" s="182"/>
      <c r="H158" s="183"/>
    </row>
    <row r="159" spans="1:8" ht="54.75" customHeight="1" thickBot="1" x14ac:dyDescent="0.25">
      <c r="A159" s="184" t="s">
        <v>74</v>
      </c>
      <c r="B159" s="185"/>
      <c r="C159" s="186"/>
      <c r="D159" s="187" t="s">
        <v>75</v>
      </c>
      <c r="E159" s="188"/>
      <c r="F159" s="188"/>
      <c r="G159" s="188"/>
      <c r="H159" s="189"/>
    </row>
    <row r="160" spans="1:8" ht="54.75" customHeight="1" x14ac:dyDescent="0.2">
      <c r="A160" s="190" t="s">
        <v>76</v>
      </c>
      <c r="B160" s="191"/>
      <c r="C160" s="186"/>
      <c r="D160" s="157">
        <f>D158/4</f>
        <v>2130</v>
      </c>
      <c r="E160" s="157"/>
      <c r="F160" s="157"/>
      <c r="G160" s="157"/>
      <c r="H160" s="158"/>
    </row>
    <row r="161" spans="1:8" ht="54.75" customHeight="1" x14ac:dyDescent="0.2">
      <c r="A161" s="190" t="s">
        <v>77</v>
      </c>
      <c r="B161" s="191"/>
      <c r="C161" s="186"/>
      <c r="D161" s="157">
        <f>D158/5</f>
        <v>1704</v>
      </c>
      <c r="E161" s="157"/>
      <c r="F161" s="157"/>
      <c r="G161" s="157"/>
      <c r="H161" s="158"/>
    </row>
    <row r="162" spans="1:8" ht="54.75" customHeight="1" x14ac:dyDescent="0.2">
      <c r="A162" s="190" t="s">
        <v>78</v>
      </c>
      <c r="B162" s="191"/>
      <c r="C162" s="186"/>
      <c r="D162" s="157">
        <f>D158/6</f>
        <v>1420</v>
      </c>
      <c r="E162" s="157"/>
      <c r="F162" s="157"/>
      <c r="G162" s="157"/>
      <c r="H162" s="158"/>
    </row>
    <row r="163" spans="1:8" ht="54.75" customHeight="1" x14ac:dyDescent="0.2">
      <c r="A163" s="190" t="s">
        <v>79</v>
      </c>
      <c r="B163" s="191"/>
      <c r="C163" s="186"/>
      <c r="D163" s="157">
        <f>D158/7</f>
        <v>1217.1428571428571</v>
      </c>
      <c r="E163" s="157"/>
      <c r="F163" s="157"/>
      <c r="G163" s="157"/>
      <c r="H163" s="158"/>
    </row>
    <row r="164" spans="1:8" ht="54.75" customHeight="1" x14ac:dyDescent="0.2">
      <c r="A164" s="190" t="s">
        <v>80</v>
      </c>
      <c r="B164" s="191"/>
      <c r="C164" s="186"/>
      <c r="D164" s="157">
        <f>D158/8</f>
        <v>1065</v>
      </c>
      <c r="E164" s="157"/>
      <c r="F164" s="157"/>
      <c r="G164" s="157"/>
      <c r="H164" s="158"/>
    </row>
    <row r="165" spans="1:8" ht="54.75" customHeight="1" x14ac:dyDescent="0.2">
      <c r="A165" s="190" t="s">
        <v>81</v>
      </c>
      <c r="B165" s="191"/>
      <c r="C165" s="186"/>
      <c r="D165" s="157">
        <f>D158/9</f>
        <v>946.66666666666663</v>
      </c>
      <c r="E165" s="157"/>
      <c r="F165" s="157"/>
      <c r="G165" s="157"/>
      <c r="H165" s="158"/>
    </row>
    <row r="166" spans="1:8" ht="54.75" customHeight="1" x14ac:dyDescent="0.2">
      <c r="A166" s="190" t="s">
        <v>82</v>
      </c>
      <c r="B166" s="191"/>
      <c r="C166" s="186"/>
      <c r="D166" s="157">
        <f>D158/10</f>
        <v>852</v>
      </c>
      <c r="E166" s="157"/>
      <c r="F166" s="157"/>
      <c r="G166" s="157"/>
      <c r="H166" s="158"/>
    </row>
    <row r="167" spans="1:8" ht="54.75" customHeight="1" thickBot="1" x14ac:dyDescent="0.25">
      <c r="A167" s="179" t="s">
        <v>83</v>
      </c>
      <c r="B167" s="180"/>
      <c r="C167" s="186"/>
      <c r="D167" s="182">
        <v>12240</v>
      </c>
      <c r="E167" s="182"/>
      <c r="F167" s="182"/>
      <c r="G167" s="182"/>
      <c r="H167" s="183"/>
    </row>
    <row r="168" spans="1:8" ht="54.75" customHeight="1" thickBot="1" x14ac:dyDescent="0.25">
      <c r="A168" s="184" t="s">
        <v>74</v>
      </c>
      <c r="B168" s="185"/>
      <c r="C168" s="186"/>
      <c r="D168" s="187" t="s">
        <v>75</v>
      </c>
      <c r="E168" s="188"/>
      <c r="F168" s="188"/>
      <c r="G168" s="188"/>
      <c r="H168" s="189"/>
    </row>
    <row r="169" spans="1:8" ht="54.75" customHeight="1" x14ac:dyDescent="0.2">
      <c r="A169" s="190" t="s">
        <v>76</v>
      </c>
      <c r="B169" s="191"/>
      <c r="C169" s="186"/>
      <c r="D169" s="157">
        <v>3060</v>
      </c>
      <c r="E169" s="157"/>
      <c r="F169" s="157"/>
      <c r="G169" s="157"/>
      <c r="H169" s="158"/>
    </row>
    <row r="170" spans="1:8" ht="54.75" customHeight="1" x14ac:dyDescent="0.2">
      <c r="A170" s="190" t="s">
        <v>77</v>
      </c>
      <c r="B170" s="191"/>
      <c r="C170" s="186"/>
      <c r="D170" s="157">
        <v>2448</v>
      </c>
      <c r="E170" s="157"/>
      <c r="F170" s="157"/>
      <c r="G170" s="157"/>
      <c r="H170" s="158"/>
    </row>
    <row r="171" spans="1:8" ht="54.75" customHeight="1" x14ac:dyDescent="0.2">
      <c r="A171" s="190" t="s">
        <v>78</v>
      </c>
      <c r="B171" s="191"/>
      <c r="C171" s="186"/>
      <c r="D171" s="157">
        <v>2040</v>
      </c>
      <c r="E171" s="157"/>
      <c r="F171" s="157"/>
      <c r="G171" s="157"/>
      <c r="H171" s="158"/>
    </row>
    <row r="172" spans="1:8" ht="54.75" customHeight="1" x14ac:dyDescent="0.2">
      <c r="A172" s="190" t="s">
        <v>79</v>
      </c>
      <c r="B172" s="191"/>
      <c r="C172" s="186"/>
      <c r="D172" s="157">
        <v>1748.5714285714284</v>
      </c>
      <c r="E172" s="157"/>
      <c r="F172" s="157"/>
      <c r="G172" s="157"/>
      <c r="H172" s="158"/>
    </row>
    <row r="173" spans="1:8" ht="54.75" customHeight="1" x14ac:dyDescent="0.2">
      <c r="A173" s="190" t="s">
        <v>80</v>
      </c>
      <c r="B173" s="191"/>
      <c r="C173" s="186"/>
      <c r="D173" s="157">
        <v>1530</v>
      </c>
      <c r="E173" s="157"/>
      <c r="F173" s="157"/>
      <c r="G173" s="157"/>
      <c r="H173" s="158"/>
    </row>
    <row r="174" spans="1:8" ht="54.75" customHeight="1" x14ac:dyDescent="0.2">
      <c r="A174" s="190" t="s">
        <v>81</v>
      </c>
      <c r="B174" s="191"/>
      <c r="C174" s="186"/>
      <c r="D174" s="157">
        <v>1359.9999999999998</v>
      </c>
      <c r="E174" s="157"/>
      <c r="F174" s="157"/>
      <c r="G174" s="157"/>
      <c r="H174" s="158"/>
    </row>
    <row r="175" spans="1:8" ht="54.75" customHeight="1" thickBot="1" x14ac:dyDescent="0.25">
      <c r="A175" s="190" t="s">
        <v>82</v>
      </c>
      <c r="B175" s="191"/>
      <c r="C175" s="194"/>
      <c r="D175" s="157">
        <v>1224</v>
      </c>
      <c r="E175" s="157"/>
      <c r="F175" s="157"/>
      <c r="G175" s="157"/>
      <c r="H175" s="158"/>
    </row>
    <row r="176" spans="1:8" s="16" customFormat="1" ht="62.45" customHeight="1" thickBot="1" x14ac:dyDescent="0.25">
      <c r="A176" s="195" t="s">
        <v>84</v>
      </c>
      <c r="B176" s="196"/>
      <c r="C1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6" s="44">
        <v>17790</v>
      </c>
      <c r="E176" s="45"/>
      <c r="F176" s="45"/>
      <c r="G176" s="45"/>
      <c r="H176" s="46"/>
    </row>
    <row r="177" spans="1:8" ht="21.75" thickBot="1" x14ac:dyDescent="0.25">
      <c r="A177" s="286"/>
      <c r="B177" s="287"/>
      <c r="C177" s="49"/>
      <c r="D177" s="288"/>
      <c r="E177" s="288"/>
      <c r="F177" s="288"/>
      <c r="G177" s="288"/>
      <c r="H177" s="289"/>
    </row>
    <row r="178" spans="1:8" ht="50.1" customHeight="1" x14ac:dyDescent="0.2">
      <c r="A178" s="160" t="s">
        <v>85</v>
      </c>
      <c r="B178" s="161"/>
      <c r="C178" s="294" t="str">
        <f>"Интернет-площадка 2gis.ru на основе Cправочника организаций "&amp;$C$2&amp;""</f>
        <v>Интернет-площадка 2gis.ru на основе Cправочника организаций "2ГИС.НОВОКУЗНЕЦК"</v>
      </c>
      <c r="D178" s="56">
        <v>6240</v>
      </c>
      <c r="E178" s="37"/>
      <c r="F178" s="37"/>
      <c r="G178" s="37"/>
      <c r="H178" s="38"/>
    </row>
    <row r="179" spans="1:8" ht="50.1" customHeight="1" x14ac:dyDescent="0.2">
      <c r="A179" s="160" t="s">
        <v>86</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9" s="56">
        <v>5544</v>
      </c>
      <c r="E179" s="37"/>
      <c r="F179" s="37"/>
      <c r="G179" s="37"/>
      <c r="H179" s="38"/>
    </row>
    <row r="180" spans="1:8" ht="50.1" customHeight="1" x14ac:dyDescent="0.2">
      <c r="A180" s="160" t="s">
        <v>87</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0" s="56">
        <v>10974</v>
      </c>
      <c r="E180" s="37"/>
      <c r="F180" s="37"/>
      <c r="G180" s="37"/>
      <c r="H180" s="38"/>
    </row>
    <row r="181" spans="1:8" ht="50.1" customHeight="1" x14ac:dyDescent="0.2">
      <c r="A181" s="160" t="s">
        <v>88</v>
      </c>
      <c r="B181" s="161"/>
      <c r="C181" s="203" t="str">
        <f>"Интернет-площадка 2gis.ru на основе Cправочника организаций "&amp;$C$2&amp;""</f>
        <v>Интернет-площадка 2gis.ru на основе Cправочника организаций "2ГИС.НОВОКУЗНЕЦК"</v>
      </c>
      <c r="D181" s="56">
        <v>15240</v>
      </c>
      <c r="E181" s="37"/>
      <c r="F181" s="37"/>
      <c r="G181" s="37"/>
      <c r="H181" s="38"/>
    </row>
    <row r="182" spans="1:8" ht="50.1" customHeight="1" x14ac:dyDescent="0.2">
      <c r="A182" s="160" t="s">
        <v>89</v>
      </c>
      <c r="B182" s="161"/>
      <c r="C182" s="203" t="str">
        <f>"Интернет-площадка 2gis.ru на основе Cправочника организаций "&amp;$C$2&amp;""</f>
        <v>Интернет-площадка 2gis.ru на основе Cправочника организаций "2ГИС.НОВОКУЗНЕЦК"</v>
      </c>
      <c r="D182" s="56">
        <v>18288</v>
      </c>
      <c r="E182" s="37"/>
      <c r="F182" s="37"/>
      <c r="G182" s="37"/>
      <c r="H182" s="38"/>
    </row>
    <row r="183" spans="1:8" ht="50.1" customHeight="1" x14ac:dyDescent="0.2">
      <c r="A183" s="160" t="s">
        <v>90</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3" s="56">
        <v>5544</v>
      </c>
      <c r="E183" s="37"/>
      <c r="F183" s="37"/>
      <c r="G183" s="37"/>
      <c r="H183" s="38"/>
    </row>
    <row r="184" spans="1:8" ht="50.1" customHeight="1" x14ac:dyDescent="0.2">
      <c r="A184" s="160" t="s">
        <v>91</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4" s="56">
        <v>6252</v>
      </c>
      <c r="E184" s="37"/>
      <c r="F184" s="37"/>
      <c r="G184" s="37"/>
      <c r="H184" s="38"/>
    </row>
    <row r="185" spans="1:8" ht="50.1" customHeight="1" x14ac:dyDescent="0.2">
      <c r="A185" s="160" t="s">
        <v>92</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5" s="56">
        <v>10974</v>
      </c>
      <c r="E185" s="37"/>
      <c r="F185" s="37"/>
      <c r="G185" s="37"/>
      <c r="H185" s="38"/>
    </row>
    <row r="186" spans="1:8" ht="50.1" customHeight="1" x14ac:dyDescent="0.2">
      <c r="A186" s="160" t="s">
        <v>93</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86" s="56">
        <v>15000</v>
      </c>
      <c r="E186" s="37"/>
      <c r="F186" s="37"/>
      <c r="G186" s="37"/>
      <c r="H186" s="38"/>
    </row>
    <row r="187" spans="1:8" ht="50.1" customHeight="1" x14ac:dyDescent="0.2">
      <c r="A187" s="160" t="s">
        <v>94</v>
      </c>
      <c r="B187" s="161"/>
      <c r="C187" s="203" t="s">
        <v>95</v>
      </c>
      <c r="D187" s="56">
        <v>2010</v>
      </c>
      <c r="E187" s="37"/>
      <c r="F187" s="37"/>
      <c r="G187" s="37"/>
      <c r="H187" s="38"/>
    </row>
    <row r="188" spans="1:8" ht="69.75" customHeight="1" x14ac:dyDescent="0.2">
      <c r="A188" s="160" t="s">
        <v>96</v>
      </c>
      <c r="B188" s="161"/>
      <c r="C18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8" s="56">
        <v>3840</v>
      </c>
      <c r="E188" s="37"/>
      <c r="F188" s="37"/>
      <c r="G188" s="37"/>
      <c r="H188" s="38"/>
    </row>
    <row r="189" spans="1:8" ht="69.75" customHeight="1" x14ac:dyDescent="0.2">
      <c r="A189" s="160" t="s">
        <v>97</v>
      </c>
      <c r="B189" s="161"/>
      <c r="C189" s="203" t="str">
        <f t="shared" ref="C189:C19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9" s="56">
        <v>3840</v>
      </c>
      <c r="E189" s="37"/>
      <c r="F189" s="37"/>
      <c r="G189" s="37"/>
      <c r="H189" s="38"/>
    </row>
    <row r="190" spans="1:8" ht="69.75" customHeight="1" x14ac:dyDescent="0.2">
      <c r="A190" s="160" t="s">
        <v>98</v>
      </c>
      <c r="B190" s="161"/>
      <c r="C190"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0" s="56">
        <v>3840</v>
      </c>
      <c r="E190" s="37"/>
      <c r="F190" s="37"/>
      <c r="G190" s="37"/>
      <c r="H190" s="38"/>
    </row>
    <row r="191" spans="1:8" ht="69.75" customHeight="1" x14ac:dyDescent="0.2">
      <c r="A191" s="160" t="s">
        <v>99</v>
      </c>
      <c r="B191" s="161"/>
      <c r="C191"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1" s="56">
        <v>3840</v>
      </c>
      <c r="E191" s="37"/>
      <c r="F191" s="37"/>
      <c r="G191" s="37"/>
      <c r="H191" s="38"/>
    </row>
    <row r="192" spans="1:8" ht="69.75" customHeight="1" x14ac:dyDescent="0.2">
      <c r="A192" s="160" t="s">
        <v>100</v>
      </c>
      <c r="B192" s="161" t="s">
        <v>100</v>
      </c>
      <c r="C19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2" s="56">
        <v>28920</v>
      </c>
      <c r="E192" s="37"/>
      <c r="F192" s="37"/>
      <c r="G192" s="37"/>
      <c r="H192" s="38"/>
    </row>
    <row r="193" spans="1:8" ht="69.75" customHeight="1" x14ac:dyDescent="0.2">
      <c r="A193" s="160" t="s">
        <v>101</v>
      </c>
      <c r="B193" s="161" t="s">
        <v>101</v>
      </c>
      <c r="C19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3" s="56">
        <v>12000</v>
      </c>
      <c r="E193" s="37"/>
      <c r="F193" s="37"/>
      <c r="G193" s="37"/>
      <c r="H193" s="38"/>
    </row>
    <row r="194" spans="1:8" ht="50.1" customHeight="1" x14ac:dyDescent="0.2">
      <c r="A194" s="160" t="s">
        <v>102</v>
      </c>
      <c r="B194" s="161"/>
      <c r="C194"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94" s="56">
        <v>14988</v>
      </c>
      <c r="E194" s="37"/>
      <c r="F194" s="37"/>
      <c r="G194" s="37"/>
      <c r="H194" s="38"/>
    </row>
    <row r="195" spans="1:8" s="16" customFormat="1" ht="102" customHeight="1" x14ac:dyDescent="0.2">
      <c r="A195" s="160" t="s">
        <v>16</v>
      </c>
      <c r="B195" s="161"/>
      <c r="C19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5" s="56">
        <v>1110</v>
      </c>
      <c r="E195" s="37"/>
      <c r="F195" s="37"/>
      <c r="G195" s="37"/>
      <c r="H195" s="38"/>
    </row>
    <row r="196" spans="1:8" s="16" customFormat="1" ht="102" customHeight="1" x14ac:dyDescent="0.2">
      <c r="A196" s="160" t="s">
        <v>103</v>
      </c>
      <c r="B196" s="161"/>
      <c r="C19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6" s="56">
        <v>50010</v>
      </c>
      <c r="E196" s="37"/>
      <c r="F196" s="37"/>
      <c r="G196" s="37"/>
      <c r="H196" s="38"/>
    </row>
    <row r="197" spans="1:8" s="16" customFormat="1" ht="126" customHeight="1" x14ac:dyDescent="0.2">
      <c r="A197" s="160" t="s">
        <v>104</v>
      </c>
      <c r="B197" s="161"/>
      <c r="C19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7" s="56">
        <v>20100</v>
      </c>
      <c r="E197" s="37"/>
      <c r="F197" s="37"/>
      <c r="G197" s="37"/>
      <c r="H197" s="38"/>
    </row>
    <row r="198" spans="1:8" s="16" customFormat="1" ht="96" customHeight="1" x14ac:dyDescent="0.2">
      <c r="A198" s="154" t="s">
        <v>105</v>
      </c>
      <c r="B198" s="155"/>
      <c r="C19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8" s="56">
        <v>10008</v>
      </c>
      <c r="E198" s="37"/>
      <c r="F198" s="37"/>
      <c r="G198" s="37"/>
      <c r="H198" s="38"/>
    </row>
    <row r="199" spans="1:8" s="16" customFormat="1" ht="96" customHeight="1" x14ac:dyDescent="0.2">
      <c r="A199" s="154" t="s">
        <v>106</v>
      </c>
      <c r="B199" s="155"/>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99" s="56">
        <v>12000</v>
      </c>
      <c r="E199" s="37"/>
      <c r="F199" s="37"/>
      <c r="G199" s="37"/>
      <c r="H199" s="38"/>
    </row>
    <row r="200" spans="1:8" ht="50.1" customHeight="1" x14ac:dyDescent="0.2">
      <c r="A200" s="160" t="s">
        <v>107</v>
      </c>
      <c r="B200" s="161"/>
      <c r="C200" s="203" t="str">
        <f>"Интернет-площадка 2gis.ru на основе Cправочника организаций "&amp;$C$2&amp;""</f>
        <v>Интернет-площадка 2gis.ru на основе Cправочника организаций "2ГИС.НОВОКУЗНЕЦК"</v>
      </c>
      <c r="D200" s="56">
        <v>17520</v>
      </c>
      <c r="E200" s="37"/>
      <c r="F200" s="37"/>
      <c r="G200" s="37"/>
      <c r="H200" s="38"/>
    </row>
    <row r="201" spans="1:8" ht="50.1" customHeight="1" x14ac:dyDescent="0.2">
      <c r="A201" s="160" t="s">
        <v>108</v>
      </c>
      <c r="B201" s="161"/>
      <c r="C20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1" s="56">
        <v>15600</v>
      </c>
      <c r="E201" s="37"/>
      <c r="F201" s="37"/>
      <c r="G201" s="37"/>
      <c r="H201" s="38"/>
    </row>
    <row r="202" spans="1:8" ht="50.1" customHeight="1" x14ac:dyDescent="0.2">
      <c r="A202" s="160" t="s">
        <v>109</v>
      </c>
      <c r="B202" s="161"/>
      <c r="C202"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2" s="56">
        <v>30840</v>
      </c>
      <c r="E202" s="37"/>
      <c r="F202" s="37"/>
      <c r="G202" s="37"/>
      <c r="H202" s="38"/>
    </row>
    <row r="203" spans="1:8" ht="50.1" customHeight="1" x14ac:dyDescent="0.2">
      <c r="A203" s="160" t="s">
        <v>110</v>
      </c>
      <c r="B203" s="161"/>
      <c r="C203" s="203" t="str">
        <f>"Интернет-площадка 2gis.ru на основе Cправочника организаций "&amp;$C$2&amp;""</f>
        <v>Интернет-площадка 2gis.ru на основе Cправочника организаций "2ГИС.НОВОКУЗНЕЦК"</v>
      </c>
      <c r="D203" s="56">
        <v>42720</v>
      </c>
      <c r="E203" s="37"/>
      <c r="F203" s="37"/>
      <c r="G203" s="37"/>
      <c r="H203" s="38"/>
    </row>
    <row r="204" spans="1:8" ht="50.1" customHeight="1" x14ac:dyDescent="0.2">
      <c r="A204" s="160" t="s">
        <v>111</v>
      </c>
      <c r="B204" s="161"/>
      <c r="C204" s="203" t="str">
        <f>"Интернет-площадка 2gis.ru на основе Cправочника организаций "&amp;$C$2&amp;""</f>
        <v>Интернет-площадка 2gis.ru на основе Cправочника организаций "2ГИС.НОВОКУЗНЕЦК"</v>
      </c>
      <c r="D204" s="56">
        <v>51264</v>
      </c>
      <c r="E204" s="37"/>
      <c r="F204" s="37"/>
      <c r="G204" s="37"/>
      <c r="H204" s="38"/>
    </row>
    <row r="205" spans="1:8" ht="50.1" customHeight="1" x14ac:dyDescent="0.2">
      <c r="A205" s="160" t="s">
        <v>112</v>
      </c>
      <c r="B205" s="161"/>
      <c r="C205"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5" s="56">
        <v>15600</v>
      </c>
      <c r="E205" s="37"/>
      <c r="F205" s="37"/>
      <c r="G205" s="37"/>
      <c r="H205" s="38"/>
    </row>
    <row r="206" spans="1:8" ht="50.1" customHeight="1" x14ac:dyDescent="0.2">
      <c r="A206" s="160" t="s">
        <v>113</v>
      </c>
      <c r="B206" s="161"/>
      <c r="C206"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6" s="56">
        <v>17520</v>
      </c>
      <c r="E206" s="37"/>
      <c r="F206" s="37"/>
      <c r="G206" s="37"/>
      <c r="H206" s="38"/>
    </row>
    <row r="207" spans="1:8" ht="50.1" customHeight="1" x14ac:dyDescent="0.2">
      <c r="A207" s="160" t="s">
        <v>114</v>
      </c>
      <c r="B207" s="161"/>
      <c r="C207"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7" s="56">
        <v>30840</v>
      </c>
      <c r="E207" s="37"/>
      <c r="F207" s="37"/>
      <c r="G207" s="37"/>
      <c r="H207" s="38"/>
    </row>
    <row r="208" spans="1:8" ht="50.1" customHeight="1" x14ac:dyDescent="0.2">
      <c r="A208" s="160" t="s">
        <v>115</v>
      </c>
      <c r="B208" s="161"/>
      <c r="C208" s="203" t="s">
        <v>95</v>
      </c>
      <c r="D208" s="56">
        <v>5640</v>
      </c>
      <c r="E208" s="37"/>
      <c r="F208" s="37"/>
      <c r="G208" s="37"/>
      <c r="H208" s="38"/>
    </row>
    <row r="209" spans="1:8" ht="73.5" customHeight="1" x14ac:dyDescent="0.2">
      <c r="A209" s="160" t="s">
        <v>116</v>
      </c>
      <c r="B209" s="161"/>
      <c r="C20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209" s="56">
        <v>81000</v>
      </c>
      <c r="E209" s="37"/>
      <c r="F209" s="37"/>
      <c r="G209" s="37"/>
      <c r="H209" s="38"/>
    </row>
    <row r="210" spans="1:8" ht="50.1" customHeight="1" thickBot="1" x14ac:dyDescent="0.25">
      <c r="A210" s="160" t="s">
        <v>117</v>
      </c>
      <c r="B210" s="161"/>
      <c r="C210" s="6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0" s="56">
        <v>42000</v>
      </c>
      <c r="E210" s="37"/>
      <c r="F210" s="37"/>
      <c r="G210" s="37"/>
      <c r="H210" s="38"/>
    </row>
    <row r="211" spans="1:8" s="28" customFormat="1" ht="50.1" customHeight="1" thickBot="1" x14ac:dyDescent="0.25">
      <c r="A211" s="24" t="s">
        <v>118</v>
      </c>
      <c r="B211" s="25"/>
      <c r="C211" s="211"/>
      <c r="D211" s="173"/>
      <c r="E211" s="173"/>
      <c r="F211" s="173"/>
      <c r="G211" s="173"/>
      <c r="H211" s="174"/>
    </row>
    <row r="212" spans="1:8" s="16" customFormat="1" ht="50.1" customHeight="1" x14ac:dyDescent="0.2">
      <c r="A212" s="160" t="s">
        <v>119</v>
      </c>
      <c r="B212" s="161"/>
      <c r="C212"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212" s="36">
        <v>12000</v>
      </c>
      <c r="E212" s="37"/>
      <c r="F212" s="37"/>
      <c r="G212" s="37"/>
      <c r="H212" s="38"/>
    </row>
    <row r="213" spans="1:8" s="16" customFormat="1" ht="50.1" customHeight="1" x14ac:dyDescent="0.2">
      <c r="A213" s="160" t="s">
        <v>120</v>
      </c>
      <c r="B213" s="161"/>
      <c r="C213" s="209"/>
      <c r="D213" s="36">
        <v>12000</v>
      </c>
      <c r="E213" s="37"/>
      <c r="F213" s="37"/>
      <c r="G213" s="37"/>
      <c r="H213" s="38"/>
    </row>
    <row r="214" spans="1:8" s="16" customFormat="1" ht="50.1" customHeight="1" x14ac:dyDescent="0.2">
      <c r="A214" s="207" t="s">
        <v>121</v>
      </c>
      <c r="B214" s="208"/>
      <c r="C214" s="209"/>
      <c r="D214" s="293">
        <v>3000</v>
      </c>
      <c r="E214" s="157"/>
      <c r="F214" s="157"/>
      <c r="G214" s="157"/>
      <c r="H214" s="157"/>
    </row>
    <row r="215" spans="1:8" s="16" customFormat="1" ht="50.1" customHeight="1" x14ac:dyDescent="0.2">
      <c r="A215" s="207" t="s">
        <v>122</v>
      </c>
      <c r="B215" s="208"/>
      <c r="C215" s="209"/>
      <c r="D215" s="293">
        <v>300</v>
      </c>
      <c r="E215" s="157"/>
      <c r="F215" s="157"/>
      <c r="G215" s="157"/>
      <c r="H215" s="157"/>
    </row>
    <row r="216" spans="1:8" s="16" customFormat="1" ht="50.1" customHeight="1" thickBot="1" x14ac:dyDescent="0.25">
      <c r="A216" s="207" t="s">
        <v>123</v>
      </c>
      <c r="B216" s="208"/>
      <c r="C216" s="210"/>
      <c r="D216" s="78">
        <v>1500</v>
      </c>
      <c r="E216" s="79"/>
      <c r="F216" s="79"/>
      <c r="G216" s="79"/>
      <c r="H216" s="79"/>
    </row>
    <row r="217" spans="1:8" s="16" customFormat="1" ht="50.1" customHeight="1" thickBot="1" x14ac:dyDescent="0.25">
      <c r="A217" s="24" t="s">
        <v>124</v>
      </c>
      <c r="B217" s="25"/>
      <c r="C217" s="26"/>
      <c r="D217" s="173"/>
      <c r="E217" s="173"/>
      <c r="F217" s="173"/>
      <c r="G217" s="173"/>
      <c r="H217" s="174"/>
    </row>
    <row r="218" spans="1:8" ht="50.1" customHeight="1" x14ac:dyDescent="0.2">
      <c r="A218" s="160" t="s">
        <v>125</v>
      </c>
      <c r="B218" s="161"/>
      <c r="C218" s="203" t="str">
        <f>"Интернет-площадка 2gis.ru на основе Cправочника организаций "&amp;$C$2&amp;""</f>
        <v>Интернет-площадка 2gis.ru на основе Cправочника организаций "2ГИС.НОВОКУЗНЕЦК"</v>
      </c>
      <c r="D218" s="36">
        <v>3012</v>
      </c>
      <c r="E218" s="37"/>
      <c r="F218" s="37"/>
      <c r="G218" s="37"/>
      <c r="H218" s="38"/>
    </row>
    <row r="219" spans="1:8" ht="50.1" customHeight="1" x14ac:dyDescent="0.2">
      <c r="A219" s="160" t="s">
        <v>126</v>
      </c>
      <c r="B219" s="161"/>
      <c r="C219"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9" s="56">
        <v>2772</v>
      </c>
      <c r="E219" s="37"/>
      <c r="F219" s="37"/>
      <c r="G219" s="37"/>
      <c r="H219" s="38"/>
    </row>
    <row r="220" spans="1:8" ht="50.1" customHeight="1" x14ac:dyDescent="0.2">
      <c r="A220" s="160" t="s">
        <v>195</v>
      </c>
      <c r="B220" s="161"/>
      <c r="C220" s="203" t="str">
        <f>"Интернет-площадка 2gis.ru на основе Cправочника организаций "&amp;$C$2&amp;""</f>
        <v>Интернет-площадка 2gis.ru на основе Cправочника организаций "2ГИС.НОВОКУЗНЕЦК"</v>
      </c>
      <c r="D220" s="36">
        <v>8520</v>
      </c>
      <c r="E220" s="37"/>
      <c r="F220" s="37"/>
      <c r="G220" s="37"/>
      <c r="H220" s="38"/>
    </row>
    <row r="221" spans="1:8" ht="50.1" customHeight="1" x14ac:dyDescent="0.2">
      <c r="A221" s="160" t="s">
        <v>128</v>
      </c>
      <c r="B221" s="161"/>
      <c r="C22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21" s="36">
        <v>7800</v>
      </c>
      <c r="E221" s="37"/>
      <c r="F221" s="37"/>
      <c r="G221" s="37"/>
      <c r="H221" s="38"/>
    </row>
    <row r="222" spans="1:8" s="16" customFormat="1" ht="126" customHeight="1" thickBot="1" x14ac:dyDescent="0.25">
      <c r="A222" s="160" t="s">
        <v>129</v>
      </c>
      <c r="B222" s="161"/>
      <c r="C22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2" s="56">
        <v>6120</v>
      </c>
      <c r="E222" s="37"/>
      <c r="F222" s="37"/>
      <c r="G222" s="37"/>
      <c r="H222" s="38"/>
    </row>
    <row r="223" spans="1:8" ht="50.1" customHeight="1" thickBot="1" x14ac:dyDescent="0.25">
      <c r="A223" s="24" t="s">
        <v>196</v>
      </c>
      <c r="B223" s="25"/>
      <c r="C223" s="26"/>
      <c r="D223" s="173"/>
      <c r="E223" s="173"/>
      <c r="F223" s="173"/>
      <c r="G223" s="173"/>
      <c r="H223" s="174"/>
    </row>
    <row r="224" spans="1:8" s="23" customFormat="1" ht="30" customHeight="1" thickBot="1" x14ac:dyDescent="0.25">
      <c r="A224" s="298"/>
      <c r="B224" s="298"/>
      <c r="C224" s="298"/>
      <c r="D224" s="298"/>
      <c r="E224" s="298"/>
      <c r="F224" s="298"/>
      <c r="G224" s="298"/>
      <c r="H224" s="299"/>
    </row>
    <row r="225" spans="1:8" s="16" customFormat="1" ht="83.25" customHeight="1" x14ac:dyDescent="0.2">
      <c r="A225" s="300" t="s">
        <v>197</v>
      </c>
      <c r="B225" s="301"/>
      <c r="C22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5" s="290">
        <v>14070</v>
      </c>
      <c r="E225" s="291"/>
      <c r="F225" s="291"/>
      <c r="G225" s="291"/>
      <c r="H225" s="292"/>
    </row>
    <row r="226" spans="1:8" s="16" customFormat="1" ht="83.25" customHeight="1" thickBot="1" x14ac:dyDescent="0.25">
      <c r="A226" s="302" t="s">
        <v>198</v>
      </c>
      <c r="B226" s="303"/>
      <c r="C226" s="210"/>
      <c r="D226" s="304">
        <v>14070</v>
      </c>
      <c r="E226" s="165"/>
      <c r="F226" s="165"/>
      <c r="G226" s="165"/>
      <c r="H226" s="166"/>
    </row>
    <row r="227" spans="1:8" ht="50.1" customHeight="1" thickBot="1" x14ac:dyDescent="0.25">
      <c r="A227" s="197"/>
      <c r="B227" s="198"/>
      <c r="C227" s="125"/>
      <c r="D227" s="199"/>
      <c r="E227" s="199"/>
      <c r="F227" s="199"/>
      <c r="G227" s="199"/>
      <c r="H227" s="200"/>
    </row>
    <row r="228" spans="1:8" s="23" customFormat="1" ht="26.25" x14ac:dyDescent="0.2">
      <c r="A228" s="212"/>
      <c r="B228" s="213"/>
      <c r="C228" s="214"/>
      <c r="D228" s="213"/>
      <c r="E228" s="213"/>
      <c r="F228" s="213"/>
      <c r="G228" s="213"/>
      <c r="H228" s="215"/>
    </row>
    <row r="229" spans="1:8" s="16" customFormat="1" ht="21" x14ac:dyDescent="0.2">
      <c r="A229" s="216"/>
      <c r="B229" s="217" t="s">
        <v>130</v>
      </c>
      <c r="C229" s="218" t="s">
        <v>583</v>
      </c>
      <c r="D229" s="218"/>
      <c r="E229" s="219"/>
      <c r="F229" s="219"/>
      <c r="G229" s="219"/>
      <c r="H229" s="219"/>
    </row>
    <row r="230" spans="1:8" s="16" customFormat="1" ht="21" x14ac:dyDescent="0.2">
      <c r="A230" s="216"/>
      <c r="B230" s="219"/>
      <c r="C230" s="220" t="s">
        <v>584</v>
      </c>
      <c r="D230" s="220"/>
      <c r="E230" s="219"/>
      <c r="F230" s="219"/>
      <c r="G230" s="219"/>
      <c r="H230" s="219"/>
    </row>
    <row r="231" spans="1:8" s="16" customFormat="1" ht="21" x14ac:dyDescent="0.2">
      <c r="A231" s="216"/>
      <c r="B231" s="219"/>
      <c r="C231" s="220" t="s">
        <v>585</v>
      </c>
      <c r="D231" s="220"/>
      <c r="E231" s="219"/>
      <c r="F231" s="219"/>
      <c r="G231" s="219"/>
      <c r="H231" s="219"/>
    </row>
    <row r="232" spans="1:8" s="16" customFormat="1" ht="21" x14ac:dyDescent="0.2">
      <c r="A232" s="212"/>
      <c r="B232" s="213"/>
      <c r="C232" s="220"/>
      <c r="D232" s="220"/>
      <c r="E232" s="219"/>
      <c r="F232" s="219"/>
      <c r="G232" s="219"/>
      <c r="H232" s="213"/>
    </row>
    <row r="233" spans="1:8" s="16" customFormat="1" ht="26.25" x14ac:dyDescent="0.2">
      <c r="A233" s="223" t="str">
        <f>Абакан_юр!A171</f>
        <v>По соглашению сторон в качестве валюты платежа могут выступать украинские гривны, в этом случае курс следующий: 1 руб. = 0,5104 гривен</v>
      </c>
      <c r="B233" s="223"/>
      <c r="C233" s="223"/>
      <c r="D233" s="224"/>
      <c r="E233" s="224"/>
      <c r="F233" s="225"/>
      <c r="G233" s="226"/>
      <c r="H233" s="226"/>
    </row>
    <row r="234" spans="1:8" ht="26.25" x14ac:dyDescent="0.2">
      <c r="A234" s="223" t="str">
        <f>Абакан_юр!A172</f>
        <v>По соглашению сторон в качестве валюты платежа могут выступать дирхамы ОАЭ, в этом случае курс следующий: 1 руб. = 0,0436 дирхам</v>
      </c>
      <c r="B234" s="223"/>
      <c r="C234" s="223"/>
      <c r="D234" s="224"/>
      <c r="E234" s="224"/>
      <c r="F234" s="225"/>
      <c r="G234" s="228"/>
      <c r="H234" s="228"/>
    </row>
    <row r="235" spans="1:8" ht="26.25" x14ac:dyDescent="0.2">
      <c r="A235" s="223" t="str">
        <f>Абакан_юр!A173</f>
        <v>По соглашению сторон в качестве валюты платежа могут выступать доллары США, в этом случае курс следующий: 1 руб. = 0,0118 доллара</v>
      </c>
      <c r="B235" s="223"/>
      <c r="C235" s="223"/>
      <c r="D235" s="224"/>
      <c r="E235" s="224"/>
      <c r="F235" s="225"/>
      <c r="G235" s="228"/>
      <c r="H235" s="228"/>
    </row>
    <row r="236" spans="1:8" ht="26.25" x14ac:dyDescent="0.2">
      <c r="A236" s="223" t="str">
        <f>Абакан_юр!A174</f>
        <v>По соглашению сторон в качестве валюты платежа могут выступать евро, в этом случае курс следующий: 1 руб. = 0,0108 евро</v>
      </c>
      <c r="B236" s="223"/>
      <c r="C236" s="223"/>
      <c r="D236" s="224"/>
      <c r="E236" s="225"/>
      <c r="F236" s="225"/>
      <c r="G236" s="228"/>
      <c r="H236" s="228"/>
    </row>
    <row r="237" spans="1:8" ht="26.25" x14ac:dyDescent="0.2">
      <c r="A237" s="223" t="str">
        <f>Абакан_юр!A175</f>
        <v>По соглашению сторон в качестве валюты платежа могут выступать чешские кроны, в этом случае курс следующий: 1 руб. = 0,2741 крона</v>
      </c>
      <c r="B237" s="223"/>
      <c r="C237" s="223"/>
      <c r="D237" s="224"/>
      <c r="E237" s="225"/>
      <c r="F237" s="225"/>
      <c r="G237" s="228"/>
      <c r="H237" s="228"/>
    </row>
    <row r="238" spans="1:8" ht="26.25" x14ac:dyDescent="0.2">
      <c r="A238" s="223" t="str">
        <f>Абакан_юр!A176</f>
        <v>По соглашению сторон в качестве валюты платежа могут выступать киргизские сомы, в этом случае курс следующий: 1 руб. = 1,0001 сом</v>
      </c>
      <c r="B238" s="223"/>
      <c r="C238" s="223"/>
      <c r="D238" s="224"/>
      <c r="E238" s="224"/>
      <c r="F238" s="225"/>
      <c r="G238" s="228"/>
      <c r="H238" s="228"/>
    </row>
    <row r="239" spans="1:8" ht="26.25" x14ac:dyDescent="0.2">
      <c r="A239" s="223" t="str">
        <f>Абакан_юр!A177</f>
        <v>По соглашению сторон в качестве валюты платежа могут выступать казахстанские тенге, в этом случае курс следующий: 1 руб. = 5,6363 тенге</v>
      </c>
      <c r="B239" s="223"/>
      <c r="C239" s="223"/>
      <c r="D239" s="224"/>
      <c r="E239" s="224"/>
      <c r="F239" s="225"/>
      <c r="G239" s="228"/>
      <c r="H239" s="228"/>
    </row>
    <row r="240" spans="1:8" ht="26.25" x14ac:dyDescent="0.2">
      <c r="A240" s="229"/>
      <c r="B240" s="229"/>
      <c r="C240" s="230"/>
      <c r="D240" s="231"/>
      <c r="E240" s="231"/>
      <c r="F240" s="232"/>
      <c r="G240" s="233"/>
      <c r="H240" s="233"/>
    </row>
    <row r="241" spans="1:8" ht="21" x14ac:dyDescent="0.2">
      <c r="A241" s="235" t="s">
        <v>141</v>
      </c>
      <c r="B241" s="235"/>
      <c r="C241" s="235"/>
      <c r="D241" s="235"/>
      <c r="E241" s="235"/>
      <c r="F241" s="235"/>
      <c r="G241" s="235"/>
      <c r="H241" s="235"/>
    </row>
    <row r="242" spans="1:8" ht="21" x14ac:dyDescent="0.2">
      <c r="A242" s="235" t="s">
        <v>142</v>
      </c>
      <c r="B242" s="235"/>
      <c r="C242" s="235"/>
      <c r="D242" s="235"/>
      <c r="E242" s="235"/>
      <c r="F242" s="235"/>
      <c r="G242" s="235"/>
      <c r="H242" s="235"/>
    </row>
    <row r="243" spans="1:8" ht="27" thickBot="1" x14ac:dyDescent="0.25">
      <c r="A243" s="229"/>
      <c r="B243" s="229"/>
      <c r="C243" s="230"/>
      <c r="D243" s="231"/>
      <c r="E243" s="231"/>
      <c r="F243" s="232"/>
      <c r="G243" s="233"/>
      <c r="H243" s="233"/>
    </row>
    <row r="244" spans="1:8" ht="21.75" thickBot="1" x14ac:dyDescent="0.25">
      <c r="A244" s="421" t="s">
        <v>145</v>
      </c>
      <c r="B244" s="422"/>
      <c r="C244" s="246" t="s">
        <v>146</v>
      </c>
      <c r="D244" s="435" t="s">
        <v>147</v>
      </c>
      <c r="E244" s="436"/>
      <c r="F244" s="248"/>
      <c r="G244" s="248"/>
      <c r="H244" s="248"/>
    </row>
    <row r="245" spans="1:8" ht="21" x14ac:dyDescent="0.2">
      <c r="A245" s="249" t="s">
        <v>203</v>
      </c>
      <c r="B245" s="250"/>
      <c r="C245" s="252" t="s">
        <v>204</v>
      </c>
      <c r="D245" s="472">
        <v>2190</v>
      </c>
      <c r="E245" s="253"/>
      <c r="F245" s="248"/>
      <c r="G245" s="248"/>
      <c r="H245" s="248"/>
    </row>
    <row r="246" spans="1:8" ht="21" x14ac:dyDescent="0.2">
      <c r="A246" s="254" t="s">
        <v>205</v>
      </c>
      <c r="B246" s="255"/>
      <c r="C246" s="257"/>
      <c r="D246" s="473">
        <v>1590</v>
      </c>
      <c r="E246" s="258"/>
      <c r="F246" s="248"/>
      <c r="G246" s="248"/>
      <c r="H246" s="248"/>
    </row>
    <row r="247" spans="1:8" ht="21" x14ac:dyDescent="0.2">
      <c r="A247" s="254" t="s">
        <v>206</v>
      </c>
      <c r="B247" s="255"/>
      <c r="C247" s="257"/>
      <c r="D247" s="473">
        <v>1440</v>
      </c>
      <c r="E247" s="258"/>
      <c r="F247" s="248"/>
      <c r="G247" s="248"/>
      <c r="H247" s="248"/>
    </row>
    <row r="248" spans="1:8" ht="21.75" thickBot="1" x14ac:dyDescent="0.25">
      <c r="A248" s="254" t="s">
        <v>207</v>
      </c>
      <c r="B248" s="255"/>
      <c r="C248" s="257"/>
      <c r="D248" s="473">
        <v>1290</v>
      </c>
      <c r="E248" s="258"/>
      <c r="F248" s="248"/>
      <c r="G248" s="248"/>
      <c r="H248" s="248"/>
    </row>
    <row r="249" spans="1:8" ht="84" x14ac:dyDescent="0.2">
      <c r="A249" s="249" t="s">
        <v>148</v>
      </c>
      <c r="B249" s="250"/>
      <c r="C249" s="251" t="s">
        <v>149</v>
      </c>
      <c r="D249" s="252" t="s">
        <v>150</v>
      </c>
      <c r="E249" s="253"/>
      <c r="F249" s="248"/>
      <c r="G249" s="248"/>
      <c r="H249" s="248"/>
    </row>
    <row r="250" spans="1:8" ht="21" x14ac:dyDescent="0.2">
      <c r="A250" s="254" t="s">
        <v>151</v>
      </c>
      <c r="B250" s="255"/>
      <c r="C250" s="256" t="s">
        <v>152</v>
      </c>
      <c r="D250" s="257" t="s">
        <v>153</v>
      </c>
      <c r="E250" s="258"/>
      <c r="F250" s="248"/>
      <c r="G250" s="248"/>
      <c r="H250" s="248"/>
    </row>
    <row r="251" spans="1:8" ht="96" customHeight="1" x14ac:dyDescent="0.2">
      <c r="A251" s="254" t="s">
        <v>154</v>
      </c>
      <c r="B251" s="255"/>
      <c r="C251" s="256" t="s">
        <v>155</v>
      </c>
      <c r="D251" s="257" t="s">
        <v>153</v>
      </c>
      <c r="E251" s="258"/>
      <c r="F251" s="248"/>
      <c r="G251" s="248"/>
      <c r="H251" s="248"/>
    </row>
    <row r="252" spans="1:8" ht="50.1" customHeight="1" thickBot="1" x14ac:dyDescent="0.25">
      <c r="A252" s="316" t="s">
        <v>157</v>
      </c>
      <c r="B252" s="317"/>
      <c r="C252" s="613" t="s">
        <v>158</v>
      </c>
      <c r="D252" s="317" t="s">
        <v>153</v>
      </c>
      <c r="E252" s="614"/>
      <c r="F252" s="242"/>
      <c r="G252" s="242"/>
      <c r="H252" s="242"/>
    </row>
    <row r="253" spans="1:8" ht="50.1" customHeight="1" thickBot="1" x14ac:dyDescent="0.25">
      <c r="A253" s="316" t="s">
        <v>159</v>
      </c>
      <c r="B253" s="317"/>
      <c r="C253" s="318" t="s">
        <v>160</v>
      </c>
      <c r="D253" s="319" t="s">
        <v>153</v>
      </c>
      <c r="E253" s="320"/>
      <c r="F253" s="232"/>
      <c r="G253" s="233"/>
      <c r="H253" s="233"/>
    </row>
    <row r="254" spans="1:8" ht="50.1" customHeight="1" x14ac:dyDescent="0.2">
      <c r="A254" s="260" t="s">
        <v>161</v>
      </c>
      <c r="B254" s="260"/>
      <c r="C254" s="260"/>
      <c r="D254" s="260"/>
      <c r="E254" s="260"/>
      <c r="F254" s="260"/>
      <c r="G254" s="260"/>
      <c r="H254" s="260"/>
    </row>
    <row r="255" spans="1:8" ht="50.1" customHeight="1" x14ac:dyDescent="0.2">
      <c r="A255" s="260" t="s">
        <v>162</v>
      </c>
      <c r="B255" s="260"/>
      <c r="C255" s="260"/>
      <c r="D255" s="260"/>
      <c r="E255" s="260"/>
      <c r="F255" s="260"/>
      <c r="G255" s="260"/>
      <c r="H255" s="260"/>
    </row>
    <row r="256" spans="1:8" ht="192.75" customHeight="1" x14ac:dyDescent="0.2">
      <c r="A25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6" s="321"/>
      <c r="C256" s="321"/>
      <c r="D256" s="321"/>
      <c r="E256" s="321"/>
      <c r="F256" s="321"/>
      <c r="G256" s="321"/>
      <c r="H256" s="321"/>
    </row>
    <row r="257" spans="1:8" ht="97.5" customHeight="1" x14ac:dyDescent="0.2">
      <c r="A257" s="235" t="s">
        <v>164</v>
      </c>
      <c r="B257" s="235"/>
      <c r="C257" s="235"/>
      <c r="D257" s="235"/>
      <c r="E257" s="235"/>
      <c r="F257" s="235"/>
      <c r="G257" s="235"/>
      <c r="H257" s="235"/>
    </row>
    <row r="258" spans="1:8" ht="113.25" customHeight="1" x14ac:dyDescent="0.2">
      <c r="A258" s="260" t="s">
        <v>165</v>
      </c>
      <c r="B258" s="260"/>
      <c r="C258" s="260"/>
      <c r="D258" s="260"/>
      <c r="E258" s="260"/>
      <c r="F258" s="260"/>
      <c r="G258" s="260"/>
      <c r="H258" s="260"/>
    </row>
    <row r="259" spans="1:8" s="213" customFormat="1" ht="102.75" customHeight="1" x14ac:dyDescent="0.2">
      <c r="A259" s="235" t="s">
        <v>166</v>
      </c>
      <c r="B259" s="235"/>
      <c r="C259" s="235"/>
      <c r="D259" s="235"/>
      <c r="E259" s="235"/>
      <c r="F259" s="235"/>
      <c r="G259" s="235"/>
      <c r="H259" s="235"/>
    </row>
    <row r="260" spans="1:8" s="234" customFormat="1" ht="159" customHeight="1" x14ac:dyDescent="0.2">
      <c r="A260" s="474" t="s">
        <v>281</v>
      </c>
      <c r="B260" s="474"/>
      <c r="C260" s="474"/>
      <c r="D260" s="474"/>
      <c r="E260" s="474"/>
      <c r="F260" s="474"/>
      <c r="G260" s="474"/>
      <c r="H260" s="474"/>
    </row>
    <row r="261" spans="1:8" ht="38.25" customHeight="1" x14ac:dyDescent="0.35">
      <c r="A261" s="475" t="s">
        <v>282</v>
      </c>
      <c r="B261" s="476"/>
      <c r="C261" s="477" t="s">
        <v>283</v>
      </c>
    </row>
    <row r="262" spans="1:8" ht="34.5" customHeight="1" x14ac:dyDescent="0.35">
      <c r="A262" s="478" t="s">
        <v>284</v>
      </c>
      <c r="B262" s="479"/>
      <c r="C262" s="480">
        <v>1</v>
      </c>
    </row>
    <row r="263" spans="1:8" ht="25.5" x14ac:dyDescent="0.35">
      <c r="A263" s="478">
        <v>2</v>
      </c>
      <c r="B263" s="479"/>
      <c r="C263" s="480">
        <v>1.1000000000000001</v>
      </c>
    </row>
    <row r="264" spans="1:8" ht="25.5" x14ac:dyDescent="0.35">
      <c r="A264" s="478">
        <v>3</v>
      </c>
      <c r="B264" s="479"/>
      <c r="C264" s="480">
        <v>1.2</v>
      </c>
    </row>
    <row r="265" spans="1:8" ht="25.5" x14ac:dyDescent="0.35">
      <c r="A265" s="478" t="s">
        <v>285</v>
      </c>
      <c r="B265" s="479"/>
      <c r="C265" s="480">
        <v>1.25</v>
      </c>
    </row>
    <row r="266" spans="1:8" s="262" customFormat="1" ht="25.5" x14ac:dyDescent="0.35">
      <c r="A266" s="478" t="s">
        <v>286</v>
      </c>
      <c r="B266" s="479"/>
      <c r="C266" s="480">
        <v>1.3</v>
      </c>
      <c r="D266" s="213"/>
      <c r="E266" s="213"/>
      <c r="F266" s="213"/>
      <c r="G266" s="213"/>
      <c r="H266" s="215"/>
    </row>
    <row r="267" spans="1:8" ht="25.5" x14ac:dyDescent="0.35">
      <c r="A267" s="478" t="s">
        <v>287</v>
      </c>
      <c r="B267" s="479"/>
      <c r="C267" s="480">
        <v>1.35</v>
      </c>
    </row>
    <row r="268" spans="1:8" ht="25.5" x14ac:dyDescent="0.35">
      <c r="A268" s="478" t="s">
        <v>288</v>
      </c>
      <c r="B268" s="479"/>
      <c r="C268" s="480">
        <v>1.4</v>
      </c>
    </row>
    <row r="269" spans="1:8" ht="25.5" x14ac:dyDescent="0.35">
      <c r="A269" s="478" t="s">
        <v>289</v>
      </c>
      <c r="B269" s="479"/>
      <c r="C269" s="480">
        <v>1.45</v>
      </c>
    </row>
    <row r="270" spans="1:8" ht="25.5" x14ac:dyDescent="0.35">
      <c r="A270" s="478" t="s">
        <v>290</v>
      </c>
      <c r="B270" s="479"/>
      <c r="C270" s="480">
        <v>1.5</v>
      </c>
    </row>
    <row r="271" spans="1:8" ht="25.5" x14ac:dyDescent="0.35">
      <c r="A271" s="478" t="s">
        <v>291</v>
      </c>
      <c r="B271" s="479"/>
      <c r="C271" s="480">
        <v>2</v>
      </c>
    </row>
    <row r="272" spans="1:8" ht="23.25" x14ac:dyDescent="0.2">
      <c r="A272" s="260" t="s">
        <v>292</v>
      </c>
      <c r="B272" s="260"/>
      <c r="C272" s="260"/>
      <c r="D272" s="260"/>
      <c r="E272" s="260"/>
      <c r="F272" s="260"/>
      <c r="G272" s="260"/>
      <c r="H272" s="260"/>
    </row>
  </sheetData>
  <sheetProtection selectLockedCells="1" selectUnlockedCells="1"/>
  <mergeCells count="454">
    <mergeCell ref="A272:H272"/>
    <mergeCell ref="A266:B266"/>
    <mergeCell ref="A267:B267"/>
    <mergeCell ref="A268:B268"/>
    <mergeCell ref="A269:B269"/>
    <mergeCell ref="A270:B270"/>
    <mergeCell ref="A271:B271"/>
    <mergeCell ref="A260:H260"/>
    <mergeCell ref="A261:B261"/>
    <mergeCell ref="A262:B262"/>
    <mergeCell ref="A263:B263"/>
    <mergeCell ref="A264:B264"/>
    <mergeCell ref="A265:B265"/>
    <mergeCell ref="A254:H254"/>
    <mergeCell ref="A255:H255"/>
    <mergeCell ref="A256:H256"/>
    <mergeCell ref="A257:H257"/>
    <mergeCell ref="A258:H258"/>
    <mergeCell ref="A259:E259"/>
    <mergeCell ref="F259:H259"/>
    <mergeCell ref="A251:B251"/>
    <mergeCell ref="D251:E251"/>
    <mergeCell ref="A252:B252"/>
    <mergeCell ref="D252:E252"/>
    <mergeCell ref="A253:B253"/>
    <mergeCell ref="D253:E253"/>
    <mergeCell ref="D247:E247"/>
    <mergeCell ref="A248:B248"/>
    <mergeCell ref="D248:E248"/>
    <mergeCell ref="A249:B249"/>
    <mergeCell ref="D249:E249"/>
    <mergeCell ref="A250:B250"/>
    <mergeCell ref="D250:E250"/>
    <mergeCell ref="A241:H241"/>
    <mergeCell ref="A242:H242"/>
    <mergeCell ref="A244:B244"/>
    <mergeCell ref="D244:E244"/>
    <mergeCell ref="A245:B245"/>
    <mergeCell ref="C245:C248"/>
    <mergeCell ref="D245:E245"/>
    <mergeCell ref="A246:B246"/>
    <mergeCell ref="D246:E246"/>
    <mergeCell ref="A247:B247"/>
    <mergeCell ref="A234:C234"/>
    <mergeCell ref="A235:C235"/>
    <mergeCell ref="A236:C236"/>
    <mergeCell ref="A237:C237"/>
    <mergeCell ref="A238:C238"/>
    <mergeCell ref="A239:C239"/>
    <mergeCell ref="C229:D229"/>
    <mergeCell ref="C230:D230"/>
    <mergeCell ref="C231:D231"/>
    <mergeCell ref="C232:D232"/>
    <mergeCell ref="A233:C233"/>
    <mergeCell ref="G233:H233"/>
    <mergeCell ref="A225:B225"/>
    <mergeCell ref="C225:C226"/>
    <mergeCell ref="D225:H225"/>
    <mergeCell ref="A226:B226"/>
    <mergeCell ref="D226:H226"/>
    <mergeCell ref="A227:B227"/>
    <mergeCell ref="D227:H227"/>
    <mergeCell ref="A222:B222"/>
    <mergeCell ref="D222:H222"/>
    <mergeCell ref="A223:B223"/>
    <mergeCell ref="D223:H223"/>
    <mergeCell ref="A224:C224"/>
    <mergeCell ref="D224:H224"/>
    <mergeCell ref="A219:B219"/>
    <mergeCell ref="D219:H219"/>
    <mergeCell ref="A220:B220"/>
    <mergeCell ref="D220:H220"/>
    <mergeCell ref="A221:B221"/>
    <mergeCell ref="D221:H221"/>
    <mergeCell ref="D215:H215"/>
    <mergeCell ref="A216:B216"/>
    <mergeCell ref="D216:H216"/>
    <mergeCell ref="A217:B217"/>
    <mergeCell ref="D217:H217"/>
    <mergeCell ref="A218:B218"/>
    <mergeCell ref="D218:H218"/>
    <mergeCell ref="A211:B211"/>
    <mergeCell ref="D211:H211"/>
    <mergeCell ref="A212:B212"/>
    <mergeCell ref="C212:C216"/>
    <mergeCell ref="D212:H212"/>
    <mergeCell ref="A213:B213"/>
    <mergeCell ref="D213:H213"/>
    <mergeCell ref="A214:B214"/>
    <mergeCell ref="D214:H214"/>
    <mergeCell ref="A215:B215"/>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62:H162"/>
    <mergeCell ref="A163:B163"/>
    <mergeCell ref="D163:H163"/>
    <mergeCell ref="A164:B164"/>
    <mergeCell ref="D164:H164"/>
    <mergeCell ref="A165:B165"/>
    <mergeCell ref="D165:H165"/>
    <mergeCell ref="A158:B158"/>
    <mergeCell ref="C158:C175"/>
    <mergeCell ref="D158:H158"/>
    <mergeCell ref="A159:B159"/>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4:C144"/>
    <mergeCell ref="D144:H144"/>
    <mergeCell ref="D145:H145"/>
    <mergeCell ref="A146:B146"/>
    <mergeCell ref="C146:C154"/>
    <mergeCell ref="D146:H146"/>
    <mergeCell ref="A147:B147"/>
    <mergeCell ref="D147:H147"/>
    <mergeCell ref="A148:B148"/>
    <mergeCell ref="D148:H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D112:H112"/>
    <mergeCell ref="A113:C113"/>
    <mergeCell ref="D113:H113"/>
    <mergeCell ref="A114:B114"/>
    <mergeCell ref="C114:C143"/>
    <mergeCell ref="D114:H114"/>
    <mergeCell ref="A115:B115"/>
    <mergeCell ref="D115:H115"/>
    <mergeCell ref="A116:B116"/>
    <mergeCell ref="D116:H116"/>
    <mergeCell ref="G103:G107"/>
    <mergeCell ref="H103:H107"/>
    <mergeCell ref="D108:H108"/>
    <mergeCell ref="A109:A111"/>
    <mergeCell ref="B109:B110"/>
    <mergeCell ref="C109:C110"/>
    <mergeCell ref="D109:H111"/>
    <mergeCell ref="F98:F101"/>
    <mergeCell ref="G98:G101"/>
    <mergeCell ref="H98:H101"/>
    <mergeCell ref="D102:H102"/>
    <mergeCell ref="A103:A107"/>
    <mergeCell ref="B103:B104"/>
    <mergeCell ref="C103:C104"/>
    <mergeCell ref="D103:D107"/>
    <mergeCell ref="E103:E107"/>
    <mergeCell ref="F103:F107"/>
    <mergeCell ref="A94:B94"/>
    <mergeCell ref="D94:H94"/>
    <mergeCell ref="A95:B95"/>
    <mergeCell ref="D95:H95"/>
    <mergeCell ref="D96:H96"/>
    <mergeCell ref="A98:A101"/>
    <mergeCell ref="B98:B99"/>
    <mergeCell ref="C98:C99"/>
    <mergeCell ref="D98:D101"/>
    <mergeCell ref="E98:E101"/>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9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6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586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267">
        <v>330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1">
        <f>F48*1.2</f>
        <v>12772.8</v>
      </c>
      <c r="E48" s="32">
        <f>F48*1.1</f>
        <v>11708.400000000001</v>
      </c>
      <c r="F48" s="32">
        <v>10644</v>
      </c>
      <c r="G48" s="32">
        <f>F48*0.75</f>
        <v>7983</v>
      </c>
      <c r="H48" s="33">
        <f>F48*0.5</f>
        <v>5322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54">
        <f>F54*1.2</f>
        <v>13723.199999999999</v>
      </c>
      <c r="E54" s="32">
        <f>F54*1.1</f>
        <v>12579.6</v>
      </c>
      <c r="F54" s="32">
        <v>11436</v>
      </c>
      <c r="G54" s="32">
        <f>F54*0.75</f>
        <v>8577</v>
      </c>
      <c r="H54" s="33">
        <f>F54*0.5</f>
        <v>5718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267">
        <v>330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2010 до 60300</v>
      </c>
      <c r="E64" s="139"/>
      <c r="F64" s="139"/>
      <c r="G64" s="139"/>
      <c r="H64" s="140"/>
    </row>
    <row r="65" spans="1:8" ht="37.5" customHeight="1" x14ac:dyDescent="0.2">
      <c r="A65" s="141" t="s">
        <v>39</v>
      </c>
      <c r="B65" s="142"/>
      <c r="C65" s="535"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144">
        <v>2010</v>
      </c>
      <c r="E65" s="145"/>
      <c r="F65" s="145"/>
      <c r="G65" s="145"/>
      <c r="H65" s="146"/>
    </row>
    <row r="66" spans="1:8" ht="37.5" customHeight="1" x14ac:dyDescent="0.2">
      <c r="A66" s="147" t="s">
        <v>40</v>
      </c>
      <c r="B66" s="148"/>
      <c r="C66" s="536"/>
      <c r="D66" s="36">
        <v>4020</v>
      </c>
      <c r="E66" s="37"/>
      <c r="F66" s="37"/>
      <c r="G66" s="37"/>
      <c r="H66" s="38"/>
    </row>
    <row r="67" spans="1:8" ht="37.5" customHeight="1" x14ac:dyDescent="0.2">
      <c r="A67" s="147" t="s">
        <v>41</v>
      </c>
      <c r="B67" s="148"/>
      <c r="C67" s="536"/>
      <c r="D67" s="36">
        <v>6030</v>
      </c>
      <c r="E67" s="37"/>
      <c r="F67" s="37"/>
      <c r="G67" s="37"/>
      <c r="H67" s="38"/>
    </row>
    <row r="68" spans="1:8" ht="37.5" customHeight="1" x14ac:dyDescent="0.2">
      <c r="A68" s="147" t="s">
        <v>42</v>
      </c>
      <c r="B68" s="148"/>
      <c r="C68" s="536"/>
      <c r="D68" s="36">
        <v>8040</v>
      </c>
      <c r="E68" s="37"/>
      <c r="F68" s="37"/>
      <c r="G68" s="37"/>
      <c r="H68" s="38"/>
    </row>
    <row r="69" spans="1:8" ht="37.5" customHeight="1" x14ac:dyDescent="0.2">
      <c r="A69" s="147" t="s">
        <v>43</v>
      </c>
      <c r="B69" s="148"/>
      <c r="C69" s="536"/>
      <c r="D69" s="36">
        <v>10050</v>
      </c>
      <c r="E69" s="37"/>
      <c r="F69" s="37"/>
      <c r="G69" s="37"/>
      <c r="H69" s="38"/>
    </row>
    <row r="70" spans="1:8" ht="37.5" customHeight="1" x14ac:dyDescent="0.2">
      <c r="A70" s="147" t="s">
        <v>44</v>
      </c>
      <c r="B70" s="148"/>
      <c r="C70" s="536"/>
      <c r="D70" s="36">
        <v>12060</v>
      </c>
      <c r="E70" s="37"/>
      <c r="F70" s="37"/>
      <c r="G70" s="37"/>
      <c r="H70" s="38"/>
    </row>
    <row r="71" spans="1:8" ht="37.5" customHeight="1" x14ac:dyDescent="0.2">
      <c r="A71" s="147" t="s">
        <v>45</v>
      </c>
      <c r="B71" s="148"/>
      <c r="C71" s="536"/>
      <c r="D71" s="36">
        <v>14070</v>
      </c>
      <c r="E71" s="37"/>
      <c r="F71" s="37"/>
      <c r="G71" s="37"/>
      <c r="H71" s="38"/>
    </row>
    <row r="72" spans="1:8" ht="37.5" customHeight="1" x14ac:dyDescent="0.2">
      <c r="A72" s="147" t="s">
        <v>46</v>
      </c>
      <c r="B72" s="148"/>
      <c r="C72" s="536"/>
      <c r="D72" s="36">
        <v>16080</v>
      </c>
      <c r="E72" s="37"/>
      <c r="F72" s="37"/>
      <c r="G72" s="37"/>
      <c r="H72" s="38"/>
    </row>
    <row r="73" spans="1:8" ht="37.5" customHeight="1" x14ac:dyDescent="0.2">
      <c r="A73" s="147" t="s">
        <v>47</v>
      </c>
      <c r="B73" s="148"/>
      <c r="C73" s="536"/>
      <c r="D73" s="36">
        <v>18090</v>
      </c>
      <c r="E73" s="37"/>
      <c r="F73" s="37"/>
      <c r="G73" s="37"/>
      <c r="H73" s="38"/>
    </row>
    <row r="74" spans="1:8" ht="37.5" customHeight="1" x14ac:dyDescent="0.2">
      <c r="A74" s="147" t="s">
        <v>48</v>
      </c>
      <c r="B74" s="148"/>
      <c r="C74" s="536"/>
      <c r="D74" s="36">
        <v>20100</v>
      </c>
      <c r="E74" s="37"/>
      <c r="F74" s="37"/>
      <c r="G74" s="37"/>
      <c r="H74" s="38"/>
    </row>
    <row r="75" spans="1:8" ht="37.5" customHeight="1" x14ac:dyDescent="0.2">
      <c r="A75" s="147" t="s">
        <v>49</v>
      </c>
      <c r="B75" s="148"/>
      <c r="C75" s="536"/>
      <c r="D75" s="36">
        <v>22110</v>
      </c>
      <c r="E75" s="37"/>
      <c r="F75" s="37"/>
      <c r="G75" s="37"/>
      <c r="H75" s="38"/>
    </row>
    <row r="76" spans="1:8" ht="37.5" customHeight="1" x14ac:dyDescent="0.2">
      <c r="A76" s="147" t="s">
        <v>50</v>
      </c>
      <c r="B76" s="148"/>
      <c r="C76" s="536"/>
      <c r="D76" s="36">
        <v>24120</v>
      </c>
      <c r="E76" s="37"/>
      <c r="F76" s="37"/>
      <c r="G76" s="37"/>
      <c r="H76" s="38"/>
    </row>
    <row r="77" spans="1:8" ht="37.5" customHeight="1" x14ac:dyDescent="0.2">
      <c r="A77" s="147" t="s">
        <v>51</v>
      </c>
      <c r="B77" s="148"/>
      <c r="C77" s="536"/>
      <c r="D77" s="36">
        <v>26130</v>
      </c>
      <c r="E77" s="37"/>
      <c r="F77" s="37"/>
      <c r="G77" s="37"/>
      <c r="H77" s="38"/>
    </row>
    <row r="78" spans="1:8" ht="37.5" customHeight="1" x14ac:dyDescent="0.2">
      <c r="A78" s="147" t="s">
        <v>52</v>
      </c>
      <c r="B78" s="148"/>
      <c r="C78" s="536"/>
      <c r="D78" s="36">
        <v>28140</v>
      </c>
      <c r="E78" s="37"/>
      <c r="F78" s="37"/>
      <c r="G78" s="37"/>
      <c r="H78" s="38"/>
    </row>
    <row r="79" spans="1:8" ht="37.5" customHeight="1" x14ac:dyDescent="0.2">
      <c r="A79" s="147" t="s">
        <v>53</v>
      </c>
      <c r="B79" s="148"/>
      <c r="C79" s="536"/>
      <c r="D79" s="36">
        <v>30150</v>
      </c>
      <c r="E79" s="37"/>
      <c r="F79" s="37"/>
      <c r="G79" s="37"/>
      <c r="H79" s="38"/>
    </row>
    <row r="80" spans="1:8" ht="37.5" customHeight="1" x14ac:dyDescent="0.2">
      <c r="A80" s="147" t="s">
        <v>54</v>
      </c>
      <c r="B80" s="148"/>
      <c r="C80" s="536"/>
      <c r="D80" s="36">
        <v>32160</v>
      </c>
      <c r="E80" s="37"/>
      <c r="F80" s="37"/>
      <c r="G80" s="37"/>
      <c r="H80" s="38"/>
    </row>
    <row r="81" spans="1:8" ht="37.5" customHeight="1" x14ac:dyDescent="0.2">
      <c r="A81" s="147" t="s">
        <v>55</v>
      </c>
      <c r="B81" s="148"/>
      <c r="C81" s="536"/>
      <c r="D81" s="36">
        <v>34170</v>
      </c>
      <c r="E81" s="37"/>
      <c r="F81" s="37"/>
      <c r="G81" s="37"/>
      <c r="H81" s="38"/>
    </row>
    <row r="82" spans="1:8" ht="37.5" customHeight="1" x14ac:dyDescent="0.2">
      <c r="A82" s="147" t="s">
        <v>56</v>
      </c>
      <c r="B82" s="148"/>
      <c r="C82" s="536"/>
      <c r="D82" s="36">
        <v>36180</v>
      </c>
      <c r="E82" s="37"/>
      <c r="F82" s="37"/>
      <c r="G82" s="37"/>
      <c r="H82" s="38"/>
    </row>
    <row r="83" spans="1:8" ht="37.5" customHeight="1" x14ac:dyDescent="0.2">
      <c r="A83" s="147" t="s">
        <v>57</v>
      </c>
      <c r="B83" s="148"/>
      <c r="C83" s="536"/>
      <c r="D83" s="36">
        <v>38190</v>
      </c>
      <c r="E83" s="37"/>
      <c r="F83" s="37"/>
      <c r="G83" s="37"/>
      <c r="H83" s="38"/>
    </row>
    <row r="84" spans="1:8" ht="37.5" customHeight="1" x14ac:dyDescent="0.2">
      <c r="A84" s="147" t="s">
        <v>58</v>
      </c>
      <c r="B84" s="148"/>
      <c r="C84" s="536"/>
      <c r="D84" s="36">
        <v>40200</v>
      </c>
      <c r="E84" s="37"/>
      <c r="F84" s="37"/>
      <c r="G84" s="37"/>
      <c r="H84" s="38"/>
    </row>
    <row r="85" spans="1:8" ht="37.5" customHeight="1" x14ac:dyDescent="0.2">
      <c r="A85" s="147" t="s">
        <v>178</v>
      </c>
      <c r="B85" s="148"/>
      <c r="C85" s="536"/>
      <c r="D85" s="36">
        <v>42210</v>
      </c>
      <c r="E85" s="37"/>
      <c r="F85" s="37"/>
      <c r="G85" s="37"/>
      <c r="H85" s="38"/>
    </row>
    <row r="86" spans="1:8" ht="37.5" customHeight="1" x14ac:dyDescent="0.2">
      <c r="A86" s="147" t="s">
        <v>179</v>
      </c>
      <c r="B86" s="148"/>
      <c r="C86" s="536"/>
      <c r="D86" s="36">
        <v>44220</v>
      </c>
      <c r="E86" s="37"/>
      <c r="F86" s="37"/>
      <c r="G86" s="37"/>
      <c r="H86" s="38"/>
    </row>
    <row r="87" spans="1:8" ht="37.5" customHeight="1" x14ac:dyDescent="0.2">
      <c r="A87" s="147" t="s">
        <v>180</v>
      </c>
      <c r="B87" s="148"/>
      <c r="C87" s="536"/>
      <c r="D87" s="36">
        <v>46230</v>
      </c>
      <c r="E87" s="37"/>
      <c r="F87" s="37"/>
      <c r="G87" s="37"/>
      <c r="H87" s="38"/>
    </row>
    <row r="88" spans="1:8" ht="37.5" customHeight="1" x14ac:dyDescent="0.2">
      <c r="A88" s="147" t="s">
        <v>181</v>
      </c>
      <c r="B88" s="148"/>
      <c r="C88" s="536"/>
      <c r="D88" s="36">
        <v>48240</v>
      </c>
      <c r="E88" s="37"/>
      <c r="F88" s="37"/>
      <c r="G88" s="37"/>
      <c r="H88" s="38"/>
    </row>
    <row r="89" spans="1:8" ht="37.5" customHeight="1" x14ac:dyDescent="0.2">
      <c r="A89" s="147" t="s">
        <v>182</v>
      </c>
      <c r="B89" s="148"/>
      <c r="C89" s="536"/>
      <c r="D89" s="36">
        <v>50250</v>
      </c>
      <c r="E89" s="37"/>
      <c r="F89" s="37"/>
      <c r="G89" s="37"/>
      <c r="H89" s="38"/>
    </row>
    <row r="90" spans="1:8" ht="37.5" customHeight="1" x14ac:dyDescent="0.2">
      <c r="A90" s="147" t="s">
        <v>183</v>
      </c>
      <c r="B90" s="148"/>
      <c r="C90" s="536"/>
      <c r="D90" s="36">
        <v>52260</v>
      </c>
      <c r="E90" s="37"/>
      <c r="F90" s="37"/>
      <c r="G90" s="37"/>
      <c r="H90" s="38"/>
    </row>
    <row r="91" spans="1:8" ht="37.5" customHeight="1" x14ac:dyDescent="0.2">
      <c r="A91" s="147" t="s">
        <v>184</v>
      </c>
      <c r="B91" s="148"/>
      <c r="C91" s="536"/>
      <c r="D91" s="36">
        <v>54270</v>
      </c>
      <c r="E91" s="37"/>
      <c r="F91" s="37"/>
      <c r="G91" s="37"/>
      <c r="H91" s="38"/>
    </row>
    <row r="92" spans="1:8" ht="37.5" customHeight="1" x14ac:dyDescent="0.2">
      <c r="A92" s="147" t="s">
        <v>185</v>
      </c>
      <c r="B92" s="148"/>
      <c r="C92" s="536"/>
      <c r="D92" s="36">
        <v>56280</v>
      </c>
      <c r="E92" s="37"/>
      <c r="F92" s="37"/>
      <c r="G92" s="37"/>
      <c r="H92" s="38"/>
    </row>
    <row r="93" spans="1:8" ht="37.5" customHeight="1" x14ac:dyDescent="0.2">
      <c r="A93" s="147" t="s">
        <v>186</v>
      </c>
      <c r="B93" s="148"/>
      <c r="C93" s="536"/>
      <c r="D93" s="36">
        <v>58290</v>
      </c>
      <c r="E93" s="37"/>
      <c r="F93" s="37"/>
      <c r="G93" s="37"/>
      <c r="H93" s="38"/>
    </row>
    <row r="94" spans="1:8" ht="37.5" customHeight="1" thickBot="1" x14ac:dyDescent="0.25">
      <c r="A94" s="147" t="s">
        <v>187</v>
      </c>
      <c r="B94" s="148"/>
      <c r="C94" s="536"/>
      <c r="D94" s="36">
        <v>60300</v>
      </c>
      <c r="E94" s="37"/>
      <c r="F94" s="37"/>
      <c r="G94" s="37"/>
      <c r="H94" s="38"/>
    </row>
    <row r="95" spans="1:8" ht="50.1" customHeight="1" thickBot="1" x14ac:dyDescent="0.25">
      <c r="A95" s="136" t="s">
        <v>59</v>
      </c>
      <c r="B95" s="137"/>
      <c r="C95" s="137"/>
      <c r="D95" s="138" t="str">
        <f>"от "&amp;MIN(D96:D105)&amp;" до "&amp;MAX(D96:D105)</f>
        <v>от 270 до 1662</v>
      </c>
      <c r="E95" s="139"/>
      <c r="F95" s="139"/>
      <c r="G95" s="139"/>
      <c r="H95" s="140"/>
    </row>
    <row r="96" spans="1:8" ht="151.5" x14ac:dyDescent="0.2">
      <c r="A96" s="149" t="s">
        <v>60</v>
      </c>
      <c r="B96" s="150" t="s">
        <v>13</v>
      </c>
      <c r="C96" s="296"/>
      <c r="D96" s="144">
        <v>1500</v>
      </c>
      <c r="E96" s="145"/>
      <c r="F96" s="145"/>
      <c r="G96" s="145"/>
      <c r="H96" s="146"/>
    </row>
    <row r="97" spans="1:8" ht="37.5" customHeight="1" x14ac:dyDescent="0.2">
      <c r="A97" s="160" t="s">
        <v>61</v>
      </c>
      <c r="B97" s="281"/>
      <c r="C97" s="156"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6">
        <v>576</v>
      </c>
      <c r="E97" s="37"/>
      <c r="F97" s="37"/>
      <c r="G97" s="37"/>
      <c r="H97" s="38"/>
    </row>
    <row r="98" spans="1:8" ht="37.5" customHeight="1" x14ac:dyDescent="0.2">
      <c r="A98" s="160" t="s">
        <v>62</v>
      </c>
      <c r="B98" s="281"/>
      <c r="C98" s="159"/>
      <c r="D98" s="36">
        <v>702</v>
      </c>
      <c r="E98" s="37"/>
      <c r="F98" s="37"/>
      <c r="G98" s="37"/>
      <c r="H98" s="38"/>
    </row>
    <row r="99" spans="1:8" ht="37.5" customHeight="1" x14ac:dyDescent="0.2">
      <c r="A99" s="160" t="s">
        <v>63</v>
      </c>
      <c r="B99" s="281"/>
      <c r="C99" s="159"/>
      <c r="D99" s="36">
        <v>330</v>
      </c>
      <c r="E99" s="37"/>
      <c r="F99" s="37"/>
      <c r="G99" s="37"/>
      <c r="H99" s="38"/>
    </row>
    <row r="100" spans="1:8" ht="37.5" customHeight="1" x14ac:dyDescent="0.2">
      <c r="A100" s="160" t="s">
        <v>64</v>
      </c>
      <c r="B100" s="161"/>
      <c r="C100" s="159"/>
      <c r="D100" s="36">
        <v>600</v>
      </c>
      <c r="E100" s="37"/>
      <c r="F100" s="37"/>
      <c r="G100" s="37"/>
      <c r="H100" s="38"/>
    </row>
    <row r="101" spans="1:8" ht="37.5" customHeight="1" x14ac:dyDescent="0.2">
      <c r="A101" s="160" t="s">
        <v>65</v>
      </c>
      <c r="B101" s="281"/>
      <c r="C101" s="159"/>
      <c r="D101" s="36">
        <v>270</v>
      </c>
      <c r="E101" s="37"/>
      <c r="F101" s="37"/>
      <c r="G101" s="37"/>
      <c r="H101" s="38"/>
    </row>
    <row r="102" spans="1:8" ht="37.5" customHeight="1" x14ac:dyDescent="0.2">
      <c r="A102" s="160" t="s">
        <v>66</v>
      </c>
      <c r="B102" s="281"/>
      <c r="C102" s="159"/>
      <c r="D102" s="36">
        <v>270</v>
      </c>
      <c r="E102" s="37"/>
      <c r="F102" s="37"/>
      <c r="G102" s="37"/>
      <c r="H102" s="38"/>
    </row>
    <row r="103" spans="1:8" ht="37.5" customHeight="1" x14ac:dyDescent="0.2">
      <c r="A103" s="160" t="s">
        <v>67</v>
      </c>
      <c r="B103" s="281"/>
      <c r="C103" s="159"/>
      <c r="D103" s="36">
        <v>540</v>
      </c>
      <c r="E103" s="37"/>
      <c r="F103" s="37"/>
      <c r="G103" s="37"/>
      <c r="H103" s="38"/>
    </row>
    <row r="104" spans="1:8" ht="37.5" customHeight="1" x14ac:dyDescent="0.2">
      <c r="A104" s="160" t="s">
        <v>68</v>
      </c>
      <c r="B104" s="281"/>
      <c r="C104" s="159"/>
      <c r="D104" s="36">
        <v>810</v>
      </c>
      <c r="E104" s="37"/>
      <c r="F104" s="37"/>
      <c r="G104" s="37"/>
      <c r="H104" s="38"/>
    </row>
    <row r="105" spans="1:8" ht="37.5" customHeight="1" thickBot="1" x14ac:dyDescent="0.25">
      <c r="A105" s="207" t="s">
        <v>69</v>
      </c>
      <c r="B105" s="282"/>
      <c r="C105" s="164"/>
      <c r="D105" s="121">
        <v>1662</v>
      </c>
      <c r="E105" s="122"/>
      <c r="F105" s="122"/>
      <c r="G105" s="122"/>
      <c r="H105" s="123"/>
    </row>
    <row r="106" spans="1:8" s="16" customFormat="1" ht="117.75" customHeight="1" thickBot="1" x14ac:dyDescent="0.25">
      <c r="A106" s="283" t="s">
        <v>71</v>
      </c>
      <c r="B106" s="284"/>
      <c r="C10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45">
        <v>30</v>
      </c>
      <c r="E106" s="45"/>
      <c r="F106" s="45"/>
      <c r="G106" s="45"/>
      <c r="H106" s="46"/>
    </row>
    <row r="107" spans="1:8" ht="50.1" customHeight="1" thickBot="1" x14ac:dyDescent="0.25">
      <c r="A107" s="24" t="s">
        <v>72</v>
      </c>
      <c r="B107" s="25"/>
      <c r="C107" s="26"/>
      <c r="D107" s="173" t="e">
        <f>"от "&amp;MIN(D109,D129:H130,#REF!,D131:H145)&amp;" до "&amp;MAX(D109,D129:H130,#REF!,D131:H145)</f>
        <v>#REF!</v>
      </c>
      <c r="E107" s="173"/>
      <c r="F107" s="173"/>
      <c r="G107" s="173"/>
      <c r="H107" s="174"/>
    </row>
    <row r="108" spans="1:8" ht="21.75" thickBot="1" x14ac:dyDescent="0.25">
      <c r="A108" s="286"/>
      <c r="B108" s="287"/>
      <c r="C108" s="130"/>
      <c r="D108" s="177"/>
      <c r="E108" s="177"/>
      <c r="F108" s="177"/>
      <c r="G108" s="177"/>
      <c r="H108" s="178"/>
    </row>
    <row r="109" spans="1:8" ht="74.2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182">
        <v>8016</v>
      </c>
      <c r="E109" s="182"/>
      <c r="F109" s="182"/>
      <c r="G109" s="182"/>
      <c r="H109" s="183"/>
    </row>
    <row r="110" spans="1:8" ht="74.25" customHeight="1" thickBot="1" x14ac:dyDescent="0.25">
      <c r="A110" s="184" t="s">
        <v>74</v>
      </c>
      <c r="B110" s="185"/>
      <c r="C110" s="186"/>
      <c r="D110" s="187" t="s">
        <v>75</v>
      </c>
      <c r="E110" s="188"/>
      <c r="F110" s="188"/>
      <c r="G110" s="188"/>
      <c r="H110" s="189"/>
    </row>
    <row r="111" spans="1:8" ht="74.25" customHeight="1" x14ac:dyDescent="0.2">
      <c r="A111" s="190" t="s">
        <v>76</v>
      </c>
      <c r="B111" s="191"/>
      <c r="C111" s="186"/>
      <c r="D111" s="157">
        <f>D109/4</f>
        <v>2004</v>
      </c>
      <c r="E111" s="157"/>
      <c r="F111" s="157"/>
      <c r="G111" s="157"/>
      <c r="H111" s="158"/>
    </row>
    <row r="112" spans="1:8" ht="74.25" customHeight="1" x14ac:dyDescent="0.2">
      <c r="A112" s="190" t="s">
        <v>77</v>
      </c>
      <c r="B112" s="191"/>
      <c r="C112" s="186"/>
      <c r="D112" s="157">
        <f>D109/5</f>
        <v>1603.2</v>
      </c>
      <c r="E112" s="157"/>
      <c r="F112" s="157"/>
      <c r="G112" s="157"/>
      <c r="H112" s="158"/>
    </row>
    <row r="113" spans="1:8" ht="74.25" customHeight="1" x14ac:dyDescent="0.2">
      <c r="A113" s="190" t="s">
        <v>78</v>
      </c>
      <c r="B113" s="191"/>
      <c r="C113" s="186"/>
      <c r="D113" s="157">
        <f>D109/6</f>
        <v>1336</v>
      </c>
      <c r="E113" s="157"/>
      <c r="F113" s="157"/>
      <c r="G113" s="157"/>
      <c r="H113" s="158"/>
    </row>
    <row r="114" spans="1:8" ht="74.25" customHeight="1" x14ac:dyDescent="0.2">
      <c r="A114" s="190" t="s">
        <v>79</v>
      </c>
      <c r="B114" s="191"/>
      <c r="C114" s="186"/>
      <c r="D114" s="157">
        <f>D109/7</f>
        <v>1145.1428571428571</v>
      </c>
      <c r="E114" s="157"/>
      <c r="F114" s="157"/>
      <c r="G114" s="157"/>
      <c r="H114" s="158"/>
    </row>
    <row r="115" spans="1:8" ht="74.25" customHeight="1" x14ac:dyDescent="0.2">
      <c r="A115" s="190" t="s">
        <v>80</v>
      </c>
      <c r="B115" s="191"/>
      <c r="C115" s="186"/>
      <c r="D115" s="157">
        <f>D109/8</f>
        <v>1002</v>
      </c>
      <c r="E115" s="157"/>
      <c r="F115" s="157"/>
      <c r="G115" s="157"/>
      <c r="H115" s="158"/>
    </row>
    <row r="116" spans="1:8" ht="74.25" customHeight="1" x14ac:dyDescent="0.2">
      <c r="A116" s="190" t="s">
        <v>81</v>
      </c>
      <c r="B116" s="191"/>
      <c r="C116" s="186"/>
      <c r="D116" s="157">
        <f>D109/9</f>
        <v>890.66666666666663</v>
      </c>
      <c r="E116" s="157"/>
      <c r="F116" s="157"/>
      <c r="G116" s="157"/>
      <c r="H116" s="158"/>
    </row>
    <row r="117" spans="1:8" ht="74.25" customHeight="1" x14ac:dyDescent="0.2">
      <c r="A117" s="190" t="s">
        <v>82</v>
      </c>
      <c r="B117" s="191"/>
      <c r="C117" s="186"/>
      <c r="D117" s="157">
        <f>D109/10</f>
        <v>801.6</v>
      </c>
      <c r="E117" s="157"/>
      <c r="F117" s="157"/>
      <c r="G117" s="157"/>
      <c r="H117" s="158"/>
    </row>
    <row r="118" spans="1:8" ht="74.25" customHeight="1" thickBot="1" x14ac:dyDescent="0.25">
      <c r="A118" s="179" t="s">
        <v>83</v>
      </c>
      <c r="B118" s="180"/>
      <c r="C118" s="186"/>
      <c r="D118" s="182">
        <v>12024</v>
      </c>
      <c r="E118" s="182"/>
      <c r="F118" s="182"/>
      <c r="G118" s="182"/>
      <c r="H118" s="183"/>
    </row>
    <row r="119" spans="1:8" ht="74.25" customHeight="1" thickBot="1" x14ac:dyDescent="0.25">
      <c r="A119" s="184" t="s">
        <v>74</v>
      </c>
      <c r="B119" s="185"/>
      <c r="C119" s="186"/>
      <c r="D119" s="187" t="s">
        <v>75</v>
      </c>
      <c r="E119" s="188"/>
      <c r="F119" s="188"/>
      <c r="G119" s="188"/>
      <c r="H119" s="189"/>
    </row>
    <row r="120" spans="1:8" ht="74.25" customHeight="1" x14ac:dyDescent="0.2">
      <c r="A120" s="190" t="s">
        <v>76</v>
      </c>
      <c r="B120" s="191"/>
      <c r="C120" s="186"/>
      <c r="D120" s="157">
        <v>3006</v>
      </c>
      <c r="E120" s="157"/>
      <c r="F120" s="157"/>
      <c r="G120" s="157"/>
      <c r="H120" s="158"/>
    </row>
    <row r="121" spans="1:8" ht="74.25" customHeight="1" x14ac:dyDescent="0.2">
      <c r="A121" s="190" t="s">
        <v>77</v>
      </c>
      <c r="B121" s="191"/>
      <c r="C121" s="186"/>
      <c r="D121" s="157">
        <v>2404.7999999999997</v>
      </c>
      <c r="E121" s="157"/>
      <c r="F121" s="157"/>
      <c r="G121" s="157"/>
      <c r="H121" s="158"/>
    </row>
    <row r="122" spans="1:8" ht="74.25" customHeight="1" x14ac:dyDescent="0.2">
      <c r="A122" s="190" t="s">
        <v>78</v>
      </c>
      <c r="B122" s="191"/>
      <c r="C122" s="186"/>
      <c r="D122" s="157">
        <v>2004</v>
      </c>
      <c r="E122" s="157"/>
      <c r="F122" s="157"/>
      <c r="G122" s="157"/>
      <c r="H122" s="158"/>
    </row>
    <row r="123" spans="1:8" ht="74.25" customHeight="1" x14ac:dyDescent="0.2">
      <c r="A123" s="190" t="s">
        <v>79</v>
      </c>
      <c r="B123" s="191"/>
      <c r="C123" s="186"/>
      <c r="D123" s="157">
        <v>1717.7142857142856</v>
      </c>
      <c r="E123" s="157"/>
      <c r="F123" s="157"/>
      <c r="G123" s="157"/>
      <c r="H123" s="158"/>
    </row>
    <row r="124" spans="1:8" ht="74.25" customHeight="1" x14ac:dyDescent="0.2">
      <c r="A124" s="190" t="s">
        <v>80</v>
      </c>
      <c r="B124" s="191"/>
      <c r="C124" s="186"/>
      <c r="D124" s="157">
        <v>1503</v>
      </c>
      <c r="E124" s="157"/>
      <c r="F124" s="157"/>
      <c r="G124" s="157"/>
      <c r="H124" s="158"/>
    </row>
    <row r="125" spans="1:8" ht="74.25" customHeight="1" x14ac:dyDescent="0.2">
      <c r="A125" s="190" t="s">
        <v>81</v>
      </c>
      <c r="B125" s="191"/>
      <c r="C125" s="186"/>
      <c r="D125" s="157">
        <v>1335.9999999999998</v>
      </c>
      <c r="E125" s="157"/>
      <c r="F125" s="157"/>
      <c r="G125" s="157"/>
      <c r="H125" s="158"/>
    </row>
    <row r="126" spans="1:8" ht="74.25" customHeight="1" thickBot="1" x14ac:dyDescent="0.25">
      <c r="A126" s="190" t="s">
        <v>82</v>
      </c>
      <c r="B126" s="191"/>
      <c r="C126" s="194"/>
      <c r="D126" s="157">
        <v>1202.3999999999999</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44">
        <v>13890</v>
      </c>
      <c r="E127" s="45"/>
      <c r="F127" s="45"/>
      <c r="G127" s="45"/>
      <c r="H127" s="46"/>
    </row>
    <row r="128" spans="1:8" ht="21.75" thickBot="1" x14ac:dyDescent="0.25">
      <c r="A128" s="286"/>
      <c r="B128" s="287"/>
      <c r="C128" s="125"/>
      <c r="D128" s="199"/>
      <c r="E128" s="199"/>
      <c r="F128" s="199"/>
      <c r="G128" s="199"/>
      <c r="H128" s="200"/>
    </row>
    <row r="129" spans="1:8" ht="50.1" customHeight="1" x14ac:dyDescent="0.2">
      <c r="A129" s="160" t="s">
        <v>85</v>
      </c>
      <c r="B129" s="161"/>
      <c r="C129" s="294" t="str">
        <f>"Интернет-площадка 2gis.ru на основе Cправочника организаций "&amp;$C$2&amp;""</f>
        <v>Интернет-площадка 2gis.ru на основе Cправочника организаций "2ГИС.НОВОРОССИЙСК"</v>
      </c>
      <c r="D129" s="56">
        <v>7482</v>
      </c>
      <c r="E129" s="37"/>
      <c r="F129" s="37"/>
      <c r="G129" s="37"/>
      <c r="H129" s="38"/>
    </row>
    <row r="130" spans="1:8" ht="50.1" customHeight="1" x14ac:dyDescent="0.2">
      <c r="A130" s="160" t="s">
        <v>86</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56">
        <v>1170</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56">
        <v>762</v>
      </c>
      <c r="E131" s="37"/>
      <c r="F131" s="37"/>
      <c r="G131" s="37"/>
      <c r="H131" s="38"/>
    </row>
    <row r="132" spans="1:8"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"2ГИС.НОВОРОССИЙСК"</v>
      </c>
      <c r="D132" s="56">
        <v>8262</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"2ГИС.НОВОРОССИЙСК"</v>
      </c>
      <c r="D133" s="56">
        <v>9918</v>
      </c>
      <c r="E133" s="37"/>
      <c r="F133" s="37"/>
      <c r="G133" s="37"/>
      <c r="H133" s="38"/>
    </row>
    <row r="134" spans="1:8" ht="50.1" customHeight="1" x14ac:dyDescent="0.2">
      <c r="A134" s="160" t="s">
        <v>90</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56">
        <v>762</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56">
        <v>762</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56">
        <v>1380</v>
      </c>
      <c r="E136" s="37"/>
      <c r="F136" s="37"/>
      <c r="G136" s="37"/>
      <c r="H136" s="38"/>
    </row>
    <row r="137" spans="1:8" ht="50.1" customHeight="1" x14ac:dyDescent="0.2">
      <c r="A137" s="160" t="s">
        <v>93</v>
      </c>
      <c r="B137" s="161"/>
      <c r="C137" s="203" t="e">
        <f>#REF!</f>
        <v>#REF!</v>
      </c>
      <c r="D137" s="56">
        <v>9000</v>
      </c>
      <c r="E137" s="37"/>
      <c r="F137" s="37"/>
      <c r="G137" s="37"/>
      <c r="H137" s="38"/>
    </row>
    <row r="138" spans="1:8" ht="50.1" customHeight="1" x14ac:dyDescent="0.2">
      <c r="A138" s="160" t="s">
        <v>94</v>
      </c>
      <c r="B138" s="161"/>
      <c r="C138" s="203" t="s">
        <v>95</v>
      </c>
      <c r="D138" s="56">
        <v>642</v>
      </c>
      <c r="E138" s="37"/>
      <c r="F138" s="37"/>
      <c r="G138" s="37"/>
      <c r="H138" s="38"/>
    </row>
    <row r="139" spans="1:8" ht="66.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56">
        <v>2634</v>
      </c>
      <c r="E139" s="37"/>
      <c r="F139" s="37"/>
      <c r="G139" s="37"/>
      <c r="H139" s="38"/>
    </row>
    <row r="140" spans="1:8" ht="66.75" customHeight="1" x14ac:dyDescent="0.2">
      <c r="A140" s="160" t="s">
        <v>97</v>
      </c>
      <c r="B140" s="161"/>
      <c r="C140" s="203"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56">
        <v>1896</v>
      </c>
      <c r="E140" s="37"/>
      <c r="F140" s="37"/>
      <c r="G140" s="37"/>
      <c r="H140" s="38"/>
    </row>
    <row r="141" spans="1:8" ht="66.75" customHeight="1" x14ac:dyDescent="0.2">
      <c r="A141" s="160" t="s">
        <v>98</v>
      </c>
      <c r="B141" s="161"/>
      <c r="C141"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56">
        <v>1650</v>
      </c>
      <c r="E141" s="37"/>
      <c r="F141" s="37"/>
      <c r="G141" s="37"/>
      <c r="H141" s="38"/>
    </row>
    <row r="142" spans="1:8" ht="66.75" customHeight="1" x14ac:dyDescent="0.2">
      <c r="A142" s="160" t="s">
        <v>99</v>
      </c>
      <c r="B142" s="161"/>
      <c r="C142"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56">
        <v>948</v>
      </c>
      <c r="E142" s="37"/>
      <c r="F142" s="37"/>
      <c r="G142" s="37"/>
      <c r="H142" s="38"/>
    </row>
    <row r="143" spans="1:8" ht="66.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3" s="56">
        <v>10266</v>
      </c>
      <c r="E143" s="37"/>
      <c r="F143" s="37"/>
      <c r="G143" s="37"/>
      <c r="H143" s="38"/>
    </row>
    <row r="144" spans="1:8" ht="66.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4" s="56">
        <v>4002</v>
      </c>
      <c r="E144" s="37"/>
      <c r="F144" s="37"/>
      <c r="G144" s="37"/>
      <c r="H144" s="38"/>
    </row>
    <row r="145" spans="1:8" ht="50.1" customHeight="1" thickBot="1" x14ac:dyDescent="0.25">
      <c r="A145" s="160" t="s">
        <v>102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56">
        <v>612</v>
      </c>
      <c r="E145" s="37"/>
      <c r="F145" s="37"/>
      <c r="G145" s="37"/>
      <c r="H145" s="38"/>
    </row>
    <row r="146" spans="1:8" s="16" customFormat="1" ht="102" customHeight="1" thickBot="1" x14ac:dyDescent="0.25">
      <c r="A146" s="160" t="s">
        <v>16</v>
      </c>
      <c r="B146" s="161"/>
      <c r="C14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56">
        <v>462</v>
      </c>
      <c r="E146" s="37"/>
      <c r="F146" s="37"/>
      <c r="G146" s="37"/>
      <c r="H146" s="38"/>
    </row>
    <row r="147" spans="1:8" s="16" customFormat="1" ht="102" customHeight="1" thickBot="1" x14ac:dyDescent="0.25">
      <c r="A147" s="160" t="s">
        <v>103</v>
      </c>
      <c r="B147" s="161"/>
      <c r="C14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7" s="56">
        <v>50010</v>
      </c>
      <c r="E147" s="37"/>
      <c r="F147" s="37"/>
      <c r="G147" s="37"/>
      <c r="H147" s="38"/>
    </row>
    <row r="148" spans="1:8" s="16" customFormat="1" ht="126" customHeight="1" x14ac:dyDescent="0.2">
      <c r="A148" s="160" t="s">
        <v>104</v>
      </c>
      <c r="B148" s="161"/>
      <c r="C14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8" s="56">
        <v>6534</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56">
        <v>4500</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56">
        <v>5562</v>
      </c>
      <c r="E150" s="37"/>
      <c r="F150" s="37"/>
      <c r="G150" s="37"/>
      <c r="H150" s="38"/>
    </row>
    <row r="151" spans="1:8"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"2ГИС.НОВОРОССИЙСК"</v>
      </c>
      <c r="D151" s="56">
        <v>10560</v>
      </c>
      <c r="E151" s="37"/>
      <c r="F151" s="37"/>
      <c r="G151" s="37"/>
      <c r="H151" s="38"/>
    </row>
    <row r="152" spans="1:8" ht="50.1" customHeight="1" x14ac:dyDescent="0.2">
      <c r="A152" s="160" t="s">
        <v>108</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56">
        <v>1680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56">
        <v>1080</v>
      </c>
      <c r="E153" s="37"/>
      <c r="F153" s="37"/>
      <c r="G153" s="37"/>
      <c r="H153" s="38"/>
    </row>
    <row r="154" spans="1:8"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"2ГИС.НОВОРОССИЙСК"</v>
      </c>
      <c r="D154" s="56">
        <v>11640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"2ГИС.НОВОРОССИЙСК"</v>
      </c>
      <c r="D155" s="56">
        <v>13968</v>
      </c>
      <c r="E155" s="37"/>
      <c r="F155" s="37"/>
      <c r="G155" s="37"/>
      <c r="H155" s="38"/>
    </row>
    <row r="156" spans="1:8" ht="50.1" customHeight="1" x14ac:dyDescent="0.2">
      <c r="A156" s="160" t="s">
        <v>112</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56">
        <v>1080</v>
      </c>
      <c r="E156" s="37"/>
      <c r="F156" s="37"/>
      <c r="G156" s="37"/>
      <c r="H156" s="38"/>
    </row>
    <row r="157" spans="1:8" ht="50.1" customHeight="1" x14ac:dyDescent="0.2">
      <c r="A157" s="160" t="s">
        <v>115</v>
      </c>
      <c r="B157" s="161"/>
      <c r="C157" s="203" t="s">
        <v>95</v>
      </c>
      <c r="D157" s="56">
        <v>960</v>
      </c>
      <c r="E157" s="37"/>
      <c r="F157" s="37"/>
      <c r="G157" s="37"/>
      <c r="H157" s="38"/>
    </row>
    <row r="158" spans="1:8" ht="70.5"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56">
        <v>14400</v>
      </c>
      <c r="E158" s="37"/>
      <c r="F158" s="37"/>
      <c r="G158" s="37"/>
      <c r="H158" s="38"/>
    </row>
    <row r="159" spans="1:8" ht="50.1" customHeight="1" thickBot="1" x14ac:dyDescent="0.25">
      <c r="A159" s="160" t="s">
        <v>117</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56">
        <v>960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6">
        <v>10800</v>
      </c>
      <c r="E161" s="37"/>
      <c r="F161" s="37"/>
      <c r="G161" s="37"/>
      <c r="H161" s="38"/>
    </row>
    <row r="162" spans="1:8" s="16" customFormat="1" ht="50.1" customHeight="1" x14ac:dyDescent="0.2">
      <c r="A162" s="160" t="s">
        <v>120</v>
      </c>
      <c r="B162" s="161"/>
      <c r="C162" s="209"/>
      <c r="D162" s="36">
        <v>10800</v>
      </c>
      <c r="E162" s="37"/>
      <c r="F162" s="37"/>
      <c r="G162" s="37"/>
      <c r="H162" s="38"/>
    </row>
    <row r="163" spans="1:8" s="16" customFormat="1" ht="50.1" customHeight="1" x14ac:dyDescent="0.2">
      <c r="A163" s="207" t="s">
        <v>121</v>
      </c>
      <c r="B163" s="208"/>
      <c r="C163" s="209"/>
      <c r="D163" s="293">
        <v>1620</v>
      </c>
      <c r="E163" s="157"/>
      <c r="F163" s="157"/>
      <c r="G163" s="157"/>
      <c r="H163" s="157"/>
    </row>
    <row r="164" spans="1:8" s="16" customFormat="1" ht="50.1" customHeight="1" x14ac:dyDescent="0.2">
      <c r="A164" s="207" t="s">
        <v>122</v>
      </c>
      <c r="B164" s="208"/>
      <c r="C164" s="209"/>
      <c r="D164" s="293">
        <v>162</v>
      </c>
      <c r="E164" s="157"/>
      <c r="F164" s="157"/>
      <c r="G164" s="157"/>
      <c r="H164" s="157"/>
    </row>
    <row r="165" spans="1:8" s="16" customFormat="1" ht="50.1" customHeight="1" thickBot="1" x14ac:dyDescent="0.25">
      <c r="A165" s="207" t="s">
        <v>123</v>
      </c>
      <c r="B165" s="208"/>
      <c r="C165" s="210"/>
      <c r="D165" s="78">
        <v>570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3" t="str">
        <f>"Интернет-площадка 2gis.ru на основе Cправочника организаций "&amp;$C$2&amp;""</f>
        <v>Интернет-площадка 2gis.ru на основе Cправочника организаций "2ГИС.НОВОРОССИЙСК"</v>
      </c>
      <c r="D167" s="36">
        <v>3246</v>
      </c>
      <c r="E167" s="37"/>
      <c r="F167" s="37"/>
      <c r="G167" s="37"/>
      <c r="H167" s="38"/>
    </row>
    <row r="168" spans="1:8" ht="50.1" customHeight="1" x14ac:dyDescent="0.2">
      <c r="A168" s="160" t="s">
        <v>126</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8" s="56">
        <v>762</v>
      </c>
      <c r="E168" s="37"/>
      <c r="F168" s="37"/>
      <c r="G168" s="37"/>
      <c r="H168" s="38"/>
    </row>
    <row r="169" spans="1:8" ht="50.1" customHeight="1" x14ac:dyDescent="0.2">
      <c r="A169" s="160" t="s">
        <v>195</v>
      </c>
      <c r="B169" s="161"/>
      <c r="C169" s="203" t="str">
        <f>"Интернет-площадка 2gis.ru на основе Cправочника организаций "&amp;$C$2&amp;""</f>
        <v>Интернет-площадка 2gis.ru на основе Cправочника организаций "2ГИС.НОВОРОССИЙСК"</v>
      </c>
      <c r="D169" s="36">
        <v>4560</v>
      </c>
      <c r="E169" s="37"/>
      <c r="F169" s="37"/>
      <c r="G169" s="37"/>
      <c r="H169" s="38"/>
    </row>
    <row r="170" spans="1:8" ht="50.1" customHeight="1" x14ac:dyDescent="0.2">
      <c r="A170" s="160" t="s">
        <v>128</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0" s="36">
        <v>1080</v>
      </c>
      <c r="E170" s="37"/>
      <c r="F170" s="37"/>
      <c r="G170" s="37"/>
      <c r="H170" s="38"/>
    </row>
    <row r="171" spans="1:8" s="16" customFormat="1" ht="126" customHeight="1" thickBot="1" x14ac:dyDescent="0.25">
      <c r="A171" s="160" t="s">
        <v>129</v>
      </c>
      <c r="B171" s="161"/>
      <c r="C171" s="481" t="str">
        <f>C167</f>
        <v>Интернет-площадка 2gis.ru на основе Cправочника организаций "2ГИС.НОВОРОССИЙСК"</v>
      </c>
      <c r="D171" s="56">
        <v>6372</v>
      </c>
      <c r="E171" s="37"/>
      <c r="F171" s="37"/>
      <c r="G171" s="37"/>
      <c r="H171" s="38"/>
    </row>
    <row r="172" spans="1:8" ht="50.1" customHeight="1" thickBot="1" x14ac:dyDescent="0.25">
      <c r="A172" s="24" t="s">
        <v>196</v>
      </c>
      <c r="B172" s="25"/>
      <c r="C172" s="26"/>
      <c r="D172" s="173"/>
      <c r="E172" s="173"/>
      <c r="F172" s="173"/>
      <c r="G172" s="173"/>
      <c r="H172" s="174"/>
    </row>
    <row r="173" spans="1:8" s="23" customFormat="1" ht="30" customHeight="1" thickBot="1" x14ac:dyDescent="0.25">
      <c r="A173" s="297"/>
      <c r="B173" s="298"/>
      <c r="C173" s="456"/>
      <c r="D173" s="298"/>
      <c r="E173" s="298"/>
      <c r="F173" s="298"/>
      <c r="G173" s="298"/>
      <c r="H173" s="299"/>
    </row>
    <row r="174" spans="1:8" s="16" customFormat="1" ht="185.25" customHeight="1" x14ac:dyDescent="0.2">
      <c r="A174" s="160" t="s">
        <v>197</v>
      </c>
      <c r="B174" s="161"/>
      <c r="C17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4" s="31">
        <v>18612</v>
      </c>
      <c r="E174" s="32"/>
      <c r="F174" s="32"/>
      <c r="G174" s="32"/>
      <c r="H174" s="33"/>
    </row>
    <row r="175" spans="1:8" s="16" customFormat="1" ht="83.25" customHeight="1" thickBot="1" x14ac:dyDescent="0.25">
      <c r="A175" s="160" t="s">
        <v>198</v>
      </c>
      <c r="B175" s="161"/>
      <c r="C175" s="209"/>
      <c r="D175" s="36">
        <v>18612</v>
      </c>
      <c r="E175" s="37"/>
      <c r="F175" s="37"/>
      <c r="G175" s="37"/>
      <c r="H175" s="38"/>
    </row>
    <row r="176" spans="1:8" ht="21.75" thickBot="1" x14ac:dyDescent="0.25">
      <c r="A176" s="286"/>
      <c r="B176" s="287"/>
      <c r="C176" s="125"/>
      <c r="D176" s="288"/>
      <c r="E176" s="288"/>
      <c r="F176" s="288"/>
      <c r="G176" s="288"/>
      <c r="H176" s="289"/>
    </row>
    <row r="178" spans="1:8" ht="21" x14ac:dyDescent="0.2">
      <c r="A178" s="216"/>
      <c r="B178" s="217" t="s">
        <v>130</v>
      </c>
      <c r="C178" s="218" t="s">
        <v>587</v>
      </c>
      <c r="D178" s="218"/>
      <c r="E178" s="219"/>
      <c r="F178" s="219"/>
      <c r="G178" s="219"/>
      <c r="H178" s="219"/>
    </row>
    <row r="179" spans="1:8" ht="21" x14ac:dyDescent="0.2">
      <c r="A179" s="216"/>
      <c r="B179" s="219"/>
      <c r="C179" s="419" t="s">
        <v>588</v>
      </c>
      <c r="D179" s="220"/>
      <c r="E179" s="219"/>
      <c r="F179" s="219"/>
      <c r="G179" s="219"/>
      <c r="H179" s="219"/>
    </row>
    <row r="180" spans="1:8" ht="21" x14ac:dyDescent="0.2">
      <c r="A180" s="216"/>
      <c r="B180" s="219"/>
      <c r="C180" s="419" t="s">
        <v>589</v>
      </c>
      <c r="D180" s="220"/>
      <c r="E180" s="219"/>
      <c r="F180" s="219"/>
      <c r="G180" s="219"/>
      <c r="H180" s="219"/>
    </row>
    <row r="181" spans="1:8" ht="21" x14ac:dyDescent="0.2">
      <c r="A181" s="216"/>
      <c r="B181" s="219"/>
      <c r="C181" s="643"/>
      <c r="D181" s="305"/>
      <c r="E181" s="219"/>
      <c r="F181" s="219"/>
      <c r="G181" s="219"/>
      <c r="H181" s="219"/>
    </row>
    <row r="182" spans="1:8" s="222" customFormat="1" ht="11.25" customHeight="1" x14ac:dyDescent="0.2">
      <c r="A182" s="221"/>
      <c r="B182" s="221"/>
      <c r="C182" s="221"/>
      <c r="D182" s="221"/>
      <c r="E182" s="221"/>
      <c r="F182" s="221"/>
      <c r="G182" s="221"/>
      <c r="H182" s="221"/>
    </row>
    <row r="183" spans="1:8" ht="26.25" x14ac:dyDescent="0.2">
      <c r="A183" s="223" t="str">
        <f>Абакан_юр!A171</f>
        <v>По соглашению сторон в качестве валюты платежа могут выступать украинские гривны, в этом случае курс следующий: 1 руб. = 0,5104 гривен</v>
      </c>
      <c r="B183" s="223"/>
      <c r="C183" s="223"/>
      <c r="D183" s="224"/>
      <c r="E183" s="224"/>
      <c r="F183" s="225"/>
      <c r="G183" s="226"/>
      <c r="H183" s="226"/>
    </row>
    <row r="184" spans="1:8" ht="26.25" x14ac:dyDescent="0.2">
      <c r="A184" s="223" t="str">
        <f>Абакан_юр!A172</f>
        <v>По соглашению сторон в качестве валюты платежа могут выступать дирхамы ОАЭ, в этом случае курс следующий: 1 руб. = 0,0436 дирхам</v>
      </c>
      <c r="B184" s="223"/>
      <c r="C184" s="223"/>
      <c r="D184" s="224"/>
      <c r="E184" s="224"/>
      <c r="F184" s="225"/>
      <c r="G184" s="228"/>
      <c r="H184" s="228"/>
    </row>
    <row r="185" spans="1:8" ht="26.25" x14ac:dyDescent="0.2">
      <c r="A185" s="223" t="str">
        <f>Абакан_юр!A173</f>
        <v>По соглашению сторон в качестве валюты платежа могут выступать доллары США, в этом случае курс следующий: 1 руб. = 0,0118 доллара</v>
      </c>
      <c r="B185" s="223"/>
      <c r="C185" s="223"/>
      <c r="D185" s="224"/>
      <c r="E185" s="224"/>
      <c r="F185" s="225"/>
      <c r="G185" s="228"/>
      <c r="H185" s="228"/>
    </row>
    <row r="186" spans="1:8" ht="26.25" x14ac:dyDescent="0.2">
      <c r="A186" s="223" t="str">
        <f>Абакан_юр!A174</f>
        <v>По соглашению сторон в качестве валюты платежа могут выступать евро, в этом случае курс следующий: 1 руб. = 0,0108 евро</v>
      </c>
      <c r="B186" s="223"/>
      <c r="C186" s="223"/>
      <c r="D186" s="224"/>
      <c r="E186" s="225"/>
      <c r="F186" s="225"/>
      <c r="G186" s="228"/>
      <c r="H186" s="228"/>
    </row>
    <row r="187" spans="1:8" ht="26.25" x14ac:dyDescent="0.2">
      <c r="A187" s="223" t="str">
        <f>Абакан_юр!A175</f>
        <v>По соглашению сторон в качестве валюты платежа могут выступать чешские кроны, в этом случае курс следующий: 1 руб. = 0,2741 крона</v>
      </c>
      <c r="B187" s="223"/>
      <c r="C187" s="223"/>
      <c r="D187" s="224"/>
      <c r="E187" s="225"/>
      <c r="F187" s="225"/>
      <c r="G187" s="228"/>
      <c r="H187" s="228"/>
    </row>
    <row r="188" spans="1:8" ht="26.25" x14ac:dyDescent="0.2">
      <c r="A188" s="223" t="str">
        <f>Абакан_юр!A176</f>
        <v>По соглашению сторон в качестве валюты платежа могут выступать киргизские сомы, в этом случае курс следующий: 1 руб. = 1,0001 сом</v>
      </c>
      <c r="B188" s="223"/>
      <c r="C188" s="223"/>
      <c r="D188" s="224"/>
      <c r="E188" s="224"/>
      <c r="F188" s="225"/>
      <c r="G188" s="228"/>
      <c r="H188" s="228"/>
    </row>
    <row r="189" spans="1:8" ht="26.25" x14ac:dyDescent="0.2">
      <c r="A189"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9" s="223"/>
      <c r="C189" s="223"/>
      <c r="D189" s="224"/>
      <c r="E189" s="224"/>
      <c r="F189" s="225"/>
      <c r="G189" s="228"/>
      <c r="H189" s="228"/>
    </row>
    <row r="190" spans="1:8" ht="26.25" x14ac:dyDescent="0.2">
      <c r="A190" s="229"/>
      <c r="B190" s="229"/>
      <c r="C190" s="230"/>
      <c r="D190" s="231"/>
      <c r="E190" s="231"/>
      <c r="F190" s="232"/>
      <c r="G190" s="233"/>
      <c r="H190" s="233"/>
    </row>
    <row r="191" spans="1:8" ht="21" x14ac:dyDescent="0.2">
      <c r="A191" s="235" t="s">
        <v>141</v>
      </c>
      <c r="B191" s="235"/>
      <c r="C191" s="235"/>
      <c r="D191" s="235"/>
      <c r="E191" s="235"/>
      <c r="F191" s="235"/>
      <c r="G191" s="235"/>
      <c r="H191" s="235"/>
    </row>
    <row r="192" spans="1:8" ht="21" x14ac:dyDescent="0.2">
      <c r="A192" s="235" t="s">
        <v>142</v>
      </c>
      <c r="B192" s="235"/>
      <c r="C192" s="235"/>
      <c r="D192" s="235"/>
      <c r="E192" s="235"/>
      <c r="F192" s="235"/>
      <c r="G192" s="235"/>
      <c r="H192" s="235"/>
    </row>
    <row r="193" spans="1:8" ht="26.25" x14ac:dyDescent="0.2">
      <c r="A193" s="229"/>
      <c r="B193" s="229"/>
      <c r="C193" s="230"/>
      <c r="D193" s="231"/>
      <c r="E193" s="231"/>
      <c r="F193" s="232"/>
      <c r="G193" s="233"/>
      <c r="H193" s="233"/>
    </row>
    <row r="194" spans="1:8" ht="50.1" customHeight="1" thickBot="1" x14ac:dyDescent="0.25">
      <c r="A194" s="236" t="s">
        <v>143</v>
      </c>
      <c r="B194" s="236"/>
      <c r="C194" s="236"/>
      <c r="D194" s="236"/>
      <c r="E194" s="236"/>
      <c r="F194" s="237"/>
      <c r="G194" s="227"/>
      <c r="H194" s="238"/>
    </row>
    <row r="195" spans="1:8" ht="50.1" customHeight="1" thickBot="1" x14ac:dyDescent="0.25">
      <c r="A195" s="239" t="s">
        <v>144</v>
      </c>
      <c r="B195" s="240"/>
      <c r="C195" s="240"/>
      <c r="D195" s="240"/>
      <c r="E195" s="241"/>
      <c r="F195" s="242"/>
      <c r="H195" s="243"/>
    </row>
    <row r="196" spans="1:8" ht="96" customHeight="1" thickBot="1" x14ac:dyDescent="0.25">
      <c r="A196" s="421" t="s">
        <v>145</v>
      </c>
      <c r="B196" s="422"/>
      <c r="C196" s="246" t="s">
        <v>146</v>
      </c>
      <c r="D196" s="435" t="s">
        <v>147</v>
      </c>
      <c r="E196" s="436"/>
      <c r="F196" s="248"/>
      <c r="G196" s="248"/>
      <c r="H196" s="248"/>
    </row>
    <row r="197" spans="1:8" ht="115.5" customHeight="1" x14ac:dyDescent="0.2">
      <c r="A197" s="249" t="s">
        <v>148</v>
      </c>
      <c r="B197" s="250"/>
      <c r="C197" s="251" t="s">
        <v>149</v>
      </c>
      <c r="D197" s="252" t="s">
        <v>150</v>
      </c>
      <c r="E197" s="253"/>
      <c r="F197" s="248"/>
      <c r="G197" s="248"/>
      <c r="H197" s="248"/>
    </row>
    <row r="198" spans="1:8" ht="115.5" customHeight="1" x14ac:dyDescent="0.2">
      <c r="A198" s="254" t="s">
        <v>151</v>
      </c>
      <c r="B198" s="255"/>
      <c r="C198" s="256" t="s">
        <v>152</v>
      </c>
      <c r="D198" s="257" t="s">
        <v>153</v>
      </c>
      <c r="E198" s="258"/>
      <c r="F198" s="248"/>
      <c r="G198" s="248"/>
      <c r="H198" s="248"/>
    </row>
    <row r="199" spans="1:8" ht="141.75" customHeight="1" thickBot="1" x14ac:dyDescent="0.25">
      <c r="A199" s="316" t="s">
        <v>154</v>
      </c>
      <c r="B199" s="317"/>
      <c r="C199" s="318" t="s">
        <v>155</v>
      </c>
      <c r="D199" s="319" t="s">
        <v>153</v>
      </c>
      <c r="E199" s="320"/>
      <c r="F199" s="248"/>
      <c r="G199" s="248"/>
      <c r="H199" s="248"/>
    </row>
    <row r="200" spans="1:8" s="213" customFormat="1" ht="102.75" customHeight="1" thickBot="1" x14ac:dyDescent="0.25">
      <c r="A200" s="316" t="s">
        <v>157</v>
      </c>
      <c r="B200" s="317"/>
      <c r="C200" s="613" t="s">
        <v>158</v>
      </c>
      <c r="D200" s="317" t="s">
        <v>153</v>
      </c>
      <c r="E200" s="614"/>
      <c r="F200" s="242"/>
      <c r="G200" s="242"/>
      <c r="H200" s="242"/>
    </row>
    <row r="201" spans="1:8" s="234" customFormat="1" ht="222.75" customHeight="1" thickBot="1" x14ac:dyDescent="0.25">
      <c r="A201" s="316" t="s">
        <v>159</v>
      </c>
      <c r="B201" s="317"/>
      <c r="C201" s="318" t="s">
        <v>160</v>
      </c>
      <c r="D201" s="319" t="s">
        <v>153</v>
      </c>
      <c r="E201" s="320"/>
      <c r="F201" s="232"/>
      <c r="G201" s="233"/>
      <c r="H201" s="233"/>
    </row>
    <row r="202" spans="1:8" ht="23.25" x14ac:dyDescent="0.2">
      <c r="A202" s="260" t="s">
        <v>161</v>
      </c>
      <c r="B202" s="260"/>
      <c r="C202" s="260"/>
      <c r="D202" s="260"/>
      <c r="E202" s="260"/>
      <c r="F202" s="260"/>
      <c r="G202" s="260"/>
      <c r="H202" s="260"/>
    </row>
    <row r="203" spans="1:8" ht="23.25" x14ac:dyDescent="0.2">
      <c r="A203" s="260" t="s">
        <v>162</v>
      </c>
      <c r="B203" s="260"/>
      <c r="C203" s="260"/>
      <c r="D203" s="260"/>
      <c r="E203" s="260"/>
      <c r="F203" s="260"/>
      <c r="G203" s="260"/>
      <c r="H203" s="260"/>
    </row>
    <row r="204" spans="1:8" ht="189.75" customHeight="1" x14ac:dyDescent="0.2">
      <c r="A20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1"/>
      <c r="C204" s="321"/>
      <c r="D204" s="321"/>
      <c r="E204" s="321"/>
      <c r="F204" s="321"/>
      <c r="G204" s="321"/>
      <c r="H204" s="321"/>
    </row>
    <row r="205" spans="1:8" ht="70.5" customHeight="1" x14ac:dyDescent="0.2">
      <c r="A205" s="235" t="s">
        <v>164</v>
      </c>
      <c r="B205" s="235"/>
      <c r="C205" s="235"/>
      <c r="D205" s="235"/>
      <c r="E205" s="235"/>
      <c r="F205" s="235"/>
      <c r="G205" s="235"/>
      <c r="H205" s="235"/>
    </row>
    <row r="206" spans="1:8" ht="23.25" x14ac:dyDescent="0.2">
      <c r="A206" s="260" t="s">
        <v>165</v>
      </c>
      <c r="B206" s="260"/>
      <c r="C206" s="260"/>
      <c r="D206" s="260"/>
      <c r="E206" s="260"/>
      <c r="F206" s="260"/>
      <c r="G206" s="260"/>
      <c r="H206" s="260"/>
    </row>
    <row r="207" spans="1:8" s="262" customFormat="1" ht="114.75" customHeight="1" x14ac:dyDescent="0.2">
      <c r="A207" s="235" t="s">
        <v>166</v>
      </c>
      <c r="B207" s="235"/>
      <c r="C207" s="235"/>
      <c r="D207" s="235"/>
      <c r="E207" s="235"/>
      <c r="F207" s="235"/>
      <c r="G207" s="235"/>
      <c r="H207" s="235"/>
    </row>
  </sheetData>
  <sheetProtection selectLockedCells="1" selectUnlockedCells="1"/>
  <mergeCells count="342">
    <mergeCell ref="A204:H204"/>
    <mergeCell ref="A205:H205"/>
    <mergeCell ref="A206:H206"/>
    <mergeCell ref="A207:E207"/>
    <mergeCell ref="F207:H207"/>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8:D178"/>
    <mergeCell ref="C179:D179"/>
    <mergeCell ref="C180:D180"/>
    <mergeCell ref="A182:H182"/>
    <mergeCell ref="A183:C183"/>
    <mergeCell ref="G183:H183"/>
    <mergeCell ref="A174:B174"/>
    <mergeCell ref="C174:C175"/>
    <mergeCell ref="D174:H174"/>
    <mergeCell ref="A175:B175"/>
    <mergeCell ref="D175:H175"/>
    <mergeCell ref="A176:B176"/>
    <mergeCell ref="D176:H176"/>
    <mergeCell ref="A171:B171"/>
    <mergeCell ref="D171:H171"/>
    <mergeCell ref="A172:B172"/>
    <mergeCell ref="D172:H172"/>
    <mergeCell ref="A173:C173"/>
    <mergeCell ref="D173:H173"/>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D160:H160"/>
    <mergeCell ref="A161:B161"/>
    <mergeCell ref="C161:C165"/>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266"/>
  <sheetViews>
    <sheetView view="pageBreakPreview" zoomScale="40" zoomScaleNormal="60" zoomScaleSheetLayoutView="40" workbookViewId="0">
      <pane ySplit="3" topLeftCell="A194"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657" t="s">
        <v>0</v>
      </c>
      <c r="D1" s="541"/>
      <c r="E1" s="541"/>
      <c r="F1" s="541"/>
      <c r="G1" s="542"/>
      <c r="H1" s="542"/>
    </row>
    <row r="2" spans="1:8" s="10" customFormat="1" ht="50.1" customHeight="1" x14ac:dyDescent="0.2">
      <c r="A2" s="5" t="str">
        <f>Абакан_юр!A2</f>
        <v>Введен в действие с "01" августа 2024 г.</v>
      </c>
      <c r="B2" s="6" t="s">
        <v>2</v>
      </c>
      <c r="C2" s="7" t="s">
        <v>590</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658" t="s">
        <v>5</v>
      </c>
      <c r="B4" s="495" t="s">
        <v>6</v>
      </c>
      <c r="C4" s="495" t="s">
        <v>7</v>
      </c>
      <c r="D4" s="659" t="s">
        <v>591</v>
      </c>
      <c r="E4" s="326"/>
      <c r="F4" s="326"/>
      <c r="G4" s="326"/>
      <c r="H4" s="494"/>
    </row>
    <row r="5" spans="1:8" s="28" customFormat="1" ht="49.5" customHeight="1" thickBot="1" x14ac:dyDescent="0.25">
      <c r="A5" s="451" t="s">
        <v>9</v>
      </c>
      <c r="B5" s="452"/>
      <c r="C5" s="211"/>
      <c r="D5" s="211"/>
      <c r="E5" s="211"/>
      <c r="F5" s="211"/>
      <c r="G5" s="211"/>
      <c r="H5" s="583"/>
    </row>
    <row r="6" spans="1:8" s="16" customFormat="1" ht="24.95" customHeight="1" thickBot="1" x14ac:dyDescent="0.25">
      <c r="A6" s="81"/>
      <c r="B6" s="129"/>
      <c r="C6" s="130"/>
      <c r="D6" s="287" t="s">
        <v>228</v>
      </c>
      <c r="E6" s="287"/>
      <c r="F6" s="287"/>
      <c r="G6" s="287"/>
      <c r="H6" s="459"/>
    </row>
    <row r="7" spans="1:8" s="16" customFormat="1" ht="24.95" customHeight="1" thickBot="1" x14ac:dyDescent="0.25">
      <c r="A7" s="112"/>
      <c r="B7" s="82"/>
      <c r="C7" s="83"/>
      <c r="D7" s="644" t="s">
        <v>168</v>
      </c>
      <c r="E7" s="645" t="s">
        <v>169</v>
      </c>
      <c r="F7" s="646" t="s">
        <v>170</v>
      </c>
      <c r="G7" s="645" t="s">
        <v>171</v>
      </c>
      <c r="H7" s="647" t="s">
        <v>172</v>
      </c>
    </row>
    <row r="8" spans="1:8" s="16" customFormat="1" ht="48" customHeight="1" x14ac:dyDescent="0.2">
      <c r="A8" s="29" t="s">
        <v>592</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15631.199999999999</v>
      </c>
      <c r="E8" s="32">
        <f>F8*1.1</f>
        <v>14328.6</v>
      </c>
      <c r="F8" s="32">
        <v>13026</v>
      </c>
      <c r="G8" s="32">
        <f>F8*0.75</f>
        <v>9769.5</v>
      </c>
      <c r="H8" s="33">
        <f>F8*0.5</f>
        <v>6513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18547.2</v>
      </c>
      <c r="E13" s="32">
        <f>F13*1.1</f>
        <v>17001.600000000002</v>
      </c>
      <c r="F13" s="32">
        <v>15456</v>
      </c>
      <c r="G13" s="32">
        <f>F13*0.75</f>
        <v>11592</v>
      </c>
      <c r="H13" s="33">
        <f>F13*0.5</f>
        <v>7728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593</v>
      </c>
      <c r="B19" s="660" t="s">
        <v>594</v>
      </c>
      <c r="C19" s="66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500">
        <f>F19*1.2</f>
        <v>18547.2</v>
      </c>
      <c r="E19" s="500">
        <f>F19*1.1</f>
        <v>17001.600000000002</v>
      </c>
      <c r="F19" s="500">
        <v>15456</v>
      </c>
      <c r="G19" s="500">
        <f>F19*0.75</f>
        <v>11592</v>
      </c>
      <c r="H19" s="500">
        <f>F19*0.5</f>
        <v>7728</v>
      </c>
    </row>
    <row r="20" spans="1:8" s="16" customFormat="1" ht="92.25" customHeight="1" thickBot="1" x14ac:dyDescent="0.25">
      <c r="A20" s="59"/>
      <c r="B20" s="42" t="s">
        <v>595</v>
      </c>
      <c r="C20" s="367"/>
      <c r="D20" s="662"/>
      <c r="E20" s="662"/>
      <c r="F20" s="662">
        <v>1596</v>
      </c>
      <c r="G20" s="662"/>
      <c r="H20" s="663"/>
    </row>
    <row r="21" spans="1:8" s="16" customFormat="1" ht="24.95" customHeight="1" thickBot="1" x14ac:dyDescent="0.25">
      <c r="A21" s="47"/>
      <c r="B21" s="62"/>
      <c r="C21" s="49"/>
      <c r="D21" s="63"/>
      <c r="E21" s="63"/>
      <c r="F21" s="63"/>
      <c r="G21" s="63"/>
      <c r="H21" s="64"/>
    </row>
    <row r="22" spans="1:8" s="16" customFormat="1" ht="92.25" customHeight="1" x14ac:dyDescent="0.2">
      <c r="A22" s="53" t="s">
        <v>596</v>
      </c>
      <c r="B22" s="660" t="s">
        <v>594</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500">
        <f>F22*1.2</f>
        <v>18547.2</v>
      </c>
      <c r="E22" s="500">
        <f>F22*1.1</f>
        <v>17001.600000000002</v>
      </c>
      <c r="F22" s="500">
        <v>15456</v>
      </c>
      <c r="G22" s="500">
        <f>F22*0.75</f>
        <v>11592</v>
      </c>
      <c r="H22" s="500">
        <f>F22*0.5</f>
        <v>7728</v>
      </c>
    </row>
    <row r="23" spans="1:8" s="16" customFormat="1" ht="20.25" customHeight="1" x14ac:dyDescent="0.2">
      <c r="A23" s="55"/>
      <c r="B23" s="664" t="s">
        <v>597</v>
      </c>
      <c r="C23" s="350"/>
      <c r="D23" s="63"/>
      <c r="E23" s="63"/>
      <c r="F23" s="63"/>
      <c r="G23" s="665" t="s">
        <v>598</v>
      </c>
      <c r="H23" s="666"/>
    </row>
    <row r="24" spans="1:8" s="16" customFormat="1" ht="92.25" customHeight="1" thickBot="1" x14ac:dyDescent="0.25">
      <c r="A24" s="59"/>
      <c r="B24" s="667"/>
      <c r="C24" s="367"/>
      <c r="D24" s="662"/>
      <c r="E24" s="662"/>
      <c r="F24" s="662">
        <v>3630.0000000000005</v>
      </c>
      <c r="G24" s="662"/>
      <c r="H24" s="663"/>
    </row>
    <row r="25" spans="1:8" s="16" customFormat="1" ht="24.95" customHeight="1" thickBot="1" x14ac:dyDescent="0.25">
      <c r="A25" s="47"/>
      <c r="B25" s="62"/>
      <c r="C25" s="49"/>
      <c r="D25" s="63"/>
      <c r="E25" s="63"/>
      <c r="F25" s="63"/>
      <c r="G25" s="63"/>
      <c r="H25" s="64"/>
    </row>
    <row r="26" spans="1:8" s="16" customFormat="1" ht="92.25" customHeight="1" thickBot="1" x14ac:dyDescent="0.25">
      <c r="A26" s="65" t="s">
        <v>599</v>
      </c>
      <c r="B26" s="660" t="s">
        <v>594</v>
      </c>
      <c r="C26" s="66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69">
        <f>F26*1.2</f>
        <v>18547.2</v>
      </c>
      <c r="E26" s="669">
        <f>F26*1.1</f>
        <v>17001.600000000002</v>
      </c>
      <c r="F26" s="669">
        <v>15456</v>
      </c>
      <c r="G26" s="669">
        <f>F26*0.75</f>
        <v>11592</v>
      </c>
      <c r="H26" s="669">
        <f>F26*0.5</f>
        <v>7728</v>
      </c>
    </row>
    <row r="27" spans="1:8" s="16" customFormat="1" ht="92.25" customHeight="1" thickBot="1" x14ac:dyDescent="0.25">
      <c r="A27" s="71"/>
      <c r="B27" s="670" t="s">
        <v>597</v>
      </c>
      <c r="C27" s="671"/>
      <c r="D27" s="672"/>
      <c r="E27" s="673"/>
      <c r="F27" s="673"/>
      <c r="G27" s="177" t="s">
        <v>598</v>
      </c>
      <c r="H27" s="178"/>
    </row>
    <row r="28" spans="1:8" s="16" customFormat="1" ht="89.25" customHeight="1" thickBot="1" x14ac:dyDescent="0.25">
      <c r="A28" s="71"/>
      <c r="B28" s="674"/>
      <c r="C28" s="671"/>
      <c r="D28" s="384">
        <v>3630.0000000000005</v>
      </c>
      <c r="E28" s="385"/>
      <c r="F28" s="385"/>
      <c r="G28" s="385"/>
      <c r="H28" s="386"/>
    </row>
    <row r="29" spans="1:8" s="16" customFormat="1" ht="92.25" customHeight="1" thickBot="1" x14ac:dyDescent="0.25">
      <c r="A29" s="77"/>
      <c r="B29" s="42" t="s">
        <v>595</v>
      </c>
      <c r="C29" s="675"/>
      <c r="D29" s="676"/>
      <c r="E29" s="677"/>
      <c r="F29" s="677">
        <v>1596</v>
      </c>
      <c r="G29" s="677"/>
      <c r="H29" s="678"/>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2871</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287" t="s">
        <v>228</v>
      </c>
      <c r="E35" s="287"/>
      <c r="F35" s="287"/>
      <c r="G35" s="287"/>
      <c r="H35" s="459"/>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267">
        <v>306</v>
      </c>
      <c r="E36" s="268"/>
      <c r="F36" s="268"/>
      <c r="G36" s="268"/>
      <c r="H36" s="269"/>
    </row>
    <row r="37" spans="1:8" s="16" customFormat="1" ht="94.5" customHeight="1" x14ac:dyDescent="0.2">
      <c r="A37" s="71"/>
      <c r="B37" s="92"/>
      <c r="C37" s="93"/>
      <c r="D37" s="94"/>
      <c r="E37" s="95"/>
      <c r="F37" s="95"/>
      <c r="G37" s="95"/>
      <c r="H37" s="270"/>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271"/>
      <c r="E38" s="272"/>
      <c r="F38" s="272"/>
      <c r="G38" s="272"/>
      <c r="H38" s="273"/>
    </row>
    <row r="39" spans="1:8" s="16" customFormat="1" ht="24.95" customHeight="1" thickBot="1" x14ac:dyDescent="0.25">
      <c r="A39" s="81"/>
      <c r="B39" s="48"/>
      <c r="C39" s="49"/>
      <c r="D39" s="287" t="s">
        <v>228</v>
      </c>
      <c r="E39" s="287"/>
      <c r="F39" s="287"/>
      <c r="G39" s="287"/>
      <c r="H39" s="459"/>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21888</v>
      </c>
      <c r="E40" s="32">
        <f>F40*1.1</f>
        <v>20064</v>
      </c>
      <c r="F40" s="32">
        <v>18240</v>
      </c>
      <c r="G40" s="32">
        <f>F40*0.75</f>
        <v>13680</v>
      </c>
      <c r="H40" s="33">
        <f>F40*0.5</f>
        <v>9120</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287" t="s">
        <v>228</v>
      </c>
      <c r="E44" s="287"/>
      <c r="F44" s="287"/>
      <c r="G44" s="287"/>
      <c r="H44" s="459"/>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25977.599999999999</v>
      </c>
      <c r="E45" s="32">
        <f>F45*1.1</f>
        <v>23812.800000000003</v>
      </c>
      <c r="F45" s="32">
        <v>21648</v>
      </c>
      <c r="G45" s="32">
        <f>F45*0.75</f>
        <v>16236</v>
      </c>
      <c r="H45" s="33">
        <f>F45*0.5</f>
        <v>10824</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4080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287" t="s">
        <v>228</v>
      </c>
      <c r="E55" s="287"/>
      <c r="F55" s="287"/>
      <c r="G55" s="287"/>
      <c r="H55" s="459"/>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432</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82"/>
      <c r="C60" s="83"/>
      <c r="D60" s="113"/>
      <c r="E60" s="114"/>
      <c r="F60" s="114"/>
      <c r="G60" s="114"/>
      <c r="H60" s="115"/>
    </row>
    <row r="61" spans="1:8" s="16" customFormat="1" ht="48" customHeight="1" x14ac:dyDescent="0.2">
      <c r="A61" s="29" t="s">
        <v>31</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1">
        <f>F61*1.2</f>
        <v>17056.8</v>
      </c>
      <c r="E61" s="32">
        <f>F61*1.1</f>
        <v>15635.400000000001</v>
      </c>
      <c r="F61" s="32">
        <v>14214</v>
      </c>
      <c r="G61" s="32">
        <f>F61*0.75</f>
        <v>10660.5</v>
      </c>
      <c r="H61" s="33">
        <f>F61*0.5</f>
        <v>7107</v>
      </c>
    </row>
    <row r="62" spans="1:8" s="16" customFormat="1" ht="132" customHeight="1" x14ac:dyDescent="0.2">
      <c r="A62" s="34"/>
      <c r="B62" s="35"/>
      <c r="C62" s="35"/>
      <c r="D62" s="36"/>
      <c r="E62" s="37"/>
      <c r="F62" s="37"/>
      <c r="G62" s="37"/>
      <c r="H62" s="38"/>
    </row>
    <row r="63" spans="1:8" s="16" customFormat="1" ht="127.5" customHeight="1" x14ac:dyDescent="0.2">
      <c r="A63" s="34"/>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6"/>
      <c r="E63" s="37"/>
      <c r="F63" s="37"/>
      <c r="G63" s="37"/>
      <c r="H63" s="38"/>
    </row>
    <row r="64" spans="1:8" s="16" customFormat="1" ht="127.5" customHeight="1" thickBot="1" x14ac:dyDescent="0.25">
      <c r="A64" s="119"/>
      <c r="B64" s="120" t="s">
        <v>33</v>
      </c>
      <c r="C6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121"/>
      <c r="E64" s="122"/>
      <c r="F64" s="122"/>
      <c r="G64" s="122"/>
      <c r="H64" s="123"/>
    </row>
    <row r="65" spans="1:8" s="16" customFormat="1" ht="166.5" customHeight="1" thickBot="1" x14ac:dyDescent="0.25">
      <c r="A65" s="41"/>
      <c r="B65" s="42" t="s">
        <v>13</v>
      </c>
      <c r="C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44"/>
      <c r="E65" s="45"/>
      <c r="F65" s="45"/>
      <c r="G65" s="45"/>
      <c r="H65" s="46"/>
    </row>
    <row r="66" spans="1:8" s="16" customFormat="1" ht="24.95" customHeight="1" thickBot="1" x14ac:dyDescent="0.25">
      <c r="A66" s="47"/>
      <c r="B66" s="48"/>
      <c r="C66" s="49"/>
      <c r="D66" s="50"/>
      <c r="E66" s="51"/>
      <c r="F66" s="51"/>
      <c r="G66" s="51"/>
      <c r="H66" s="52"/>
    </row>
    <row r="67" spans="1:8" s="16" customFormat="1" ht="48" customHeight="1" x14ac:dyDescent="0.2">
      <c r="A67" s="53" t="s">
        <v>35</v>
      </c>
      <c r="B67" s="30" t="s">
        <v>27</v>
      </c>
      <c r="C6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54">
        <f>F67*1.2</f>
        <v>20232</v>
      </c>
      <c r="E67" s="32">
        <f>F67*1.1</f>
        <v>18546</v>
      </c>
      <c r="F67" s="32">
        <v>16860</v>
      </c>
      <c r="G67" s="32">
        <f>F67*0.75</f>
        <v>12645</v>
      </c>
      <c r="H67" s="33">
        <f>F67*0.5</f>
        <v>8430</v>
      </c>
    </row>
    <row r="68" spans="1:8" s="16" customFormat="1" ht="132" customHeight="1" x14ac:dyDescent="0.2">
      <c r="A68" s="55"/>
      <c r="B68" s="35"/>
      <c r="C68" s="35"/>
      <c r="D68" s="56"/>
      <c r="E68" s="37"/>
      <c r="F68" s="37"/>
      <c r="G68" s="37"/>
      <c r="H68" s="38"/>
    </row>
    <row r="69" spans="1:8" s="16" customFormat="1" ht="138.94999999999999" customHeight="1" x14ac:dyDescent="0.2">
      <c r="A69" s="55"/>
      <c r="B69" s="39" t="s">
        <v>12</v>
      </c>
      <c r="C6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56"/>
      <c r="E69" s="37"/>
      <c r="F69" s="37"/>
      <c r="G69" s="37"/>
      <c r="H69" s="38"/>
    </row>
    <row r="70" spans="1:8" s="16" customFormat="1" ht="166.5" customHeight="1" x14ac:dyDescent="0.2">
      <c r="A70" s="55"/>
      <c r="B70" s="57" t="s">
        <v>13</v>
      </c>
      <c r="C7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56"/>
      <c r="E70" s="37"/>
      <c r="F70" s="37"/>
      <c r="G70" s="37"/>
      <c r="H70" s="38"/>
    </row>
    <row r="71" spans="1:8" s="16" customFormat="1" ht="92.25" customHeight="1" thickBot="1" x14ac:dyDescent="0.25">
      <c r="A71" s="59"/>
      <c r="B71" s="42" t="s">
        <v>36</v>
      </c>
      <c r="C7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61"/>
      <c r="E71" s="45"/>
      <c r="F71" s="45"/>
      <c r="G71" s="45"/>
      <c r="H71" s="46"/>
    </row>
    <row r="72" spans="1:8" s="16" customFormat="1" ht="24.95" customHeight="1" thickBot="1" x14ac:dyDescent="0.25">
      <c r="A72" s="81"/>
      <c r="B72" s="82"/>
      <c r="C72" s="83"/>
      <c r="D72" s="84"/>
      <c r="E72" s="85"/>
      <c r="F72" s="85"/>
      <c r="G72" s="85"/>
      <c r="H72" s="86"/>
    </row>
    <row r="73" spans="1:8" s="16" customFormat="1" ht="50.1" customHeight="1" x14ac:dyDescent="0.2">
      <c r="A73" s="65" t="s">
        <v>37</v>
      </c>
      <c r="B73" s="87" t="s">
        <v>23</v>
      </c>
      <c r="C7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267">
        <v>282</v>
      </c>
      <c r="E73" s="268"/>
      <c r="F73" s="268"/>
      <c r="G73" s="268"/>
      <c r="H73" s="269"/>
    </row>
    <row r="74" spans="1:8" s="16" customFormat="1" ht="94.5" customHeight="1" x14ac:dyDescent="0.2">
      <c r="A74" s="71"/>
      <c r="B74" s="92"/>
      <c r="C74" s="93"/>
      <c r="D74" s="94"/>
      <c r="E74" s="95"/>
      <c r="F74" s="95"/>
      <c r="G74" s="95"/>
      <c r="H74" s="270"/>
    </row>
    <row r="75" spans="1:8" s="16" customFormat="1" ht="163.5" customHeight="1" thickBot="1" x14ac:dyDescent="0.25">
      <c r="A75" s="77"/>
      <c r="B75" s="97" t="s">
        <v>13</v>
      </c>
      <c r="C7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271"/>
      <c r="E75" s="272"/>
      <c r="F75" s="272"/>
      <c r="G75" s="272"/>
      <c r="H75" s="273"/>
    </row>
    <row r="76" spans="1:8" s="16" customFormat="1" ht="24.95" customHeight="1" thickBot="1" x14ac:dyDescent="0.25">
      <c r="A76" s="81"/>
      <c r="B76" s="129"/>
      <c r="C76" s="130"/>
      <c r="D76" s="287" t="s">
        <v>228</v>
      </c>
      <c r="E76" s="287"/>
      <c r="F76" s="287"/>
      <c r="G76" s="287"/>
      <c r="H76" s="459"/>
    </row>
    <row r="77" spans="1:8" s="16" customFormat="1" ht="50.1" customHeight="1" thickBot="1" x14ac:dyDescent="0.25">
      <c r="A77" s="136" t="s">
        <v>38</v>
      </c>
      <c r="B77" s="137"/>
      <c r="C77" s="137"/>
      <c r="D77" s="138" t="str">
        <f>"от "&amp;MIN(D78:D97)&amp;" до "&amp;MAX(D78:D97)</f>
        <v>от 2772 до 271656</v>
      </c>
      <c r="E77" s="139"/>
      <c r="F77" s="139"/>
      <c r="G77" s="139"/>
      <c r="H77" s="140"/>
    </row>
    <row r="78" spans="1:8" s="16" customFormat="1" ht="37.5" customHeight="1" outlineLevel="1" x14ac:dyDescent="0.2">
      <c r="A78" s="141" t="s">
        <v>39</v>
      </c>
      <c r="B78" s="364"/>
      <c r="C78"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365">
        <v>2772</v>
      </c>
      <c r="E78" s="145"/>
      <c r="F78" s="145"/>
      <c r="G78" s="145"/>
      <c r="H78" s="146"/>
    </row>
    <row r="79" spans="1:8" s="16" customFormat="1" ht="37.5" customHeight="1" outlineLevel="1" x14ac:dyDescent="0.2">
      <c r="A79" s="147" t="s">
        <v>40</v>
      </c>
      <c r="B79" s="366"/>
      <c r="C79" s="350"/>
      <c r="D79" s="56">
        <v>5544</v>
      </c>
      <c r="E79" s="37"/>
      <c r="F79" s="37"/>
      <c r="G79" s="37"/>
      <c r="H79" s="38"/>
    </row>
    <row r="80" spans="1:8" s="16" customFormat="1" ht="37.5" customHeight="1" outlineLevel="1" x14ac:dyDescent="0.2">
      <c r="A80" s="147" t="s">
        <v>41</v>
      </c>
      <c r="B80" s="366"/>
      <c r="C80" s="350"/>
      <c r="D80" s="56">
        <v>11088</v>
      </c>
      <c r="E80" s="37"/>
      <c r="F80" s="37"/>
      <c r="G80" s="37"/>
      <c r="H80" s="38"/>
    </row>
    <row r="81" spans="1:8" s="16" customFormat="1" ht="37.5" customHeight="1" outlineLevel="1" x14ac:dyDescent="0.2">
      <c r="A81" s="147" t="s">
        <v>42</v>
      </c>
      <c r="B81" s="366"/>
      <c r="C81" s="350"/>
      <c r="D81" s="56">
        <v>16632</v>
      </c>
      <c r="E81" s="37"/>
      <c r="F81" s="37"/>
      <c r="G81" s="37"/>
      <c r="H81" s="38"/>
    </row>
    <row r="82" spans="1:8" s="16" customFormat="1" ht="37.5" customHeight="1" outlineLevel="1" x14ac:dyDescent="0.2">
      <c r="A82" s="147" t="s">
        <v>43</v>
      </c>
      <c r="B82" s="366"/>
      <c r="C82" s="350"/>
      <c r="D82" s="56">
        <v>22176</v>
      </c>
      <c r="E82" s="37"/>
      <c r="F82" s="37"/>
      <c r="G82" s="37"/>
      <c r="H82" s="38"/>
    </row>
    <row r="83" spans="1:8" s="16" customFormat="1" ht="37.5" customHeight="1" outlineLevel="1" x14ac:dyDescent="0.2">
      <c r="A83" s="147" t="s">
        <v>44</v>
      </c>
      <c r="B83" s="366"/>
      <c r="C83" s="350"/>
      <c r="D83" s="56">
        <v>33264</v>
      </c>
      <c r="E83" s="37"/>
      <c r="F83" s="37"/>
      <c r="G83" s="37"/>
      <c r="H83" s="38"/>
    </row>
    <row r="84" spans="1:8" s="16" customFormat="1" ht="37.5" customHeight="1" outlineLevel="1" x14ac:dyDescent="0.2">
      <c r="A84" s="147" t="s">
        <v>45</v>
      </c>
      <c r="B84" s="366"/>
      <c r="C84" s="350"/>
      <c r="D84" s="56">
        <v>49896</v>
      </c>
      <c r="E84" s="37"/>
      <c r="F84" s="37"/>
      <c r="G84" s="37"/>
      <c r="H84" s="38"/>
    </row>
    <row r="85" spans="1:8" s="16" customFormat="1" ht="37.5" customHeight="1" outlineLevel="1" x14ac:dyDescent="0.2">
      <c r="A85" s="147" t="s">
        <v>46</v>
      </c>
      <c r="B85" s="366"/>
      <c r="C85" s="350"/>
      <c r="D85" s="56">
        <v>66528</v>
      </c>
      <c r="E85" s="37"/>
      <c r="F85" s="37"/>
      <c r="G85" s="37"/>
      <c r="H85" s="38"/>
    </row>
    <row r="86" spans="1:8" s="16" customFormat="1" ht="37.5" customHeight="1" outlineLevel="1" x14ac:dyDescent="0.2">
      <c r="A86" s="147" t="s">
        <v>47</v>
      </c>
      <c r="B86" s="366"/>
      <c r="C86" s="350"/>
      <c r="D86" s="56">
        <v>83160</v>
      </c>
      <c r="E86" s="37"/>
      <c r="F86" s="37"/>
      <c r="G86" s="37"/>
      <c r="H86" s="38"/>
    </row>
    <row r="87" spans="1:8" s="16" customFormat="1" ht="37.5" customHeight="1" outlineLevel="1" x14ac:dyDescent="0.2">
      <c r="A87" s="147" t="s">
        <v>48</v>
      </c>
      <c r="B87" s="366"/>
      <c r="C87" s="350"/>
      <c r="D87" s="56">
        <v>99792</v>
      </c>
      <c r="E87" s="37"/>
      <c r="F87" s="37"/>
      <c r="G87" s="37"/>
      <c r="H87" s="38"/>
    </row>
    <row r="88" spans="1:8" s="16" customFormat="1" ht="37.5" customHeight="1" outlineLevel="1" x14ac:dyDescent="0.2">
      <c r="A88" s="147" t="s">
        <v>49</v>
      </c>
      <c r="B88" s="366"/>
      <c r="C88" s="350"/>
      <c r="D88" s="56">
        <v>116424</v>
      </c>
      <c r="E88" s="37"/>
      <c r="F88" s="37"/>
      <c r="G88" s="37"/>
      <c r="H88" s="38"/>
    </row>
    <row r="89" spans="1:8" s="16" customFormat="1" ht="37.5" customHeight="1" outlineLevel="1" x14ac:dyDescent="0.2">
      <c r="A89" s="147" t="s">
        <v>50</v>
      </c>
      <c r="B89" s="366"/>
      <c r="C89" s="350"/>
      <c r="D89" s="56">
        <v>133056</v>
      </c>
      <c r="E89" s="37"/>
      <c r="F89" s="37"/>
      <c r="G89" s="37"/>
      <c r="H89" s="38"/>
    </row>
    <row r="90" spans="1:8" s="16" customFormat="1" ht="37.5" customHeight="1" outlineLevel="1" x14ac:dyDescent="0.2">
      <c r="A90" s="147" t="s">
        <v>51</v>
      </c>
      <c r="B90" s="366"/>
      <c r="C90" s="350"/>
      <c r="D90" s="56">
        <v>149688</v>
      </c>
      <c r="E90" s="37"/>
      <c r="F90" s="37"/>
      <c r="G90" s="37"/>
      <c r="H90" s="38"/>
    </row>
    <row r="91" spans="1:8" s="16" customFormat="1" ht="37.5" customHeight="1" outlineLevel="1" x14ac:dyDescent="0.2">
      <c r="A91" s="147" t="s">
        <v>52</v>
      </c>
      <c r="B91" s="366"/>
      <c r="C91" s="350"/>
      <c r="D91" s="56">
        <v>166320</v>
      </c>
      <c r="E91" s="37"/>
      <c r="F91" s="37"/>
      <c r="G91" s="37"/>
      <c r="H91" s="38"/>
    </row>
    <row r="92" spans="1:8" s="16" customFormat="1" ht="37.5" customHeight="1" outlineLevel="1" x14ac:dyDescent="0.2">
      <c r="A92" s="147" t="s">
        <v>53</v>
      </c>
      <c r="B92" s="366"/>
      <c r="C92" s="350"/>
      <c r="D92" s="56">
        <v>182952</v>
      </c>
      <c r="E92" s="37"/>
      <c r="F92" s="37"/>
      <c r="G92" s="37"/>
      <c r="H92" s="38"/>
    </row>
    <row r="93" spans="1:8" s="16" customFormat="1" ht="37.5" customHeight="1" outlineLevel="1" x14ac:dyDescent="0.2">
      <c r="A93" s="147" t="s">
        <v>54</v>
      </c>
      <c r="B93" s="366"/>
      <c r="C93" s="350"/>
      <c r="D93" s="56">
        <v>199584</v>
      </c>
      <c r="E93" s="37"/>
      <c r="F93" s="37"/>
      <c r="G93" s="37"/>
      <c r="H93" s="38"/>
    </row>
    <row r="94" spans="1:8" s="16" customFormat="1" ht="37.5" customHeight="1" outlineLevel="1" x14ac:dyDescent="0.2">
      <c r="A94" s="147" t="s">
        <v>55</v>
      </c>
      <c r="B94" s="366"/>
      <c r="C94" s="350"/>
      <c r="D94" s="56">
        <v>216216</v>
      </c>
      <c r="E94" s="37"/>
      <c r="F94" s="37"/>
      <c r="G94" s="37"/>
      <c r="H94" s="38"/>
    </row>
    <row r="95" spans="1:8" s="16" customFormat="1" ht="37.5" customHeight="1" outlineLevel="1" x14ac:dyDescent="0.2">
      <c r="A95" s="147" t="s">
        <v>56</v>
      </c>
      <c r="B95" s="366"/>
      <c r="C95" s="350"/>
      <c r="D95" s="56">
        <v>238392</v>
      </c>
      <c r="E95" s="37"/>
      <c r="F95" s="37"/>
      <c r="G95" s="37"/>
      <c r="H95" s="38"/>
    </row>
    <row r="96" spans="1:8" s="16" customFormat="1" ht="37.5" customHeight="1" outlineLevel="1" x14ac:dyDescent="0.2">
      <c r="A96" s="147" t="s">
        <v>57</v>
      </c>
      <c r="B96" s="366"/>
      <c r="C96" s="350"/>
      <c r="D96" s="56">
        <v>255024</v>
      </c>
      <c r="E96" s="37"/>
      <c r="F96" s="37"/>
      <c r="G96" s="37"/>
      <c r="H96" s="38"/>
    </row>
    <row r="97" spans="1:8" s="16" customFormat="1" ht="37.5" customHeight="1" outlineLevel="1" x14ac:dyDescent="0.2">
      <c r="A97" s="147" t="s">
        <v>58</v>
      </c>
      <c r="B97" s="366"/>
      <c r="C97" s="350"/>
      <c r="D97" s="56">
        <v>271656</v>
      </c>
      <c r="E97" s="37"/>
      <c r="F97" s="37"/>
      <c r="G97" s="37"/>
      <c r="H97" s="38"/>
    </row>
    <row r="98" spans="1:8" s="16" customFormat="1" ht="37.5" customHeight="1" outlineLevel="1" x14ac:dyDescent="0.2">
      <c r="A98" s="147" t="s">
        <v>178</v>
      </c>
      <c r="B98" s="148"/>
      <c r="C98" s="350"/>
      <c r="D98" s="56">
        <v>288288</v>
      </c>
      <c r="E98" s="37"/>
      <c r="F98" s="37"/>
      <c r="G98" s="37"/>
      <c r="H98" s="38"/>
    </row>
    <row r="99" spans="1:8" s="16" customFormat="1" ht="37.5" customHeight="1" outlineLevel="1" x14ac:dyDescent="0.2">
      <c r="A99" s="147" t="s">
        <v>179</v>
      </c>
      <c r="B99" s="148"/>
      <c r="C99" s="350"/>
      <c r="D99" s="56">
        <v>304920</v>
      </c>
      <c r="E99" s="37"/>
      <c r="F99" s="37"/>
      <c r="G99" s="37"/>
      <c r="H99" s="38"/>
    </row>
    <row r="100" spans="1:8" s="16" customFormat="1" ht="37.5" customHeight="1" outlineLevel="1" x14ac:dyDescent="0.2">
      <c r="A100" s="147" t="s">
        <v>180</v>
      </c>
      <c r="B100" s="148"/>
      <c r="C100" s="350"/>
      <c r="D100" s="56">
        <v>321552</v>
      </c>
      <c r="E100" s="37"/>
      <c r="F100" s="37"/>
      <c r="G100" s="37"/>
      <c r="H100" s="38"/>
    </row>
    <row r="101" spans="1:8" s="16" customFormat="1" ht="37.5" customHeight="1" outlineLevel="1" x14ac:dyDescent="0.2">
      <c r="A101" s="147" t="s">
        <v>181</v>
      </c>
      <c r="B101" s="148"/>
      <c r="C101" s="350"/>
      <c r="D101" s="56">
        <v>338184</v>
      </c>
      <c r="E101" s="37"/>
      <c r="F101" s="37"/>
      <c r="G101" s="37"/>
      <c r="H101" s="38"/>
    </row>
    <row r="102" spans="1:8" s="16" customFormat="1" ht="37.5" customHeight="1" outlineLevel="1" x14ac:dyDescent="0.2">
      <c r="A102" s="147" t="s">
        <v>182</v>
      </c>
      <c r="B102" s="148"/>
      <c r="C102" s="350"/>
      <c r="D102" s="56">
        <v>354816</v>
      </c>
      <c r="E102" s="37"/>
      <c r="F102" s="37"/>
      <c r="G102" s="37"/>
      <c r="H102" s="38"/>
    </row>
    <row r="103" spans="1:8" s="16" customFormat="1" ht="37.5" customHeight="1" outlineLevel="1" x14ac:dyDescent="0.2">
      <c r="A103" s="147" t="s">
        <v>183</v>
      </c>
      <c r="B103" s="148"/>
      <c r="C103" s="350"/>
      <c r="D103" s="56">
        <v>371448</v>
      </c>
      <c r="E103" s="37"/>
      <c r="F103" s="37"/>
      <c r="G103" s="37"/>
      <c r="H103" s="38"/>
    </row>
    <row r="104" spans="1:8" s="16" customFormat="1" ht="37.5" customHeight="1" outlineLevel="1" x14ac:dyDescent="0.2">
      <c r="A104" s="147" t="s">
        <v>184</v>
      </c>
      <c r="B104" s="148"/>
      <c r="C104" s="350"/>
      <c r="D104" s="56">
        <v>388080</v>
      </c>
      <c r="E104" s="37"/>
      <c r="F104" s="37"/>
      <c r="G104" s="37"/>
      <c r="H104" s="38"/>
    </row>
    <row r="105" spans="1:8" s="16" customFormat="1" ht="37.5" customHeight="1" outlineLevel="1" x14ac:dyDescent="0.2">
      <c r="A105" s="147" t="s">
        <v>185</v>
      </c>
      <c r="B105" s="148"/>
      <c r="C105" s="350"/>
      <c r="D105" s="56">
        <v>404712</v>
      </c>
      <c r="E105" s="37"/>
      <c r="F105" s="37"/>
      <c r="G105" s="37"/>
      <c r="H105" s="38"/>
    </row>
    <row r="106" spans="1:8" s="16" customFormat="1" ht="37.5" customHeight="1" outlineLevel="1" x14ac:dyDescent="0.2">
      <c r="A106" s="147" t="s">
        <v>186</v>
      </c>
      <c r="B106" s="148"/>
      <c r="C106" s="350"/>
      <c r="D106" s="56">
        <v>421344</v>
      </c>
      <c r="E106" s="37"/>
      <c r="F106" s="37"/>
      <c r="G106" s="37"/>
      <c r="H106" s="38"/>
    </row>
    <row r="107" spans="1:8" s="16" customFormat="1" ht="37.5" customHeight="1" outlineLevel="1" x14ac:dyDescent="0.2">
      <c r="A107" s="147" t="s">
        <v>187</v>
      </c>
      <c r="B107" s="148"/>
      <c r="C107" s="350"/>
      <c r="D107" s="56">
        <v>437976</v>
      </c>
      <c r="E107" s="37"/>
      <c r="F107" s="37"/>
      <c r="G107" s="37"/>
      <c r="H107" s="38"/>
    </row>
    <row r="108" spans="1:8" s="16" customFormat="1" ht="37.5" customHeight="1" outlineLevel="1" x14ac:dyDescent="0.2">
      <c r="A108" s="147" t="s">
        <v>188</v>
      </c>
      <c r="B108" s="148"/>
      <c r="C108" s="350"/>
      <c r="D108" s="56">
        <v>454608</v>
      </c>
      <c r="E108" s="37"/>
      <c r="F108" s="37"/>
      <c r="G108" s="37"/>
      <c r="H108" s="38"/>
    </row>
    <row r="109" spans="1:8" s="16" customFormat="1" ht="37.5" customHeight="1" outlineLevel="1" x14ac:dyDescent="0.2">
      <c r="A109" s="147" t="s">
        <v>189</v>
      </c>
      <c r="B109" s="148"/>
      <c r="C109" s="350"/>
      <c r="D109" s="56">
        <v>471240</v>
      </c>
      <c r="E109" s="37"/>
      <c r="F109" s="37"/>
      <c r="G109" s="37"/>
      <c r="H109" s="38"/>
    </row>
    <row r="110" spans="1:8" s="16" customFormat="1" ht="37.5" customHeight="1" outlineLevel="1" x14ac:dyDescent="0.2">
      <c r="A110" s="147" t="s">
        <v>190</v>
      </c>
      <c r="B110" s="148"/>
      <c r="C110" s="350"/>
      <c r="D110" s="56">
        <v>487872</v>
      </c>
      <c r="E110" s="37"/>
      <c r="F110" s="37"/>
      <c r="G110" s="37"/>
      <c r="H110" s="38"/>
    </row>
    <row r="111" spans="1:8" s="16" customFormat="1" ht="37.5" customHeight="1" outlineLevel="1" x14ac:dyDescent="0.2">
      <c r="A111" s="147" t="s">
        <v>191</v>
      </c>
      <c r="B111" s="148"/>
      <c r="C111" s="350"/>
      <c r="D111" s="56">
        <v>504504</v>
      </c>
      <c r="E111" s="37"/>
      <c r="F111" s="37"/>
      <c r="G111" s="37"/>
      <c r="H111" s="38"/>
    </row>
    <row r="112" spans="1:8" s="16" customFormat="1" ht="37.5" customHeight="1" outlineLevel="1" x14ac:dyDescent="0.2">
      <c r="A112" s="147" t="s">
        <v>192</v>
      </c>
      <c r="B112" s="148"/>
      <c r="C112" s="350"/>
      <c r="D112" s="56">
        <v>521136</v>
      </c>
      <c r="E112" s="37"/>
      <c r="F112" s="37"/>
      <c r="G112" s="37"/>
      <c r="H112" s="38"/>
    </row>
    <row r="113" spans="1:8" s="16" customFormat="1" ht="37.5" customHeight="1" outlineLevel="1" x14ac:dyDescent="0.2">
      <c r="A113" s="147" t="s">
        <v>229</v>
      </c>
      <c r="B113" s="148"/>
      <c r="C113" s="350"/>
      <c r="D113" s="56">
        <v>537768</v>
      </c>
      <c r="E113" s="37"/>
      <c r="F113" s="37"/>
      <c r="G113" s="37"/>
      <c r="H113" s="38"/>
    </row>
    <row r="114" spans="1:8" s="16" customFormat="1" ht="37.5" customHeight="1" outlineLevel="1" x14ac:dyDescent="0.2">
      <c r="A114" s="147" t="s">
        <v>230</v>
      </c>
      <c r="B114" s="148"/>
      <c r="C114" s="350"/>
      <c r="D114" s="56">
        <v>554400</v>
      </c>
      <c r="E114" s="37"/>
      <c r="F114" s="37"/>
      <c r="G114" s="37"/>
      <c r="H114" s="38"/>
    </row>
    <row r="115" spans="1:8" s="16" customFormat="1" ht="37.5" customHeight="1" outlineLevel="1" x14ac:dyDescent="0.2">
      <c r="A115" s="147" t="s">
        <v>231</v>
      </c>
      <c r="B115" s="148"/>
      <c r="C115" s="350"/>
      <c r="D115" s="56">
        <v>571032</v>
      </c>
      <c r="E115" s="37"/>
      <c r="F115" s="37"/>
      <c r="G115" s="37"/>
      <c r="H115" s="38"/>
    </row>
    <row r="116" spans="1:8" s="16" customFormat="1" ht="37.5" customHeight="1" outlineLevel="1" x14ac:dyDescent="0.2">
      <c r="A116" s="147" t="s">
        <v>232</v>
      </c>
      <c r="B116" s="148"/>
      <c r="C116" s="350"/>
      <c r="D116" s="56">
        <v>587664</v>
      </c>
      <c r="E116" s="37"/>
      <c r="F116" s="37"/>
      <c r="G116" s="37"/>
      <c r="H116" s="38"/>
    </row>
    <row r="117" spans="1:8" s="16" customFormat="1" ht="37.5" customHeight="1" outlineLevel="1" x14ac:dyDescent="0.2">
      <c r="A117" s="147" t="s">
        <v>233</v>
      </c>
      <c r="B117" s="148"/>
      <c r="C117" s="350"/>
      <c r="D117" s="56">
        <v>604296</v>
      </c>
      <c r="E117" s="37"/>
      <c r="F117" s="37"/>
      <c r="G117" s="37"/>
      <c r="H117" s="38"/>
    </row>
    <row r="118" spans="1:8" s="16" customFormat="1" ht="37.5" customHeight="1" outlineLevel="1" x14ac:dyDescent="0.2">
      <c r="A118" s="147" t="s">
        <v>356</v>
      </c>
      <c r="B118" s="148"/>
      <c r="C118" s="350"/>
      <c r="D118" s="56">
        <v>620928</v>
      </c>
      <c r="E118" s="37"/>
      <c r="F118" s="37"/>
      <c r="G118" s="37"/>
      <c r="H118" s="38"/>
    </row>
    <row r="119" spans="1:8" s="16" customFormat="1" ht="37.5" customHeight="1" outlineLevel="1" x14ac:dyDescent="0.2">
      <c r="A119" s="147" t="s">
        <v>357</v>
      </c>
      <c r="B119" s="148"/>
      <c r="C119" s="350"/>
      <c r="D119" s="56">
        <v>637560</v>
      </c>
      <c r="E119" s="37"/>
      <c r="F119" s="37"/>
      <c r="G119" s="37"/>
      <c r="H119" s="38"/>
    </row>
    <row r="120" spans="1:8" s="16" customFormat="1" ht="37.5" customHeight="1" outlineLevel="1" x14ac:dyDescent="0.2">
      <c r="A120" s="147" t="s">
        <v>358</v>
      </c>
      <c r="B120" s="148"/>
      <c r="C120" s="350"/>
      <c r="D120" s="56">
        <v>654192</v>
      </c>
      <c r="E120" s="37"/>
      <c r="F120" s="37"/>
      <c r="G120" s="37"/>
      <c r="H120" s="38"/>
    </row>
    <row r="121" spans="1:8" s="16" customFormat="1" ht="37.5" customHeight="1" outlineLevel="1" x14ac:dyDescent="0.2">
      <c r="A121" s="147" t="s">
        <v>359</v>
      </c>
      <c r="B121" s="148"/>
      <c r="C121" s="350"/>
      <c r="D121" s="56">
        <v>670824</v>
      </c>
      <c r="E121" s="37"/>
      <c r="F121" s="37"/>
      <c r="G121" s="37"/>
      <c r="H121" s="38"/>
    </row>
    <row r="122" spans="1:8" s="16" customFormat="1" ht="37.5" customHeight="1" outlineLevel="1" x14ac:dyDescent="0.2">
      <c r="A122" s="147" t="s">
        <v>360</v>
      </c>
      <c r="B122" s="148"/>
      <c r="C122" s="350"/>
      <c r="D122" s="56">
        <v>687456</v>
      </c>
      <c r="E122" s="37"/>
      <c r="F122" s="37"/>
      <c r="G122" s="37"/>
      <c r="H122" s="38"/>
    </row>
    <row r="123" spans="1:8" s="16" customFormat="1" ht="37.5" customHeight="1" outlineLevel="1" x14ac:dyDescent="0.2">
      <c r="A123" s="147" t="s">
        <v>361</v>
      </c>
      <c r="B123" s="148"/>
      <c r="C123" s="350"/>
      <c r="D123" s="56">
        <v>704088</v>
      </c>
      <c r="E123" s="37"/>
      <c r="F123" s="37"/>
      <c r="G123" s="37"/>
      <c r="H123" s="38"/>
    </row>
    <row r="124" spans="1:8" s="16" customFormat="1" ht="37.5" customHeight="1" outlineLevel="1" x14ac:dyDescent="0.2">
      <c r="A124" s="147" t="s">
        <v>362</v>
      </c>
      <c r="B124" s="148"/>
      <c r="C124" s="350"/>
      <c r="D124" s="56">
        <v>720720</v>
      </c>
      <c r="E124" s="37"/>
      <c r="F124" s="37"/>
      <c r="G124" s="37"/>
      <c r="H124" s="38"/>
    </row>
    <row r="125" spans="1:8" s="16" customFormat="1" ht="37.5" customHeight="1" outlineLevel="1" x14ac:dyDescent="0.2">
      <c r="A125" s="147" t="s">
        <v>363</v>
      </c>
      <c r="B125" s="148"/>
      <c r="C125" s="350"/>
      <c r="D125" s="56">
        <v>737352</v>
      </c>
      <c r="E125" s="37"/>
      <c r="F125" s="37"/>
      <c r="G125" s="37"/>
      <c r="H125" s="38"/>
    </row>
    <row r="126" spans="1:8" s="16" customFormat="1" ht="37.5" customHeight="1" outlineLevel="1" x14ac:dyDescent="0.2">
      <c r="A126" s="147" t="s">
        <v>364</v>
      </c>
      <c r="B126" s="148"/>
      <c r="C126" s="350"/>
      <c r="D126" s="56">
        <v>753984</v>
      </c>
      <c r="E126" s="37"/>
      <c r="F126" s="37"/>
      <c r="G126" s="37"/>
      <c r="H126" s="38"/>
    </row>
    <row r="127" spans="1:8" s="16" customFormat="1" ht="37.5" customHeight="1" outlineLevel="1" thickBot="1" x14ac:dyDescent="0.25">
      <c r="A127" s="147" t="s">
        <v>365</v>
      </c>
      <c r="B127" s="148"/>
      <c r="C127" s="367"/>
      <c r="D127" s="56">
        <v>770616</v>
      </c>
      <c r="E127" s="37"/>
      <c r="F127" s="37"/>
      <c r="G127" s="37"/>
      <c r="H127" s="38"/>
    </row>
    <row r="128" spans="1:8" s="16" customFormat="1" ht="50.1" customHeight="1" thickBot="1" x14ac:dyDescent="0.25">
      <c r="A128" s="136" t="s">
        <v>59</v>
      </c>
      <c r="B128" s="137"/>
      <c r="C128" s="137"/>
      <c r="D128" s="138" t="str">
        <f>"от "&amp;MIN(D130:D138)&amp;" до "&amp;MAX(D130:D138)</f>
        <v>от 429 до 20889</v>
      </c>
      <c r="E128" s="139"/>
      <c r="F128" s="139"/>
      <c r="G128" s="139"/>
      <c r="H128" s="140"/>
    </row>
    <row r="129" spans="1:8" s="16" customFormat="1" ht="151.5" customHeight="1" x14ac:dyDescent="0.2">
      <c r="A129" s="279" t="s">
        <v>339</v>
      </c>
      <c r="B129" s="150" t="s">
        <v>194</v>
      </c>
      <c r="C12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56">
        <v>2424</v>
      </c>
      <c r="E129" s="37"/>
      <c r="F129" s="37"/>
      <c r="G129" s="37"/>
      <c r="H129" s="38"/>
    </row>
    <row r="130" spans="1:8" s="16" customFormat="1" ht="37.5" customHeight="1" x14ac:dyDescent="0.2">
      <c r="A130" s="160" t="s">
        <v>61</v>
      </c>
      <c r="B130" s="161"/>
      <c r="C130" s="679"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56">
        <v>1089</v>
      </c>
      <c r="E130" s="37"/>
      <c r="F130" s="37"/>
      <c r="G130" s="37"/>
      <c r="H130" s="38"/>
    </row>
    <row r="131" spans="1:8" s="16" customFormat="1" ht="37.5" customHeight="1" x14ac:dyDescent="0.2">
      <c r="A131" s="160" t="s">
        <v>62</v>
      </c>
      <c r="B131" s="161"/>
      <c r="C131" s="209"/>
      <c r="D131" s="56">
        <v>20889</v>
      </c>
      <c r="E131" s="37"/>
      <c r="F131" s="37"/>
      <c r="G131" s="37"/>
      <c r="H131" s="38"/>
    </row>
    <row r="132" spans="1:8" s="16" customFormat="1" ht="37.5" customHeight="1" x14ac:dyDescent="0.2">
      <c r="A132" s="160" t="s">
        <v>63</v>
      </c>
      <c r="B132" s="161"/>
      <c r="C132" s="209"/>
      <c r="D132" s="56">
        <v>4059.0000000000005</v>
      </c>
      <c r="E132" s="37"/>
      <c r="F132" s="37"/>
      <c r="G132" s="37"/>
      <c r="H132" s="38"/>
    </row>
    <row r="133" spans="1:8" s="16" customFormat="1" ht="37.5" customHeight="1" x14ac:dyDescent="0.2">
      <c r="A133" s="160" t="s">
        <v>64</v>
      </c>
      <c r="B133" s="161"/>
      <c r="C133" s="209"/>
      <c r="D133" s="56">
        <v>12639</v>
      </c>
      <c r="E133" s="37"/>
      <c r="F133" s="37"/>
      <c r="G133" s="37"/>
      <c r="H133" s="38"/>
    </row>
    <row r="134" spans="1:8" s="16" customFormat="1" ht="37.5" customHeight="1" x14ac:dyDescent="0.2">
      <c r="A134" s="160" t="s">
        <v>65</v>
      </c>
      <c r="B134" s="161"/>
      <c r="C134" s="209"/>
      <c r="D134" s="56">
        <v>429.00000000000006</v>
      </c>
      <c r="E134" s="37"/>
      <c r="F134" s="37"/>
      <c r="G134" s="37"/>
      <c r="H134" s="38"/>
    </row>
    <row r="135" spans="1:8" s="16" customFormat="1" ht="37.5" customHeight="1" x14ac:dyDescent="0.2">
      <c r="A135" s="160" t="s">
        <v>66</v>
      </c>
      <c r="B135" s="161"/>
      <c r="C135" s="209"/>
      <c r="D135" s="56">
        <v>429.00000000000006</v>
      </c>
      <c r="E135" s="37"/>
      <c r="F135" s="37"/>
      <c r="G135" s="37"/>
      <c r="H135" s="38"/>
    </row>
    <row r="136" spans="1:8" s="16" customFormat="1" ht="37.5" customHeight="1" x14ac:dyDescent="0.2">
      <c r="A136" s="160" t="s">
        <v>67</v>
      </c>
      <c r="B136" s="161"/>
      <c r="C136" s="209"/>
      <c r="D136" s="56">
        <v>858.00000000000011</v>
      </c>
      <c r="E136" s="37"/>
      <c r="F136" s="37"/>
      <c r="G136" s="37"/>
      <c r="H136" s="38"/>
    </row>
    <row r="137" spans="1:8" s="16" customFormat="1" ht="37.5" customHeight="1" x14ac:dyDescent="0.2">
      <c r="A137" s="160" t="s">
        <v>68</v>
      </c>
      <c r="B137" s="161"/>
      <c r="C137" s="209"/>
      <c r="D137" s="56">
        <v>1287</v>
      </c>
      <c r="E137" s="37"/>
      <c r="F137" s="37"/>
      <c r="G137" s="37"/>
      <c r="H137" s="38"/>
    </row>
    <row r="138" spans="1:8" s="16" customFormat="1" ht="37.5" customHeight="1" thickBot="1" x14ac:dyDescent="0.25">
      <c r="A138" s="207" t="s">
        <v>69</v>
      </c>
      <c r="B138" s="208"/>
      <c r="C138" s="210"/>
      <c r="D138" s="56">
        <v>9669</v>
      </c>
      <c r="E138" s="37"/>
      <c r="F138" s="37"/>
      <c r="G138" s="37"/>
      <c r="H138" s="38"/>
    </row>
    <row r="139" spans="1:8" s="16" customFormat="1" ht="117.75" customHeight="1" thickBot="1" x14ac:dyDescent="0.25">
      <c r="A139" s="283" t="s">
        <v>71</v>
      </c>
      <c r="B139" s="284"/>
      <c r="C139"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45">
        <v>33</v>
      </c>
      <c r="E139" s="45"/>
      <c r="F139" s="45"/>
      <c r="G139" s="45"/>
      <c r="H139" s="46"/>
    </row>
    <row r="140" spans="1:8" s="28" customFormat="1" ht="50.1" customHeight="1" thickBot="1" x14ac:dyDescent="0.25">
      <c r="A140" s="24" t="s">
        <v>72</v>
      </c>
      <c r="B140" s="25"/>
      <c r="C140" s="26"/>
      <c r="D140" s="173" t="str">
        <f>"от "&amp;MIN(D142,D162:D176)&amp;" до "&amp;MAX(,D142,D162:D176)</f>
        <v>от 594 до 67419</v>
      </c>
      <c r="E140" s="173"/>
      <c r="F140" s="173"/>
      <c r="G140" s="173"/>
      <c r="H140" s="174"/>
    </row>
    <row r="141" spans="1:8" s="16" customFormat="1" ht="24.95" customHeight="1" thickBot="1" x14ac:dyDescent="0.25">
      <c r="A141" s="175"/>
      <c r="B141" s="176"/>
      <c r="C141" s="83"/>
      <c r="D141" s="177"/>
      <c r="E141" s="177"/>
      <c r="F141" s="177"/>
      <c r="G141" s="177"/>
      <c r="H141" s="178"/>
    </row>
    <row r="142" spans="1:8" s="16" customFormat="1" ht="67.5" customHeight="1" thickBot="1" x14ac:dyDescent="0.25">
      <c r="A142" s="179" t="s">
        <v>73</v>
      </c>
      <c r="B142" s="180"/>
      <c r="C142"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182">
        <v>14520.000000000002</v>
      </c>
      <c r="E142" s="182"/>
      <c r="F142" s="182"/>
      <c r="G142" s="182"/>
      <c r="H142" s="183"/>
    </row>
    <row r="143" spans="1:8" s="16" customFormat="1" ht="67.5" customHeight="1" thickBot="1" x14ac:dyDescent="0.25">
      <c r="A143" s="184" t="s">
        <v>74</v>
      </c>
      <c r="B143" s="185"/>
      <c r="C143" s="186"/>
      <c r="D143" s="187" t="s">
        <v>75</v>
      </c>
      <c r="E143" s="188"/>
      <c r="F143" s="188"/>
      <c r="G143" s="188"/>
      <c r="H143" s="189"/>
    </row>
    <row r="144" spans="1:8" s="16" customFormat="1" ht="67.5" customHeight="1" x14ac:dyDescent="0.2">
      <c r="A144" s="190" t="s">
        <v>76</v>
      </c>
      <c r="B144" s="191"/>
      <c r="C144" s="186"/>
      <c r="D144" s="157">
        <f>D142/4</f>
        <v>3630.0000000000005</v>
      </c>
      <c r="E144" s="157"/>
      <c r="F144" s="157"/>
      <c r="G144" s="157"/>
      <c r="H144" s="158"/>
    </row>
    <row r="145" spans="1:8" s="16" customFormat="1" ht="67.5" customHeight="1" x14ac:dyDescent="0.2">
      <c r="A145" s="190" t="s">
        <v>77</v>
      </c>
      <c r="B145" s="191"/>
      <c r="C145" s="186"/>
      <c r="D145" s="157">
        <f>D142/5</f>
        <v>2904.0000000000005</v>
      </c>
      <c r="E145" s="157"/>
      <c r="F145" s="157"/>
      <c r="G145" s="157"/>
      <c r="H145" s="158"/>
    </row>
    <row r="146" spans="1:8" s="16" customFormat="1" ht="67.5" customHeight="1" x14ac:dyDescent="0.2">
      <c r="A146" s="190" t="s">
        <v>78</v>
      </c>
      <c r="B146" s="191"/>
      <c r="C146" s="186"/>
      <c r="D146" s="157">
        <f>D142/6</f>
        <v>2420.0000000000005</v>
      </c>
      <c r="E146" s="157"/>
      <c r="F146" s="157"/>
      <c r="G146" s="157"/>
      <c r="H146" s="158"/>
    </row>
    <row r="147" spans="1:8" s="16" customFormat="1" ht="67.5" customHeight="1" x14ac:dyDescent="0.2">
      <c r="A147" s="190" t="s">
        <v>79</v>
      </c>
      <c r="B147" s="191"/>
      <c r="C147" s="186"/>
      <c r="D147" s="157">
        <f>D142/7</f>
        <v>2074.2857142857147</v>
      </c>
      <c r="E147" s="157"/>
      <c r="F147" s="157"/>
      <c r="G147" s="157"/>
      <c r="H147" s="158"/>
    </row>
    <row r="148" spans="1:8" s="16" customFormat="1" ht="67.5" customHeight="1" x14ac:dyDescent="0.2">
      <c r="A148" s="190" t="s">
        <v>80</v>
      </c>
      <c r="B148" s="191"/>
      <c r="C148" s="186"/>
      <c r="D148" s="157">
        <f>D142/8</f>
        <v>1815.0000000000002</v>
      </c>
      <c r="E148" s="157"/>
      <c r="F148" s="157"/>
      <c r="G148" s="157"/>
      <c r="H148" s="158"/>
    </row>
    <row r="149" spans="1:8" s="16" customFormat="1" ht="67.5" customHeight="1" x14ac:dyDescent="0.2">
      <c r="A149" s="190" t="s">
        <v>81</v>
      </c>
      <c r="B149" s="191"/>
      <c r="C149" s="186"/>
      <c r="D149" s="157">
        <f>D142/9</f>
        <v>1613.3333333333335</v>
      </c>
      <c r="E149" s="157"/>
      <c r="F149" s="157"/>
      <c r="G149" s="157"/>
      <c r="H149" s="158"/>
    </row>
    <row r="150" spans="1:8" s="16" customFormat="1" ht="67.5" customHeight="1" x14ac:dyDescent="0.2">
      <c r="A150" s="190" t="s">
        <v>82</v>
      </c>
      <c r="B150" s="191"/>
      <c r="C150" s="186"/>
      <c r="D150" s="157">
        <f>D142/10</f>
        <v>1452.0000000000002</v>
      </c>
      <c r="E150" s="157"/>
      <c r="F150" s="157"/>
      <c r="G150" s="157"/>
      <c r="H150" s="158"/>
    </row>
    <row r="151" spans="1:8" s="16" customFormat="1" ht="67.5" customHeight="1" thickBot="1" x14ac:dyDescent="0.25">
      <c r="A151" s="179" t="s">
        <v>83</v>
      </c>
      <c r="B151" s="180"/>
      <c r="C151" s="186"/>
      <c r="D151" s="182">
        <v>21780</v>
      </c>
      <c r="E151" s="182"/>
      <c r="F151" s="182"/>
      <c r="G151" s="182"/>
      <c r="H151" s="183"/>
    </row>
    <row r="152" spans="1:8" s="16" customFormat="1" ht="67.5" customHeight="1" thickBot="1" x14ac:dyDescent="0.25">
      <c r="A152" s="184" t="s">
        <v>74</v>
      </c>
      <c r="B152" s="185"/>
      <c r="C152" s="186"/>
      <c r="D152" s="187" t="s">
        <v>75</v>
      </c>
      <c r="E152" s="188"/>
      <c r="F152" s="188"/>
      <c r="G152" s="188"/>
      <c r="H152" s="189"/>
    </row>
    <row r="153" spans="1:8" s="16" customFormat="1" ht="67.5" customHeight="1" x14ac:dyDescent="0.2">
      <c r="A153" s="190" t="s">
        <v>76</v>
      </c>
      <c r="B153" s="191"/>
      <c r="C153" s="186"/>
      <c r="D153" s="157">
        <v>5445</v>
      </c>
      <c r="E153" s="157"/>
      <c r="F153" s="157"/>
      <c r="G153" s="157"/>
      <c r="H153" s="158"/>
    </row>
    <row r="154" spans="1:8" s="16" customFormat="1" ht="67.5" customHeight="1" x14ac:dyDescent="0.2">
      <c r="A154" s="190" t="s">
        <v>77</v>
      </c>
      <c r="B154" s="191"/>
      <c r="C154" s="186"/>
      <c r="D154" s="157">
        <v>4356</v>
      </c>
      <c r="E154" s="157"/>
      <c r="F154" s="157"/>
      <c r="G154" s="157"/>
      <c r="H154" s="158"/>
    </row>
    <row r="155" spans="1:8" s="16" customFormat="1" ht="67.5" customHeight="1" x14ac:dyDescent="0.2">
      <c r="A155" s="190" t="s">
        <v>78</v>
      </c>
      <c r="B155" s="191"/>
      <c r="C155" s="186"/>
      <c r="D155" s="157">
        <v>3630.0000000000005</v>
      </c>
      <c r="E155" s="157"/>
      <c r="F155" s="157"/>
      <c r="G155" s="157"/>
      <c r="H155" s="158"/>
    </row>
    <row r="156" spans="1:8" s="16" customFormat="1" ht="67.5" customHeight="1" x14ac:dyDescent="0.2">
      <c r="A156" s="190" t="s">
        <v>79</v>
      </c>
      <c r="B156" s="191"/>
      <c r="C156" s="186"/>
      <c r="D156" s="157">
        <v>3108</v>
      </c>
      <c r="E156" s="157"/>
      <c r="F156" s="157"/>
      <c r="G156" s="157"/>
      <c r="H156" s="158"/>
    </row>
    <row r="157" spans="1:8" s="16" customFormat="1" ht="67.5" customHeight="1" x14ac:dyDescent="0.2">
      <c r="A157" s="190" t="s">
        <v>80</v>
      </c>
      <c r="B157" s="191"/>
      <c r="C157" s="186"/>
      <c r="D157" s="157">
        <v>2712</v>
      </c>
      <c r="E157" s="157"/>
      <c r="F157" s="157"/>
      <c r="G157" s="157"/>
      <c r="H157" s="158"/>
    </row>
    <row r="158" spans="1:8" s="16" customFormat="1" ht="67.5" customHeight="1" x14ac:dyDescent="0.2">
      <c r="A158" s="190" t="s">
        <v>81</v>
      </c>
      <c r="B158" s="191"/>
      <c r="C158" s="186"/>
      <c r="D158" s="157">
        <v>2418</v>
      </c>
      <c r="E158" s="157"/>
      <c r="F158" s="157"/>
      <c r="G158" s="157"/>
      <c r="H158" s="158"/>
    </row>
    <row r="159" spans="1:8" s="16" customFormat="1" ht="67.5" customHeight="1" thickBot="1" x14ac:dyDescent="0.25">
      <c r="A159" s="190" t="s">
        <v>82</v>
      </c>
      <c r="B159" s="191"/>
      <c r="C159" s="194"/>
      <c r="D159" s="157">
        <v>2178</v>
      </c>
      <c r="E159" s="157"/>
      <c r="F159" s="157"/>
      <c r="G159" s="157"/>
      <c r="H159" s="158"/>
    </row>
    <row r="160" spans="1:8" s="16" customFormat="1" ht="62.45" customHeight="1" thickBot="1" x14ac:dyDescent="0.25">
      <c r="A160" s="195" t="s">
        <v>84</v>
      </c>
      <c r="B160" s="196"/>
      <c r="C1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293">
        <v>22002</v>
      </c>
      <c r="E160" s="157"/>
      <c r="F160" s="157"/>
      <c r="G160" s="157"/>
      <c r="H160" s="158"/>
    </row>
    <row r="161" spans="1:8" s="16" customFormat="1" ht="24.95" customHeight="1" thickBot="1" x14ac:dyDescent="0.25">
      <c r="A161" s="286"/>
      <c r="B161" s="287"/>
      <c r="C161" s="125"/>
      <c r="D161" s="288"/>
      <c r="E161" s="288"/>
      <c r="F161" s="288"/>
      <c r="G161" s="288"/>
      <c r="H161" s="289"/>
    </row>
    <row r="162" spans="1:8" s="16" customFormat="1" ht="50.1" customHeight="1" x14ac:dyDescent="0.2">
      <c r="A162" s="160" t="s">
        <v>85</v>
      </c>
      <c r="B162" s="161"/>
      <c r="C162" s="294" t="str">
        <f>"Интернет-площадка 2gis.ru на основе Cправочника организаций "&amp;$C$2&amp;""</f>
        <v>Интернет-площадка 2gis.ru на основе Cправочника организаций "2ГИС.НОВОСИБИРСК"</v>
      </c>
      <c r="D162" s="56">
        <v>48609</v>
      </c>
      <c r="E162" s="37"/>
      <c r="F162" s="37"/>
      <c r="G162" s="37"/>
      <c r="H162" s="38"/>
    </row>
    <row r="163" spans="1:8" s="16" customFormat="1" ht="50.1" customHeight="1" x14ac:dyDescent="0.2">
      <c r="A163" s="160" t="s">
        <v>86</v>
      </c>
      <c r="B163" s="161"/>
      <c r="C163" s="549"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56">
        <v>5004</v>
      </c>
      <c r="E163" s="37"/>
      <c r="F163" s="37"/>
      <c r="G163" s="37"/>
      <c r="H163" s="38"/>
    </row>
    <row r="164" spans="1:8" s="16" customFormat="1" ht="50.1" customHeight="1" x14ac:dyDescent="0.2">
      <c r="A164" s="160" t="s">
        <v>87</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56">
        <v>22008</v>
      </c>
      <c r="E164" s="37"/>
      <c r="F164" s="37"/>
      <c r="G164" s="37"/>
      <c r="H164" s="38"/>
    </row>
    <row r="165" spans="1:8" s="16" customFormat="1" ht="50.1" customHeight="1" x14ac:dyDescent="0.2">
      <c r="A165" s="160" t="s">
        <v>88</v>
      </c>
      <c r="B165" s="161"/>
      <c r="C165" s="203" t="str">
        <f>"Интернет-площадка 2gis.ru на основе Cправочника организаций "&amp;$C$2&amp;""</f>
        <v>Интернет-площадка 2gis.ru на основе Cправочника организаций "2ГИС.НОВОСИБИРСК"</v>
      </c>
      <c r="D165" s="56">
        <v>22539</v>
      </c>
      <c r="E165" s="37"/>
      <c r="F165" s="37"/>
      <c r="G165" s="37"/>
      <c r="H165" s="38"/>
    </row>
    <row r="166" spans="1:8" s="16" customFormat="1" ht="50.1" customHeight="1" x14ac:dyDescent="0.2">
      <c r="A166" s="160" t="s">
        <v>89</v>
      </c>
      <c r="B166" s="161"/>
      <c r="C166" s="203" t="str">
        <f>"Интернет-площадка 2gis.ru на основе Cправочника организаций "&amp;$C$2&amp;""</f>
        <v>Интернет-площадка 2gis.ru на основе Cправочника организаций "2ГИС.НОВОСИБИРСК"</v>
      </c>
      <c r="D166" s="56">
        <v>27046.799999999999</v>
      </c>
      <c r="E166" s="37"/>
      <c r="F166" s="37"/>
      <c r="G166" s="37"/>
      <c r="H166" s="38"/>
    </row>
    <row r="167" spans="1:8" s="16" customFormat="1" ht="50.1" customHeight="1" x14ac:dyDescent="0.2">
      <c r="A167" s="160" t="s">
        <v>90</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56">
        <v>8508</v>
      </c>
      <c r="E167" s="37"/>
      <c r="F167" s="37"/>
      <c r="G167" s="37"/>
      <c r="H167" s="38"/>
    </row>
    <row r="168" spans="1:8" s="16" customFormat="1" ht="50.1" customHeight="1" x14ac:dyDescent="0.2">
      <c r="A168" s="160" t="s">
        <v>91</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56">
        <v>20508</v>
      </c>
      <c r="E168" s="37"/>
      <c r="F168" s="37"/>
      <c r="G168" s="37"/>
      <c r="H168" s="38"/>
    </row>
    <row r="169" spans="1:8" s="16" customFormat="1" ht="50.1" customHeight="1" x14ac:dyDescent="0.2">
      <c r="A169" s="160" t="s">
        <v>92</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56">
        <v>14004</v>
      </c>
      <c r="E169" s="37"/>
      <c r="F169" s="37"/>
      <c r="G169" s="37"/>
      <c r="H169" s="38"/>
    </row>
    <row r="170" spans="1:8" s="16" customFormat="1" ht="50.1" customHeight="1" x14ac:dyDescent="0.2">
      <c r="A170" s="160" t="s">
        <v>93</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56">
        <v>33858</v>
      </c>
      <c r="E170" s="37"/>
      <c r="F170" s="37"/>
      <c r="G170" s="37"/>
      <c r="H170" s="38"/>
    </row>
    <row r="171" spans="1:8" s="16" customFormat="1" ht="50.1" customHeight="1" x14ac:dyDescent="0.2">
      <c r="A171" s="160" t="s">
        <v>94</v>
      </c>
      <c r="B171" s="161"/>
      <c r="C171" s="203" t="s">
        <v>95</v>
      </c>
      <c r="D171" s="56">
        <v>594</v>
      </c>
      <c r="E171" s="37"/>
      <c r="F171" s="37"/>
      <c r="G171" s="37"/>
      <c r="H171" s="38"/>
    </row>
    <row r="172" spans="1:8" s="16" customFormat="1" ht="75" customHeight="1" x14ac:dyDescent="0.2">
      <c r="A172" s="160" t="s">
        <v>96</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56">
        <v>21549</v>
      </c>
      <c r="E172" s="37"/>
      <c r="F172" s="37"/>
      <c r="G172" s="37"/>
      <c r="H172" s="38"/>
    </row>
    <row r="173" spans="1:8" s="16" customFormat="1" ht="75" customHeight="1" x14ac:dyDescent="0.2">
      <c r="A173" s="160" t="s">
        <v>97</v>
      </c>
      <c r="B173" s="161"/>
      <c r="C173" s="203"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56">
        <v>17238</v>
      </c>
      <c r="E173" s="37"/>
      <c r="F173" s="37"/>
      <c r="G173" s="37"/>
      <c r="H173" s="38"/>
    </row>
    <row r="174" spans="1:8" s="16" customFormat="1" ht="75" customHeight="1" x14ac:dyDescent="0.2">
      <c r="A174" s="160" t="s">
        <v>98</v>
      </c>
      <c r="B174" s="161"/>
      <c r="C174"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56">
        <v>18249</v>
      </c>
      <c r="E174" s="37"/>
      <c r="F174" s="37"/>
      <c r="G174" s="37"/>
      <c r="H174" s="38"/>
    </row>
    <row r="175" spans="1:8" s="16" customFormat="1" ht="75" customHeight="1" x14ac:dyDescent="0.2">
      <c r="A175" s="160" t="s">
        <v>99</v>
      </c>
      <c r="B175" s="161"/>
      <c r="C175"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56">
        <v>8616</v>
      </c>
      <c r="E175" s="37"/>
      <c r="F175" s="37"/>
      <c r="G175" s="37"/>
      <c r="H175" s="38"/>
    </row>
    <row r="176" spans="1:8" s="16" customFormat="1" ht="50.1" customHeight="1" thickBot="1" x14ac:dyDescent="0.25">
      <c r="A176" s="160" t="s">
        <v>102</v>
      </c>
      <c r="B176" s="161"/>
      <c r="C176"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56">
        <v>67419</v>
      </c>
      <c r="E176" s="37"/>
      <c r="F176" s="37"/>
      <c r="G176" s="37"/>
      <c r="H176" s="38"/>
    </row>
    <row r="177" spans="1:8" s="16" customFormat="1" ht="102" customHeight="1" thickBot="1" x14ac:dyDescent="0.25">
      <c r="A177" s="160" t="s">
        <v>16</v>
      </c>
      <c r="B177" s="161"/>
      <c r="C17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56">
        <v>2424</v>
      </c>
      <c r="E177" s="37"/>
      <c r="F177" s="37"/>
      <c r="G177" s="37"/>
      <c r="H177" s="38"/>
    </row>
    <row r="178" spans="1:8" s="16" customFormat="1" ht="102" customHeight="1" thickBot="1" x14ac:dyDescent="0.25">
      <c r="A178" s="160" t="s">
        <v>103</v>
      </c>
      <c r="B178" s="161"/>
      <c r="C178"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8" s="56">
        <v>200004</v>
      </c>
      <c r="E178" s="37"/>
      <c r="F178" s="37"/>
      <c r="G178" s="37"/>
      <c r="H178" s="38"/>
    </row>
    <row r="179" spans="1:8" s="16" customFormat="1" ht="126" customHeight="1" x14ac:dyDescent="0.2">
      <c r="A179" s="160" t="s">
        <v>104</v>
      </c>
      <c r="B179" s="161"/>
      <c r="C179"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79" s="56">
        <v>27555.000000000004</v>
      </c>
      <c r="E179" s="37"/>
      <c r="F179" s="37"/>
      <c r="G179" s="37"/>
      <c r="H179" s="38"/>
    </row>
    <row r="180" spans="1:8" s="16" customFormat="1" ht="96" customHeight="1" x14ac:dyDescent="0.2">
      <c r="A180" s="154" t="s">
        <v>105</v>
      </c>
      <c r="B180" s="204"/>
      <c r="C1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56">
        <v>11004</v>
      </c>
      <c r="E180" s="37"/>
      <c r="F180" s="37"/>
      <c r="G180" s="37"/>
      <c r="H180" s="38"/>
    </row>
    <row r="181" spans="1:8" s="16" customFormat="1" ht="96" customHeight="1" thickBot="1" x14ac:dyDescent="0.25">
      <c r="A181" s="154" t="s">
        <v>106</v>
      </c>
      <c r="B181" s="204"/>
      <c r="C181"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1" s="56">
        <v>22002</v>
      </c>
      <c r="E181" s="37"/>
      <c r="F181" s="37"/>
      <c r="G181" s="37"/>
      <c r="H181" s="38"/>
    </row>
    <row r="182" spans="1:8" s="16" customFormat="1" ht="93" customHeight="1" thickBot="1" x14ac:dyDescent="0.25">
      <c r="A182" s="160" t="s">
        <v>100</v>
      </c>
      <c r="B182" s="161" t="s">
        <v>100</v>
      </c>
      <c r="C182"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2" s="56">
        <v>22002</v>
      </c>
      <c r="E182" s="37"/>
      <c r="F182" s="37"/>
      <c r="G182" s="37"/>
      <c r="H182" s="38"/>
    </row>
    <row r="183" spans="1:8" s="16" customFormat="1" ht="93" customHeight="1" x14ac:dyDescent="0.2">
      <c r="A183" s="160" t="s">
        <v>101</v>
      </c>
      <c r="B183" s="161" t="s">
        <v>101</v>
      </c>
      <c r="C183"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3" s="56">
        <v>16500</v>
      </c>
      <c r="E183" s="37"/>
      <c r="F183" s="37"/>
      <c r="G183" s="37"/>
      <c r="H183" s="38"/>
    </row>
    <row r="184" spans="1:8" s="16" customFormat="1" ht="50.1" customHeight="1" x14ac:dyDescent="0.2">
      <c r="A184" s="160" t="s">
        <v>107</v>
      </c>
      <c r="B184" s="161"/>
      <c r="C184" s="203" t="str">
        <f>"Интернет-площадка 2gis.ru на основе Cправочника организаций "&amp;$C$2&amp;""</f>
        <v>Интернет-площадка 2gis.ru на основе Cправочника организаций "2ГИС.НОВОСИБИРСК"</v>
      </c>
      <c r="D184" s="56">
        <v>68160</v>
      </c>
      <c r="E184" s="37"/>
      <c r="F184" s="37"/>
      <c r="G184" s="37"/>
      <c r="H184" s="38"/>
    </row>
    <row r="185" spans="1:8" s="16" customFormat="1" ht="50.1" customHeight="1" x14ac:dyDescent="0.2">
      <c r="A185" s="160" t="s">
        <v>108</v>
      </c>
      <c r="B185" s="161"/>
      <c r="C185" s="203"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56">
        <v>7080</v>
      </c>
      <c r="E185" s="37"/>
      <c r="F185" s="37"/>
      <c r="G185" s="37"/>
      <c r="H185" s="38"/>
    </row>
    <row r="186" spans="1:8" s="16" customFormat="1" ht="50.1" customHeight="1" x14ac:dyDescent="0.2">
      <c r="A186" s="160" t="s">
        <v>109</v>
      </c>
      <c r="B186" s="161"/>
      <c r="C186" s="203" t="str">
        <f t="shared" si="1"/>
        <v>Электронный справочник на основе Справочника организаций "2ГИС.НОВОСИБИРСК" (версия для ПК)</v>
      </c>
      <c r="D186" s="56">
        <v>30840</v>
      </c>
      <c r="E186" s="37"/>
      <c r="F186" s="37"/>
      <c r="G186" s="37"/>
      <c r="H186" s="38"/>
    </row>
    <row r="187" spans="1:8" s="16" customFormat="1" ht="50.1" customHeight="1" x14ac:dyDescent="0.2">
      <c r="A187" s="160" t="s">
        <v>110</v>
      </c>
      <c r="B187" s="161"/>
      <c r="C187" s="203" t="str">
        <f>"Интернет-площадка 2gis.ru на основе Cправочника организаций "&amp;$C$2&amp;""</f>
        <v>Интернет-площадка 2gis.ru на основе Cправочника организаций "2ГИС.НОВОСИБИРСК"</v>
      </c>
      <c r="D187" s="56">
        <v>31560</v>
      </c>
      <c r="E187" s="37"/>
      <c r="F187" s="37"/>
      <c r="G187" s="37"/>
      <c r="H187" s="38"/>
    </row>
    <row r="188" spans="1:8" s="16" customFormat="1" ht="50.1" customHeight="1" x14ac:dyDescent="0.2">
      <c r="A188" s="160" t="s">
        <v>111</v>
      </c>
      <c r="B188" s="161"/>
      <c r="C188" s="203" t="str">
        <f>"Интернет-площадка 2gis.ru на основе Cправочника организаций "&amp;$C$2&amp;""</f>
        <v>Интернет-площадка 2gis.ru на основе Cправочника организаций "2ГИС.НОВОСИБИРСК"</v>
      </c>
      <c r="D188" s="56">
        <v>37872</v>
      </c>
      <c r="E188" s="37"/>
      <c r="F188" s="37"/>
      <c r="G188" s="37"/>
      <c r="H188" s="38"/>
    </row>
    <row r="189" spans="1:8" s="16" customFormat="1" ht="50.1" customHeight="1" x14ac:dyDescent="0.2">
      <c r="A189" s="160" t="s">
        <v>112</v>
      </c>
      <c r="B189" s="161"/>
      <c r="C189" s="203" t="str">
        <f t="shared" si="1"/>
        <v>Электронный справочник на основе Справочника организаций "2ГИС.НОВОСИБИРСК" (версия для ПК)</v>
      </c>
      <c r="D189" s="56">
        <v>12000</v>
      </c>
      <c r="E189" s="37"/>
      <c r="F189" s="37"/>
      <c r="G189" s="37"/>
      <c r="H189" s="38"/>
    </row>
    <row r="190" spans="1:8" s="16" customFormat="1" ht="50.1" customHeight="1" x14ac:dyDescent="0.2">
      <c r="A190" s="160" t="s">
        <v>113</v>
      </c>
      <c r="B190" s="161"/>
      <c r="C190" s="203" t="str">
        <f t="shared" si="1"/>
        <v>Электронный справочник на основе Справочника организаций "2ГИС.НОВОСИБИРСК" (версия для ПК)</v>
      </c>
      <c r="D190" s="56">
        <v>28800</v>
      </c>
      <c r="E190" s="37"/>
      <c r="F190" s="37"/>
      <c r="G190" s="37"/>
      <c r="H190" s="38"/>
    </row>
    <row r="191" spans="1:8" s="16" customFormat="1" ht="50.1" customHeight="1" x14ac:dyDescent="0.2">
      <c r="A191" s="160" t="s">
        <v>114</v>
      </c>
      <c r="B191" s="161"/>
      <c r="C191" s="203" t="str">
        <f t="shared" si="1"/>
        <v>Электронный справочник на основе Справочника организаций "2ГИС.НОВОСИБИРСК" (версия для ПК)</v>
      </c>
      <c r="D191" s="56">
        <v>19680</v>
      </c>
      <c r="E191" s="37"/>
      <c r="F191" s="37"/>
      <c r="G191" s="37"/>
      <c r="H191" s="38"/>
    </row>
    <row r="192" spans="1:8" s="16" customFormat="1" ht="50.1" customHeight="1" x14ac:dyDescent="0.2">
      <c r="A192" s="160" t="s">
        <v>340</v>
      </c>
      <c r="B192" s="161"/>
      <c r="C192" s="203" t="s">
        <v>95</v>
      </c>
      <c r="D192" s="56">
        <v>840</v>
      </c>
      <c r="E192" s="37"/>
      <c r="F192" s="37"/>
      <c r="G192" s="37"/>
      <c r="H192" s="38"/>
    </row>
    <row r="193" spans="1:8" s="16" customFormat="1" ht="50.1" customHeight="1" thickBot="1" x14ac:dyDescent="0.25">
      <c r="A193" s="160" t="s">
        <v>117</v>
      </c>
      <c r="B193" s="161"/>
      <c r="C193" s="203" t="str">
        <f t="shared" si="1"/>
        <v>Электронный справочник на основе Справочника организаций "2ГИС.НОВОСИБИРСК" (версия для ПК)</v>
      </c>
      <c r="D193" s="56">
        <v>94440</v>
      </c>
      <c r="E193" s="37"/>
      <c r="F193" s="37"/>
      <c r="G193" s="37"/>
      <c r="H193" s="38"/>
    </row>
    <row r="194" spans="1:8" s="16" customFormat="1" ht="24.95" customHeight="1" thickBot="1" x14ac:dyDescent="0.25">
      <c r="A194" s="286"/>
      <c r="B194" s="287"/>
      <c r="C194" s="130"/>
      <c r="D194" s="288"/>
      <c r="E194" s="288"/>
      <c r="F194" s="288"/>
      <c r="G194" s="288"/>
      <c r="H194" s="289"/>
    </row>
    <row r="195" spans="1:8" s="28" customFormat="1" ht="50.1" customHeight="1" thickBot="1" x14ac:dyDescent="0.25">
      <c r="A195" s="24" t="s">
        <v>118</v>
      </c>
      <c r="B195" s="25"/>
      <c r="C195" s="26"/>
      <c r="D195" s="173"/>
      <c r="E195" s="173"/>
      <c r="F195" s="173"/>
      <c r="G195" s="173"/>
      <c r="H195" s="174"/>
    </row>
    <row r="196" spans="1:8" s="16" customFormat="1" ht="50.1" customHeight="1" x14ac:dyDescent="0.2">
      <c r="A196" s="160" t="s">
        <v>119</v>
      </c>
      <c r="B196" s="161"/>
      <c r="C196"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1">
        <v>16500</v>
      </c>
      <c r="E196" s="32"/>
      <c r="F196" s="32"/>
      <c r="G196" s="32"/>
      <c r="H196" s="33"/>
    </row>
    <row r="197" spans="1:8" s="16" customFormat="1" ht="50.1" customHeight="1" x14ac:dyDescent="0.2">
      <c r="A197" s="160" t="s">
        <v>120</v>
      </c>
      <c r="B197" s="161"/>
      <c r="C197" s="209"/>
      <c r="D197" s="36">
        <v>22002</v>
      </c>
      <c r="E197" s="37"/>
      <c r="F197" s="37"/>
      <c r="G197" s="37"/>
      <c r="H197" s="38"/>
    </row>
    <row r="198" spans="1:8" s="16" customFormat="1" ht="50.1" customHeight="1" x14ac:dyDescent="0.2">
      <c r="A198" s="207" t="s">
        <v>121</v>
      </c>
      <c r="B198" s="208"/>
      <c r="C198" s="209"/>
      <c r="D198" s="293">
        <v>3300</v>
      </c>
      <c r="E198" s="157"/>
      <c r="F198" s="157"/>
      <c r="G198" s="157"/>
      <c r="H198" s="158"/>
    </row>
    <row r="199" spans="1:8" s="16" customFormat="1" ht="50.1" customHeight="1" x14ac:dyDescent="0.2">
      <c r="A199" s="207" t="s">
        <v>122</v>
      </c>
      <c r="B199" s="208"/>
      <c r="C199" s="209"/>
      <c r="D199" s="293">
        <v>330</v>
      </c>
      <c r="E199" s="157"/>
      <c r="F199" s="157"/>
      <c r="G199" s="157"/>
      <c r="H199" s="158"/>
    </row>
    <row r="200" spans="1:8" s="16" customFormat="1" ht="50.1" customHeight="1" thickBot="1" x14ac:dyDescent="0.25">
      <c r="A200" s="207" t="s">
        <v>123</v>
      </c>
      <c r="B200" s="208"/>
      <c r="C200" s="210"/>
      <c r="D200" s="78">
        <v>1155</v>
      </c>
      <c r="E200" s="79"/>
      <c r="F200" s="79"/>
      <c r="G200" s="79"/>
      <c r="H200" s="80"/>
    </row>
    <row r="201" spans="1:8" s="16" customFormat="1" ht="50.1" customHeight="1" thickBot="1" x14ac:dyDescent="0.25">
      <c r="A201" s="24" t="s">
        <v>124</v>
      </c>
      <c r="B201" s="25"/>
      <c r="C201" s="26"/>
      <c r="D201" s="173"/>
      <c r="E201" s="173"/>
      <c r="F201" s="173"/>
      <c r="G201" s="173"/>
      <c r="H201" s="174"/>
    </row>
    <row r="202" spans="1:8" s="16" customFormat="1" ht="50.1" customHeight="1" x14ac:dyDescent="0.2">
      <c r="A202" s="160" t="s">
        <v>125</v>
      </c>
      <c r="B202" s="161"/>
      <c r="C202" s="549" t="str">
        <f>"Интернет-площадка 2gis.ru на основе Cправочника организаций "&amp;$C$2&amp;""</f>
        <v>Интернет-площадка 2gis.ru на основе Cправочника организаций "2ГИС.НОВОСИБИРСК"</v>
      </c>
      <c r="D202" s="56">
        <v>8019.0000000000009</v>
      </c>
      <c r="E202" s="37"/>
      <c r="F202" s="37"/>
      <c r="G202" s="37"/>
      <c r="H202" s="38"/>
    </row>
    <row r="203" spans="1:8" s="16" customFormat="1" ht="50.1" customHeight="1" x14ac:dyDescent="0.2">
      <c r="A203" s="160" t="s">
        <v>195</v>
      </c>
      <c r="B203" s="161"/>
      <c r="C203" s="203" t="str">
        <f>"Интернет-площадка 2gis.ru на основе Cправочника организаций "&amp;$C$2&amp;""</f>
        <v>Интернет-площадка 2gis.ru на основе Cправочника организаций "2ГИС.НОВОСИБИРСК"</v>
      </c>
      <c r="D203" s="56">
        <v>11280</v>
      </c>
      <c r="E203" s="37"/>
      <c r="F203" s="37"/>
      <c r="G203" s="37"/>
      <c r="H203" s="38"/>
    </row>
    <row r="204" spans="1:8" s="16" customFormat="1" ht="126" customHeight="1" thickBot="1" x14ac:dyDescent="0.25">
      <c r="A204" s="160" t="s">
        <v>129</v>
      </c>
      <c r="B204" s="161"/>
      <c r="C20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4" s="56">
        <v>13800</v>
      </c>
      <c r="E204" s="37"/>
      <c r="F204" s="37"/>
      <c r="G204" s="37"/>
      <c r="H204" s="38"/>
    </row>
    <row r="205" spans="1:8" s="16" customFormat="1" ht="126" customHeight="1" thickBot="1" x14ac:dyDescent="0.25">
      <c r="A205" s="160" t="s">
        <v>477</v>
      </c>
      <c r="B205" s="161"/>
      <c r="C2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5" s="56">
        <v>26280</v>
      </c>
      <c r="E205" s="37"/>
      <c r="F205" s="37"/>
      <c r="G205" s="37"/>
      <c r="H205" s="38"/>
    </row>
    <row r="206" spans="1:8" s="28" customFormat="1" ht="49.5" customHeight="1" thickBot="1" x14ac:dyDescent="0.25">
      <c r="A206" s="286"/>
      <c r="B206" s="287"/>
      <c r="C206" s="130"/>
      <c r="D206" s="288"/>
      <c r="E206" s="288"/>
      <c r="F206" s="288"/>
      <c r="G206" s="288"/>
      <c r="H206" s="289"/>
    </row>
    <row r="207" spans="1:8" s="23" customFormat="1" ht="26.25" x14ac:dyDescent="0.2">
      <c r="A207" s="212"/>
      <c r="B207" s="213"/>
      <c r="C207" s="214"/>
      <c r="D207" s="213"/>
      <c r="E207" s="213"/>
      <c r="F207" s="213"/>
      <c r="G207" s="213"/>
      <c r="H207" s="215"/>
    </row>
    <row r="208" spans="1:8" s="16" customFormat="1" ht="21" x14ac:dyDescent="0.2">
      <c r="A208" s="216"/>
      <c r="B208" s="217" t="s">
        <v>130</v>
      </c>
      <c r="C208" s="218" t="s">
        <v>214</v>
      </c>
      <c r="D208" s="218"/>
      <c r="E208" s="219"/>
      <c r="F208" s="219"/>
      <c r="G208" s="219"/>
      <c r="H208" s="219"/>
    </row>
    <row r="209" spans="1:8" s="16" customFormat="1" ht="21" x14ac:dyDescent="0.2">
      <c r="A209" s="216"/>
      <c r="B209" s="219"/>
      <c r="C209" s="220" t="s">
        <v>215</v>
      </c>
      <c r="D209" s="220"/>
      <c r="E209" s="219"/>
      <c r="F209" s="219"/>
      <c r="G209" s="219"/>
      <c r="H209" s="219"/>
    </row>
    <row r="210" spans="1:8" s="16" customFormat="1" ht="21" x14ac:dyDescent="0.2">
      <c r="A210" s="216"/>
      <c r="B210" s="219"/>
      <c r="C210" s="218" t="s">
        <v>216</v>
      </c>
      <c r="D210" s="220"/>
      <c r="E210" s="219"/>
      <c r="F210" s="219"/>
      <c r="G210" s="219"/>
      <c r="H210" s="219"/>
    </row>
    <row r="211" spans="1:8" s="16" customFormat="1" ht="26.25" x14ac:dyDescent="0.2">
      <c r="A211" s="223" t="str">
        <f>Абакан_юр!A171</f>
        <v>По соглашению сторон в качестве валюты платежа могут выступать украинские гривны, в этом случае курс следующий: 1 руб. = 0,5104 гривен</v>
      </c>
      <c r="B211" s="223"/>
      <c r="C211" s="223"/>
      <c r="D211" s="224"/>
      <c r="E211" s="224"/>
      <c r="F211" s="225"/>
      <c r="G211" s="226"/>
      <c r="H211" s="226"/>
    </row>
    <row r="212" spans="1:8" s="16" customFormat="1" ht="26.25" x14ac:dyDescent="0.2">
      <c r="A212" s="223" t="str">
        <f>Абакан_юр!A172</f>
        <v>По соглашению сторон в качестве валюты платежа могут выступать дирхамы ОАЭ, в этом случае курс следующий: 1 руб. = 0,0436 дирхам</v>
      </c>
      <c r="B212" s="223"/>
      <c r="C212" s="223"/>
      <c r="D212" s="224"/>
      <c r="E212" s="224"/>
      <c r="F212" s="225"/>
      <c r="G212" s="228"/>
      <c r="H212" s="228"/>
    </row>
    <row r="213" spans="1:8" s="16" customFormat="1" ht="24.95" customHeight="1" x14ac:dyDescent="0.2">
      <c r="A213" s="223" t="str">
        <f>Абакан_юр!A173</f>
        <v>По соглашению сторон в качестве валюты платежа могут выступать доллары США, в этом случае курс следующий: 1 руб. = 0,0118 доллара</v>
      </c>
      <c r="B213" s="223"/>
      <c r="C213" s="223"/>
      <c r="D213" s="224"/>
      <c r="E213" s="224"/>
      <c r="F213" s="225"/>
      <c r="G213" s="228"/>
      <c r="H213" s="228"/>
    </row>
    <row r="214" spans="1:8" ht="26.25" x14ac:dyDescent="0.2">
      <c r="A214" s="223" t="str">
        <f>Абакан_юр!A174</f>
        <v>По соглашению сторон в качестве валюты платежа могут выступать евро, в этом случае курс следующий: 1 руб. = 0,0108 евро</v>
      </c>
      <c r="B214" s="223"/>
      <c r="C214" s="223"/>
      <c r="D214" s="224"/>
      <c r="E214" s="225"/>
      <c r="F214" s="225"/>
      <c r="G214" s="228"/>
      <c r="H214" s="228"/>
    </row>
    <row r="215" spans="1:8" s="219" customFormat="1" ht="24.95" customHeight="1" x14ac:dyDescent="0.2">
      <c r="A215" s="223" t="str">
        <f>Абакан_юр!A175</f>
        <v>По соглашению сторон в качестве валюты платежа могут выступать чешские кроны, в этом случае курс следующий: 1 руб. = 0,2741 крона</v>
      </c>
      <c r="B215" s="223"/>
      <c r="C215" s="223"/>
      <c r="D215" s="224"/>
      <c r="E215" s="225"/>
      <c r="F215" s="225"/>
      <c r="G215" s="228"/>
      <c r="H215" s="228"/>
    </row>
    <row r="216" spans="1:8" s="219" customFormat="1" ht="24.95" customHeight="1" x14ac:dyDescent="0.2">
      <c r="A216" s="223" t="str">
        <f>Абакан_юр!A176</f>
        <v>По соглашению сторон в качестве валюты платежа могут выступать киргизские сомы, в этом случае курс следующий: 1 руб. = 1,0001 сом</v>
      </c>
      <c r="B216" s="223"/>
      <c r="C216" s="223"/>
      <c r="D216" s="224"/>
      <c r="E216" s="224"/>
      <c r="F216" s="225"/>
      <c r="G216" s="228"/>
      <c r="H216" s="228"/>
    </row>
    <row r="217" spans="1:8" s="219" customFormat="1" ht="24.95" customHeight="1" x14ac:dyDescent="0.2">
      <c r="A21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17" s="223"/>
      <c r="C217" s="223"/>
      <c r="D217" s="224"/>
      <c r="E217" s="224"/>
      <c r="F217" s="225"/>
      <c r="G217" s="228"/>
      <c r="H217" s="228"/>
    </row>
    <row r="218" spans="1:8" s="227" customFormat="1" ht="24.95" customHeight="1" x14ac:dyDescent="0.2">
      <c r="A218" s="229"/>
      <c r="B218" s="229"/>
      <c r="C218" s="230"/>
      <c r="D218" s="231"/>
      <c r="E218" s="231"/>
      <c r="F218" s="232"/>
      <c r="G218" s="233"/>
      <c r="H218" s="233"/>
    </row>
    <row r="219" spans="1:8" s="227" customFormat="1" ht="24.95" customHeight="1" x14ac:dyDescent="0.2">
      <c r="A219" s="235" t="s">
        <v>141</v>
      </c>
      <c r="B219" s="235"/>
      <c r="C219" s="235"/>
      <c r="D219" s="235"/>
      <c r="E219" s="235"/>
      <c r="F219" s="235"/>
      <c r="G219" s="235"/>
      <c r="H219" s="235"/>
    </row>
    <row r="220" spans="1:8" s="227" customFormat="1" ht="24.95" customHeight="1" x14ac:dyDescent="0.2">
      <c r="A220" s="235" t="s">
        <v>478</v>
      </c>
      <c r="B220" s="235"/>
      <c r="C220" s="235"/>
      <c r="D220" s="235"/>
      <c r="E220" s="235"/>
      <c r="F220" s="235"/>
      <c r="G220" s="235"/>
      <c r="H220" s="235"/>
    </row>
    <row r="221" spans="1:8" s="227" customFormat="1" ht="24.95" customHeight="1" x14ac:dyDescent="0.2">
      <c r="A221" s="235" t="s">
        <v>142</v>
      </c>
      <c r="B221" s="235"/>
      <c r="C221" s="235"/>
      <c r="D221" s="235"/>
      <c r="E221" s="235"/>
      <c r="F221" s="235"/>
      <c r="G221" s="235"/>
      <c r="H221" s="235"/>
    </row>
    <row r="222" spans="1:8" s="227" customFormat="1" ht="23.25" x14ac:dyDescent="0.2">
      <c r="A222" s="223" t="s">
        <v>480</v>
      </c>
      <c r="B222" s="223"/>
      <c r="C222" s="223"/>
      <c r="D222" s="223"/>
      <c r="E222" s="223"/>
      <c r="F222" s="223"/>
      <c r="G222" s="223"/>
      <c r="H222" s="223"/>
    </row>
    <row r="223" spans="1:8" s="227" customFormat="1" ht="24.95" customHeight="1" x14ac:dyDescent="0.2">
      <c r="A223" s="681" t="s">
        <v>600</v>
      </c>
      <c r="B223" s="682"/>
      <c r="C223" s="682"/>
      <c r="D223" s="682"/>
      <c r="E223" s="682"/>
      <c r="F223" s="682"/>
      <c r="G223" s="229"/>
      <c r="H223" s="229"/>
    </row>
    <row r="224" spans="1:8" s="227" customFormat="1" ht="24.75" customHeight="1" x14ac:dyDescent="0.2">
      <c r="A224" s="229"/>
      <c r="B224" s="229"/>
      <c r="C224" s="230"/>
      <c r="D224" s="231"/>
      <c r="E224" s="231"/>
      <c r="F224" s="232"/>
      <c r="G224" s="233"/>
      <c r="H224" s="233"/>
    </row>
    <row r="225" spans="1:16384" s="234" customFormat="1" ht="12" customHeight="1" thickBot="1" x14ac:dyDescent="0.25">
      <c r="A225" s="236" t="s">
        <v>143</v>
      </c>
      <c r="B225" s="236"/>
      <c r="C225" s="236"/>
      <c r="D225" s="236"/>
      <c r="E225" s="236"/>
      <c r="F225" s="237"/>
      <c r="G225" s="227"/>
      <c r="H225" s="238"/>
    </row>
    <row r="226" spans="1:16384" ht="24.95" customHeight="1" thickBot="1" x14ac:dyDescent="0.25">
      <c r="A226" s="239" t="s">
        <v>144</v>
      </c>
      <c r="B226" s="240"/>
      <c r="C226" s="240"/>
      <c r="D226" s="240"/>
      <c r="E226" s="241"/>
      <c r="F226" s="242"/>
      <c r="H226" s="243"/>
    </row>
    <row r="227" spans="1:16384" ht="90.75" customHeight="1" thickBot="1" x14ac:dyDescent="0.25">
      <c r="A227" s="683" t="s">
        <v>145</v>
      </c>
      <c r="B227" s="684"/>
      <c r="C227" s="311" t="s">
        <v>146</v>
      </c>
      <c r="D227" s="312" t="s">
        <v>147</v>
      </c>
      <c r="E227" s="313"/>
      <c r="F227" s="248"/>
      <c r="G227" s="248"/>
      <c r="H227" s="248"/>
    </row>
    <row r="228" spans="1:16384" ht="24.95" customHeight="1" x14ac:dyDescent="0.2">
      <c r="A228" s="249" t="s">
        <v>203</v>
      </c>
      <c r="B228" s="250"/>
      <c r="C228" s="252" t="s">
        <v>204</v>
      </c>
      <c r="D228" s="472">
        <v>2190</v>
      </c>
      <c r="E228" s="253"/>
      <c r="F228" s="248"/>
      <c r="G228" s="248"/>
      <c r="H228" s="248"/>
    </row>
    <row r="229" spans="1:16384" s="213" customFormat="1" ht="38.25" customHeight="1" x14ac:dyDescent="0.2">
      <c r="A229" s="254" t="s">
        <v>205</v>
      </c>
      <c r="B229" s="255"/>
      <c r="C229" s="257"/>
      <c r="D229" s="473">
        <v>1590</v>
      </c>
      <c r="E229" s="258"/>
      <c r="F229" s="248"/>
      <c r="G229" s="248"/>
      <c r="H229" s="248"/>
    </row>
    <row r="230" spans="1:16384" s="234" customFormat="1" ht="67.5" customHeight="1" x14ac:dyDescent="0.2">
      <c r="A230" s="254" t="s">
        <v>206</v>
      </c>
      <c r="B230" s="255"/>
      <c r="C230" s="257"/>
      <c r="D230" s="473">
        <v>1440</v>
      </c>
      <c r="E230" s="258"/>
      <c r="F230" s="248"/>
      <c r="G230" s="248"/>
      <c r="H230" s="248"/>
      <c r="I230" s="229"/>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c r="AY230" s="223"/>
      <c r="AZ230" s="223"/>
      <c r="BA230" s="223"/>
      <c r="BB230" s="223"/>
      <c r="BC230" s="223"/>
      <c r="BD230" s="223"/>
      <c r="BE230" s="223"/>
      <c r="BF230" s="223"/>
      <c r="BG230" s="223"/>
      <c r="BH230" s="223"/>
      <c r="BI230" s="223"/>
      <c r="BJ230" s="223"/>
      <c r="BK230" s="223"/>
      <c r="BL230" s="223"/>
      <c r="BM230" s="223"/>
      <c r="BN230" s="223"/>
      <c r="BO230" s="223"/>
      <c r="BP230" s="223"/>
      <c r="BQ230" s="223"/>
      <c r="BR230" s="223"/>
      <c r="BS230" s="223"/>
      <c r="BT230" s="223"/>
      <c r="BU230" s="223"/>
      <c r="BV230" s="223"/>
      <c r="BW230" s="223"/>
      <c r="BX230" s="223"/>
      <c r="BY230" s="223"/>
      <c r="BZ230" s="223"/>
      <c r="CA230" s="223"/>
      <c r="CB230" s="223"/>
      <c r="CC230" s="223"/>
      <c r="CD230" s="223"/>
      <c r="CE230" s="223"/>
      <c r="CF230" s="223"/>
      <c r="CG230" s="223"/>
      <c r="CH230" s="223"/>
      <c r="CI230" s="223"/>
      <c r="CJ230" s="223"/>
      <c r="CK230" s="223"/>
      <c r="CL230" s="223"/>
      <c r="CM230" s="223"/>
      <c r="CN230" s="223"/>
      <c r="CO230" s="223"/>
      <c r="CP230" s="223"/>
      <c r="CQ230" s="223"/>
      <c r="CR230" s="223"/>
      <c r="CS230" s="223"/>
      <c r="CT230" s="223"/>
      <c r="CU230" s="223"/>
      <c r="CV230" s="223"/>
      <c r="CW230" s="223"/>
      <c r="CX230" s="223"/>
      <c r="CY230" s="223"/>
      <c r="CZ230" s="223"/>
      <c r="DA230" s="223"/>
      <c r="DB230" s="223"/>
      <c r="DC230" s="223"/>
      <c r="DD230" s="223"/>
      <c r="DE230" s="223"/>
      <c r="DF230" s="223"/>
      <c r="DG230" s="223"/>
      <c r="DH230" s="223"/>
      <c r="DI230" s="223"/>
      <c r="DJ230" s="223"/>
      <c r="DK230" s="223"/>
      <c r="DL230" s="223"/>
      <c r="DM230" s="223"/>
      <c r="DN230" s="223"/>
      <c r="DO230" s="223"/>
      <c r="DP230" s="223"/>
      <c r="DQ230" s="223"/>
      <c r="DR230" s="223"/>
      <c r="DS230" s="223"/>
      <c r="DT230" s="223"/>
      <c r="DU230" s="223"/>
      <c r="DV230" s="223"/>
      <c r="DW230" s="223"/>
      <c r="DX230" s="223"/>
      <c r="DY230" s="223"/>
      <c r="DZ230" s="223"/>
      <c r="EA230" s="223"/>
      <c r="EB230" s="223"/>
      <c r="EC230" s="223"/>
      <c r="ED230" s="223"/>
      <c r="EE230" s="223"/>
      <c r="EF230" s="223"/>
      <c r="EG230" s="223"/>
      <c r="EH230" s="223"/>
      <c r="EI230" s="223"/>
      <c r="EJ230" s="223"/>
      <c r="EK230" s="223"/>
      <c r="EL230" s="223"/>
      <c r="EM230" s="223"/>
      <c r="EN230" s="223"/>
      <c r="EO230" s="223"/>
      <c r="EP230" s="223"/>
      <c r="EQ230" s="223"/>
      <c r="ER230" s="223"/>
      <c r="ES230" s="223"/>
      <c r="ET230" s="223"/>
      <c r="EU230" s="223"/>
      <c r="EV230" s="223"/>
      <c r="EW230" s="223"/>
      <c r="EX230" s="223"/>
      <c r="EY230" s="223"/>
      <c r="EZ230" s="223"/>
      <c r="FA230" s="223"/>
      <c r="FB230" s="223"/>
      <c r="FC230" s="223"/>
      <c r="FD230" s="223"/>
      <c r="FE230" s="223"/>
      <c r="FF230" s="223"/>
      <c r="FG230" s="223"/>
      <c r="FH230" s="223"/>
      <c r="FI230" s="223"/>
      <c r="FJ230" s="223"/>
      <c r="FK230" s="223"/>
      <c r="FL230" s="223"/>
      <c r="FM230" s="223"/>
      <c r="FN230" s="223"/>
      <c r="FO230" s="223"/>
      <c r="FP230" s="223"/>
      <c r="FQ230" s="223"/>
      <c r="FR230" s="223"/>
      <c r="FS230" s="223"/>
      <c r="FT230" s="223"/>
      <c r="FU230" s="223"/>
      <c r="FV230" s="223"/>
      <c r="FW230" s="223"/>
      <c r="FX230" s="223"/>
      <c r="FY230" s="223"/>
      <c r="FZ230" s="223"/>
      <c r="GA230" s="223"/>
      <c r="GB230" s="223"/>
      <c r="GC230" s="223"/>
      <c r="GD230" s="223"/>
      <c r="GE230" s="223"/>
      <c r="GF230" s="223"/>
      <c r="GG230" s="223"/>
      <c r="GH230" s="223"/>
      <c r="GI230" s="223"/>
      <c r="GJ230" s="223"/>
      <c r="GK230" s="223"/>
      <c r="GL230" s="223"/>
      <c r="GM230" s="223"/>
      <c r="GN230" s="223"/>
      <c r="GO230" s="223"/>
      <c r="GP230" s="223"/>
      <c r="GQ230" s="223"/>
      <c r="GR230" s="223"/>
      <c r="GS230" s="223"/>
      <c r="GT230" s="223"/>
      <c r="GU230" s="223"/>
      <c r="GV230" s="223"/>
      <c r="GW230" s="223"/>
      <c r="GX230" s="223"/>
      <c r="GY230" s="223"/>
      <c r="GZ230" s="223"/>
      <c r="HA230" s="223"/>
      <c r="HB230" s="223"/>
      <c r="HC230" s="223"/>
      <c r="HD230" s="223"/>
      <c r="HE230" s="223"/>
      <c r="HF230" s="223"/>
      <c r="HG230" s="223"/>
      <c r="HH230" s="223"/>
      <c r="HI230" s="223"/>
      <c r="HJ230" s="223"/>
      <c r="HK230" s="223"/>
      <c r="HL230" s="223"/>
      <c r="HM230" s="223"/>
      <c r="HN230" s="223"/>
      <c r="HO230" s="223"/>
      <c r="HP230" s="223"/>
      <c r="HQ230" s="223"/>
      <c r="HR230" s="223"/>
      <c r="HS230" s="223"/>
      <c r="HT230" s="223"/>
      <c r="HU230" s="223"/>
      <c r="HV230" s="223"/>
      <c r="HW230" s="223"/>
      <c r="HX230" s="223"/>
      <c r="HY230" s="223"/>
      <c r="HZ230" s="223"/>
      <c r="IA230" s="223"/>
      <c r="IB230" s="223"/>
      <c r="IC230" s="223"/>
      <c r="ID230" s="223"/>
      <c r="IE230" s="223"/>
      <c r="IF230" s="223"/>
      <c r="IG230" s="223"/>
      <c r="IH230" s="223"/>
      <c r="II230" s="223"/>
      <c r="IJ230" s="223"/>
      <c r="IK230" s="223"/>
      <c r="IL230" s="223"/>
      <c r="IM230" s="223"/>
      <c r="IN230" s="223"/>
      <c r="IO230" s="223"/>
      <c r="IP230" s="223"/>
      <c r="IQ230" s="223"/>
      <c r="IR230" s="223"/>
      <c r="IS230" s="223"/>
      <c r="IT230" s="223"/>
      <c r="IU230" s="223"/>
      <c r="IV230" s="223"/>
      <c r="IW230" s="223"/>
      <c r="IX230" s="223"/>
      <c r="IY230" s="223"/>
      <c r="IZ230" s="223"/>
      <c r="JA230" s="223"/>
      <c r="JB230" s="223"/>
      <c r="JC230" s="223"/>
      <c r="JD230" s="223"/>
      <c r="JE230" s="223"/>
      <c r="JF230" s="223"/>
      <c r="JG230" s="223"/>
      <c r="JH230" s="223"/>
      <c r="JI230" s="223"/>
      <c r="JJ230" s="223"/>
      <c r="JK230" s="223"/>
      <c r="JL230" s="223"/>
      <c r="JM230" s="223"/>
      <c r="JN230" s="223"/>
      <c r="JO230" s="223"/>
      <c r="JP230" s="223"/>
      <c r="JQ230" s="223"/>
      <c r="JR230" s="223"/>
      <c r="JS230" s="223"/>
      <c r="JT230" s="223"/>
      <c r="JU230" s="223"/>
      <c r="JV230" s="223"/>
      <c r="JW230" s="223"/>
      <c r="JX230" s="223"/>
      <c r="JY230" s="223"/>
      <c r="JZ230" s="223"/>
      <c r="KA230" s="223"/>
      <c r="KB230" s="223"/>
      <c r="KC230" s="223"/>
      <c r="KD230" s="223"/>
      <c r="KE230" s="223"/>
      <c r="KF230" s="223"/>
      <c r="KG230" s="223"/>
      <c r="KH230" s="223"/>
      <c r="KI230" s="223"/>
      <c r="KJ230" s="223"/>
      <c r="KK230" s="223"/>
      <c r="KL230" s="223"/>
      <c r="KM230" s="223"/>
      <c r="KN230" s="223"/>
      <c r="KO230" s="223"/>
      <c r="KP230" s="223"/>
      <c r="KQ230" s="223"/>
      <c r="KR230" s="223"/>
      <c r="KS230" s="223"/>
      <c r="KT230" s="223"/>
      <c r="KU230" s="223"/>
      <c r="KV230" s="223"/>
      <c r="KW230" s="223"/>
      <c r="KX230" s="223"/>
      <c r="KY230" s="223"/>
      <c r="KZ230" s="223"/>
      <c r="LA230" s="223"/>
      <c r="LB230" s="223"/>
      <c r="LC230" s="223"/>
      <c r="LD230" s="223"/>
      <c r="LE230" s="223"/>
      <c r="LF230" s="223"/>
      <c r="LG230" s="223"/>
      <c r="LH230" s="223"/>
      <c r="LI230" s="223"/>
      <c r="LJ230" s="223"/>
      <c r="LK230" s="223"/>
      <c r="LL230" s="223"/>
      <c r="LM230" s="223"/>
      <c r="LN230" s="223"/>
      <c r="LO230" s="223"/>
      <c r="LP230" s="223"/>
      <c r="LQ230" s="223"/>
      <c r="LR230" s="223"/>
      <c r="LS230" s="223"/>
      <c r="LT230" s="223"/>
      <c r="LU230" s="223"/>
      <c r="LV230" s="223"/>
      <c r="LW230" s="223"/>
      <c r="LX230" s="223"/>
      <c r="LY230" s="223"/>
      <c r="LZ230" s="223"/>
      <c r="MA230" s="223"/>
      <c r="MB230" s="223"/>
      <c r="MC230" s="223"/>
      <c r="MD230" s="223"/>
      <c r="ME230" s="223"/>
      <c r="MF230" s="223"/>
      <c r="MG230" s="223"/>
      <c r="MH230" s="223"/>
      <c r="MI230" s="223"/>
      <c r="MJ230" s="223"/>
      <c r="MK230" s="223"/>
      <c r="ML230" s="223"/>
      <c r="MM230" s="223"/>
      <c r="MN230" s="223"/>
      <c r="MO230" s="223"/>
      <c r="MP230" s="223"/>
      <c r="MQ230" s="223"/>
      <c r="MR230" s="223"/>
      <c r="MS230" s="223"/>
      <c r="MT230" s="223"/>
      <c r="MU230" s="223"/>
      <c r="MV230" s="223"/>
      <c r="MW230" s="223"/>
      <c r="MX230" s="223"/>
      <c r="MY230" s="223"/>
      <c r="MZ230" s="223"/>
      <c r="NA230" s="223"/>
      <c r="NB230" s="223"/>
      <c r="NC230" s="223"/>
      <c r="ND230" s="223"/>
      <c r="NE230" s="223"/>
      <c r="NF230" s="223"/>
      <c r="NG230" s="223"/>
      <c r="NH230" s="223"/>
      <c r="NI230" s="223"/>
      <c r="NJ230" s="223"/>
      <c r="NK230" s="223"/>
      <c r="NL230" s="223"/>
      <c r="NM230" s="223"/>
      <c r="NN230" s="223"/>
      <c r="NO230" s="223"/>
      <c r="NP230" s="223"/>
      <c r="NQ230" s="223"/>
      <c r="NR230" s="223"/>
      <c r="NS230" s="223"/>
      <c r="NT230" s="223"/>
      <c r="NU230" s="223"/>
      <c r="NV230" s="223"/>
      <c r="NW230" s="223"/>
      <c r="NX230" s="223"/>
      <c r="NY230" s="223"/>
      <c r="NZ230" s="223"/>
      <c r="OA230" s="223"/>
      <c r="OB230" s="223"/>
      <c r="OC230" s="223"/>
      <c r="OD230" s="223"/>
      <c r="OE230" s="223"/>
      <c r="OF230" s="223"/>
      <c r="OG230" s="223"/>
      <c r="OH230" s="223"/>
      <c r="OI230" s="223"/>
      <c r="OJ230" s="223"/>
      <c r="OK230" s="223"/>
      <c r="OL230" s="223"/>
      <c r="OM230" s="223"/>
      <c r="ON230" s="223"/>
      <c r="OO230" s="223"/>
      <c r="OP230" s="223"/>
      <c r="OQ230" s="223"/>
      <c r="OR230" s="223"/>
      <c r="OS230" s="223"/>
      <c r="OT230" s="223"/>
      <c r="OU230" s="223"/>
      <c r="OV230" s="223"/>
      <c r="OW230" s="223"/>
      <c r="OX230" s="223"/>
      <c r="OY230" s="223"/>
      <c r="OZ230" s="223"/>
      <c r="PA230" s="223"/>
      <c r="PB230" s="223"/>
      <c r="PC230" s="223"/>
      <c r="PD230" s="223"/>
      <c r="PE230" s="223"/>
      <c r="PF230" s="223"/>
      <c r="PG230" s="223"/>
      <c r="PH230" s="223"/>
      <c r="PI230" s="223"/>
      <c r="PJ230" s="223"/>
      <c r="PK230" s="223"/>
      <c r="PL230" s="223"/>
      <c r="PM230" s="223"/>
      <c r="PN230" s="223"/>
      <c r="PO230" s="223"/>
      <c r="PP230" s="223"/>
      <c r="PQ230" s="223"/>
      <c r="PR230" s="223"/>
      <c r="PS230" s="223"/>
      <c r="PT230" s="223"/>
      <c r="PU230" s="223"/>
      <c r="PV230" s="223"/>
      <c r="PW230" s="223"/>
      <c r="PX230" s="223"/>
      <c r="PY230" s="223"/>
      <c r="PZ230" s="223"/>
      <c r="QA230" s="223"/>
      <c r="QB230" s="223"/>
      <c r="QC230" s="223"/>
      <c r="QD230" s="223"/>
      <c r="QE230" s="223"/>
      <c r="QF230" s="223"/>
      <c r="QG230" s="223"/>
      <c r="QH230" s="223"/>
      <c r="QI230" s="223"/>
      <c r="QJ230" s="223"/>
      <c r="QK230" s="223"/>
      <c r="QL230" s="223"/>
      <c r="QM230" s="223"/>
      <c r="QN230" s="223"/>
      <c r="QO230" s="223"/>
      <c r="QP230" s="223"/>
      <c r="QQ230" s="223"/>
      <c r="QR230" s="223"/>
      <c r="QS230" s="223"/>
      <c r="QT230" s="223"/>
      <c r="QU230" s="223"/>
      <c r="QV230" s="223"/>
      <c r="QW230" s="223"/>
      <c r="QX230" s="223"/>
      <c r="QY230" s="223"/>
      <c r="QZ230" s="223"/>
      <c r="RA230" s="223"/>
      <c r="RB230" s="223"/>
      <c r="RC230" s="223"/>
      <c r="RD230" s="223"/>
      <c r="RE230" s="223"/>
      <c r="RF230" s="223"/>
      <c r="RG230" s="223"/>
      <c r="RH230" s="223"/>
      <c r="RI230" s="223"/>
      <c r="RJ230" s="223"/>
      <c r="RK230" s="223"/>
      <c r="RL230" s="223"/>
      <c r="RM230" s="223"/>
      <c r="RN230" s="223"/>
      <c r="RO230" s="223"/>
      <c r="RP230" s="223"/>
      <c r="RQ230" s="223"/>
      <c r="RR230" s="223"/>
      <c r="RS230" s="223"/>
      <c r="RT230" s="223"/>
      <c r="RU230" s="223"/>
      <c r="RV230" s="223"/>
      <c r="RW230" s="223"/>
      <c r="RX230" s="223"/>
      <c r="RY230" s="223"/>
      <c r="RZ230" s="223"/>
      <c r="SA230" s="223"/>
      <c r="SB230" s="223"/>
      <c r="SC230" s="223"/>
      <c r="SD230" s="223"/>
      <c r="SE230" s="223"/>
      <c r="SF230" s="223"/>
      <c r="SG230" s="223"/>
      <c r="SH230" s="223"/>
      <c r="SI230" s="223"/>
      <c r="SJ230" s="223"/>
      <c r="SK230" s="223"/>
      <c r="SL230" s="223"/>
      <c r="SM230" s="223"/>
      <c r="SN230" s="223"/>
      <c r="SO230" s="223"/>
      <c r="SP230" s="223"/>
      <c r="SQ230" s="223"/>
      <c r="SR230" s="223"/>
      <c r="SS230" s="223"/>
      <c r="ST230" s="223"/>
      <c r="SU230" s="223"/>
      <c r="SV230" s="223"/>
      <c r="SW230" s="223"/>
      <c r="SX230" s="223"/>
      <c r="SY230" s="223"/>
      <c r="SZ230" s="223"/>
      <c r="TA230" s="223"/>
      <c r="TB230" s="223"/>
      <c r="TC230" s="223"/>
      <c r="TD230" s="223"/>
      <c r="TE230" s="223"/>
      <c r="TF230" s="223"/>
      <c r="TG230" s="223"/>
      <c r="TH230" s="223"/>
      <c r="TI230" s="223"/>
      <c r="TJ230" s="223"/>
      <c r="TK230" s="223"/>
      <c r="TL230" s="223"/>
      <c r="TM230" s="223"/>
      <c r="TN230" s="223"/>
      <c r="TO230" s="223"/>
      <c r="TP230" s="223"/>
      <c r="TQ230" s="223"/>
      <c r="TR230" s="223"/>
      <c r="TS230" s="223"/>
      <c r="TT230" s="223"/>
      <c r="TU230" s="223"/>
      <c r="TV230" s="223"/>
      <c r="TW230" s="223"/>
      <c r="TX230" s="223"/>
      <c r="TY230" s="223"/>
      <c r="TZ230" s="223"/>
      <c r="UA230" s="223"/>
      <c r="UB230" s="223"/>
      <c r="UC230" s="223"/>
      <c r="UD230" s="223"/>
      <c r="UE230" s="223"/>
      <c r="UF230" s="223"/>
      <c r="UG230" s="223"/>
      <c r="UH230" s="223"/>
      <c r="UI230" s="223"/>
      <c r="UJ230" s="223"/>
      <c r="UK230" s="223"/>
      <c r="UL230" s="223"/>
      <c r="UM230" s="223"/>
      <c r="UN230" s="223"/>
      <c r="UO230" s="223"/>
      <c r="UP230" s="223"/>
      <c r="UQ230" s="223"/>
      <c r="UR230" s="223"/>
      <c r="US230" s="223"/>
      <c r="UT230" s="223"/>
      <c r="UU230" s="223"/>
      <c r="UV230" s="223"/>
      <c r="UW230" s="223"/>
      <c r="UX230" s="223"/>
      <c r="UY230" s="223"/>
      <c r="UZ230" s="223"/>
      <c r="VA230" s="223"/>
      <c r="VB230" s="223"/>
      <c r="VC230" s="223"/>
      <c r="VD230" s="223"/>
      <c r="VE230" s="223"/>
      <c r="VF230" s="223"/>
      <c r="VG230" s="223"/>
      <c r="VH230" s="223"/>
      <c r="VI230" s="223"/>
      <c r="VJ230" s="223"/>
      <c r="VK230" s="223"/>
      <c r="VL230" s="223"/>
      <c r="VM230" s="223"/>
      <c r="VN230" s="223"/>
      <c r="VO230" s="223"/>
      <c r="VP230" s="223"/>
      <c r="VQ230" s="223"/>
      <c r="VR230" s="223"/>
      <c r="VS230" s="223"/>
      <c r="VT230" s="223"/>
      <c r="VU230" s="223"/>
      <c r="VV230" s="223"/>
      <c r="VW230" s="223"/>
      <c r="VX230" s="223"/>
      <c r="VY230" s="223"/>
      <c r="VZ230" s="223"/>
      <c r="WA230" s="223"/>
      <c r="WB230" s="223"/>
      <c r="WC230" s="223"/>
      <c r="WD230" s="223"/>
      <c r="WE230" s="223"/>
      <c r="WF230" s="223"/>
      <c r="WG230" s="223"/>
      <c r="WH230" s="223"/>
      <c r="WI230" s="223"/>
      <c r="WJ230" s="223"/>
      <c r="WK230" s="223"/>
      <c r="WL230" s="223"/>
      <c r="WM230" s="223"/>
      <c r="WN230" s="223"/>
      <c r="WO230" s="223"/>
      <c r="WP230" s="223"/>
      <c r="WQ230" s="223"/>
      <c r="WR230" s="223"/>
      <c r="WS230" s="223"/>
      <c r="WT230" s="223"/>
      <c r="WU230" s="223"/>
      <c r="WV230" s="223"/>
      <c r="WW230" s="223"/>
      <c r="WX230" s="223"/>
      <c r="WY230" s="223"/>
      <c r="WZ230" s="223"/>
      <c r="XA230" s="223"/>
      <c r="XB230" s="223"/>
      <c r="XC230" s="223"/>
      <c r="XD230" s="223"/>
      <c r="XE230" s="223"/>
      <c r="XF230" s="223"/>
      <c r="XG230" s="223"/>
      <c r="XH230" s="223"/>
      <c r="XI230" s="223"/>
      <c r="XJ230" s="223"/>
      <c r="XK230" s="223"/>
      <c r="XL230" s="223"/>
      <c r="XM230" s="223"/>
      <c r="XN230" s="223"/>
      <c r="XO230" s="223"/>
      <c r="XP230" s="223"/>
      <c r="XQ230" s="223"/>
      <c r="XR230" s="223"/>
      <c r="XS230" s="223"/>
      <c r="XT230" s="223"/>
      <c r="XU230" s="223"/>
      <c r="XV230" s="223"/>
      <c r="XW230" s="223"/>
      <c r="XX230" s="223"/>
      <c r="XY230" s="223"/>
      <c r="XZ230" s="223"/>
      <c r="YA230" s="223"/>
      <c r="YB230" s="223"/>
      <c r="YC230" s="223"/>
      <c r="YD230" s="223"/>
      <c r="YE230" s="223"/>
      <c r="YF230" s="223"/>
      <c r="YG230" s="223"/>
      <c r="YH230" s="223"/>
      <c r="YI230" s="223"/>
      <c r="YJ230" s="223"/>
      <c r="YK230" s="223"/>
      <c r="YL230" s="223"/>
      <c r="YM230" s="223"/>
      <c r="YN230" s="223"/>
      <c r="YO230" s="223"/>
      <c r="YP230" s="223"/>
      <c r="YQ230" s="223"/>
      <c r="YR230" s="223"/>
      <c r="YS230" s="223"/>
      <c r="YT230" s="223"/>
      <c r="YU230" s="223"/>
      <c r="YV230" s="223"/>
      <c r="YW230" s="223"/>
      <c r="YX230" s="223"/>
      <c r="YY230" s="223"/>
      <c r="YZ230" s="223"/>
      <c r="ZA230" s="223"/>
      <c r="ZB230" s="223"/>
      <c r="ZC230" s="223"/>
      <c r="ZD230" s="223"/>
      <c r="ZE230" s="223"/>
      <c r="ZF230" s="223"/>
      <c r="ZG230" s="223"/>
      <c r="ZH230" s="223"/>
      <c r="ZI230" s="223"/>
      <c r="ZJ230" s="223"/>
      <c r="ZK230" s="223"/>
      <c r="ZL230" s="223"/>
      <c r="ZM230" s="223"/>
      <c r="ZN230" s="223"/>
      <c r="ZO230" s="223"/>
      <c r="ZP230" s="223"/>
      <c r="ZQ230" s="223"/>
      <c r="ZR230" s="223"/>
      <c r="ZS230" s="223"/>
      <c r="ZT230" s="223"/>
      <c r="ZU230" s="223"/>
      <c r="ZV230" s="223"/>
      <c r="ZW230" s="223"/>
      <c r="ZX230" s="223"/>
      <c r="ZY230" s="223"/>
      <c r="ZZ230" s="223"/>
      <c r="AAA230" s="223"/>
      <c r="AAB230" s="223"/>
      <c r="AAC230" s="223"/>
      <c r="AAD230" s="223"/>
      <c r="AAE230" s="223"/>
      <c r="AAF230" s="223"/>
      <c r="AAG230" s="223"/>
      <c r="AAH230" s="223"/>
      <c r="AAI230" s="223"/>
      <c r="AAJ230" s="223"/>
      <c r="AAK230" s="223"/>
      <c r="AAL230" s="223"/>
      <c r="AAM230" s="223"/>
      <c r="AAN230" s="223"/>
      <c r="AAO230" s="223"/>
      <c r="AAP230" s="223"/>
      <c r="AAQ230" s="223"/>
      <c r="AAR230" s="223"/>
      <c r="AAS230" s="223"/>
      <c r="AAT230" s="223"/>
      <c r="AAU230" s="223"/>
      <c r="AAV230" s="223"/>
      <c r="AAW230" s="223"/>
      <c r="AAX230" s="223"/>
      <c r="AAY230" s="223"/>
      <c r="AAZ230" s="223"/>
      <c r="ABA230" s="223"/>
      <c r="ABB230" s="223"/>
      <c r="ABC230" s="223"/>
      <c r="ABD230" s="223"/>
      <c r="ABE230" s="223"/>
      <c r="ABF230" s="223"/>
      <c r="ABG230" s="223"/>
      <c r="ABH230" s="223"/>
      <c r="ABI230" s="223"/>
      <c r="ABJ230" s="223"/>
      <c r="ABK230" s="223"/>
      <c r="ABL230" s="223"/>
      <c r="ABM230" s="223"/>
      <c r="ABN230" s="223"/>
      <c r="ABO230" s="223"/>
      <c r="ABP230" s="223"/>
      <c r="ABQ230" s="223"/>
      <c r="ABR230" s="223"/>
      <c r="ABS230" s="223"/>
      <c r="ABT230" s="223"/>
      <c r="ABU230" s="223"/>
      <c r="ABV230" s="223"/>
      <c r="ABW230" s="223"/>
      <c r="ABX230" s="223"/>
      <c r="ABY230" s="223"/>
      <c r="ABZ230" s="223"/>
      <c r="ACA230" s="223"/>
      <c r="ACB230" s="223"/>
      <c r="ACC230" s="223"/>
      <c r="ACD230" s="223"/>
      <c r="ACE230" s="223"/>
      <c r="ACF230" s="223"/>
      <c r="ACG230" s="223"/>
      <c r="ACH230" s="223"/>
      <c r="ACI230" s="223"/>
      <c r="ACJ230" s="223"/>
      <c r="ACK230" s="223"/>
      <c r="ACL230" s="223"/>
      <c r="ACM230" s="223"/>
      <c r="ACN230" s="223"/>
      <c r="ACO230" s="223"/>
      <c r="ACP230" s="223"/>
      <c r="ACQ230" s="223"/>
      <c r="ACR230" s="223"/>
      <c r="ACS230" s="223"/>
      <c r="ACT230" s="223"/>
      <c r="ACU230" s="223"/>
      <c r="ACV230" s="223"/>
      <c r="ACW230" s="223"/>
      <c r="ACX230" s="223"/>
      <c r="ACY230" s="223"/>
      <c r="ACZ230" s="223"/>
      <c r="ADA230" s="223"/>
      <c r="ADB230" s="223"/>
      <c r="ADC230" s="223"/>
      <c r="ADD230" s="223"/>
      <c r="ADE230" s="223"/>
      <c r="ADF230" s="223"/>
      <c r="ADG230" s="223"/>
      <c r="ADH230" s="223"/>
      <c r="ADI230" s="223"/>
      <c r="ADJ230" s="223"/>
      <c r="ADK230" s="223"/>
      <c r="ADL230" s="223"/>
      <c r="ADM230" s="223"/>
      <c r="ADN230" s="223"/>
      <c r="ADO230" s="223"/>
      <c r="ADP230" s="223"/>
      <c r="ADQ230" s="223"/>
      <c r="ADR230" s="223"/>
      <c r="ADS230" s="223"/>
      <c r="ADT230" s="223"/>
      <c r="ADU230" s="223"/>
      <c r="ADV230" s="223"/>
      <c r="ADW230" s="223"/>
      <c r="ADX230" s="223"/>
      <c r="ADY230" s="223"/>
      <c r="ADZ230" s="223"/>
      <c r="AEA230" s="223"/>
      <c r="AEB230" s="223"/>
      <c r="AEC230" s="223"/>
      <c r="AED230" s="223"/>
      <c r="AEE230" s="223"/>
      <c r="AEF230" s="223"/>
      <c r="AEG230" s="223"/>
      <c r="AEH230" s="223"/>
      <c r="AEI230" s="223"/>
      <c r="AEJ230" s="223"/>
      <c r="AEK230" s="223"/>
      <c r="AEL230" s="223"/>
      <c r="AEM230" s="223"/>
      <c r="AEN230" s="223"/>
      <c r="AEO230" s="223"/>
      <c r="AEP230" s="223"/>
      <c r="AEQ230" s="223"/>
      <c r="AER230" s="223"/>
      <c r="AES230" s="223"/>
      <c r="AET230" s="223"/>
      <c r="AEU230" s="223"/>
      <c r="AEV230" s="223"/>
      <c r="AEW230" s="223"/>
      <c r="AEX230" s="223"/>
      <c r="AEY230" s="223"/>
      <c r="AEZ230" s="223"/>
      <c r="AFA230" s="223"/>
      <c r="AFB230" s="223"/>
      <c r="AFC230" s="223"/>
      <c r="AFD230" s="223"/>
      <c r="AFE230" s="223"/>
      <c r="AFF230" s="223"/>
      <c r="AFG230" s="223"/>
      <c r="AFH230" s="223"/>
      <c r="AFI230" s="223"/>
      <c r="AFJ230" s="223"/>
      <c r="AFK230" s="223"/>
      <c r="AFL230" s="223"/>
      <c r="AFM230" s="223"/>
      <c r="AFN230" s="223"/>
      <c r="AFO230" s="223"/>
      <c r="AFP230" s="223"/>
      <c r="AFQ230" s="223"/>
      <c r="AFR230" s="223"/>
      <c r="AFS230" s="223"/>
      <c r="AFT230" s="223"/>
      <c r="AFU230" s="223"/>
      <c r="AFV230" s="223"/>
      <c r="AFW230" s="223"/>
      <c r="AFX230" s="223"/>
      <c r="AFY230" s="223"/>
      <c r="AFZ230" s="223"/>
      <c r="AGA230" s="223"/>
      <c r="AGB230" s="223"/>
      <c r="AGC230" s="223"/>
      <c r="AGD230" s="223"/>
      <c r="AGE230" s="223"/>
      <c r="AGF230" s="223"/>
      <c r="AGG230" s="223"/>
      <c r="AGH230" s="223"/>
      <c r="AGI230" s="223"/>
      <c r="AGJ230" s="223"/>
      <c r="AGK230" s="223"/>
      <c r="AGL230" s="223"/>
      <c r="AGM230" s="223"/>
      <c r="AGN230" s="223"/>
      <c r="AGO230" s="223"/>
      <c r="AGP230" s="223"/>
      <c r="AGQ230" s="223"/>
      <c r="AGR230" s="223"/>
      <c r="AGS230" s="223"/>
      <c r="AGT230" s="223"/>
      <c r="AGU230" s="223"/>
      <c r="AGV230" s="223"/>
      <c r="AGW230" s="223"/>
      <c r="AGX230" s="223"/>
      <c r="AGY230" s="223"/>
      <c r="AGZ230" s="223"/>
      <c r="AHA230" s="223"/>
      <c r="AHB230" s="223"/>
      <c r="AHC230" s="223"/>
      <c r="AHD230" s="223"/>
      <c r="AHE230" s="223"/>
      <c r="AHF230" s="223"/>
      <c r="AHG230" s="223"/>
      <c r="AHH230" s="223"/>
      <c r="AHI230" s="223"/>
      <c r="AHJ230" s="223"/>
      <c r="AHK230" s="223"/>
      <c r="AHL230" s="223"/>
      <c r="AHM230" s="223"/>
      <c r="AHN230" s="223"/>
      <c r="AHO230" s="223"/>
      <c r="AHP230" s="223"/>
      <c r="AHQ230" s="223"/>
      <c r="AHR230" s="223"/>
      <c r="AHS230" s="223"/>
      <c r="AHT230" s="223"/>
      <c r="AHU230" s="223"/>
      <c r="AHV230" s="223"/>
      <c r="AHW230" s="223"/>
      <c r="AHX230" s="223"/>
      <c r="AHY230" s="223"/>
      <c r="AHZ230" s="223"/>
      <c r="AIA230" s="223"/>
      <c r="AIB230" s="223"/>
      <c r="AIC230" s="223"/>
      <c r="AID230" s="223"/>
      <c r="AIE230" s="223"/>
      <c r="AIF230" s="223"/>
      <c r="AIG230" s="223"/>
      <c r="AIH230" s="223"/>
      <c r="AII230" s="223"/>
      <c r="AIJ230" s="223"/>
      <c r="AIK230" s="223"/>
      <c r="AIL230" s="223"/>
      <c r="AIM230" s="223"/>
      <c r="AIN230" s="223"/>
      <c r="AIO230" s="223"/>
      <c r="AIP230" s="223"/>
      <c r="AIQ230" s="223"/>
      <c r="AIR230" s="223"/>
      <c r="AIS230" s="223"/>
      <c r="AIT230" s="223"/>
      <c r="AIU230" s="223"/>
      <c r="AIV230" s="223"/>
      <c r="AIW230" s="223"/>
      <c r="AIX230" s="223"/>
      <c r="AIY230" s="223"/>
      <c r="AIZ230" s="223"/>
      <c r="AJA230" s="223"/>
      <c r="AJB230" s="223"/>
      <c r="AJC230" s="223"/>
      <c r="AJD230" s="223"/>
      <c r="AJE230" s="223"/>
      <c r="AJF230" s="223"/>
      <c r="AJG230" s="223"/>
      <c r="AJH230" s="223"/>
      <c r="AJI230" s="223"/>
      <c r="AJJ230" s="223"/>
      <c r="AJK230" s="223"/>
      <c r="AJL230" s="223"/>
      <c r="AJM230" s="223"/>
      <c r="AJN230" s="223"/>
      <c r="AJO230" s="223"/>
      <c r="AJP230" s="223"/>
      <c r="AJQ230" s="223"/>
      <c r="AJR230" s="223"/>
      <c r="AJS230" s="223"/>
      <c r="AJT230" s="223"/>
      <c r="AJU230" s="223"/>
      <c r="AJV230" s="223"/>
      <c r="AJW230" s="223"/>
      <c r="AJX230" s="223"/>
      <c r="AJY230" s="223"/>
      <c r="AJZ230" s="223"/>
      <c r="AKA230" s="223"/>
      <c r="AKB230" s="223"/>
      <c r="AKC230" s="223"/>
      <c r="AKD230" s="223"/>
      <c r="AKE230" s="223"/>
      <c r="AKF230" s="223"/>
      <c r="AKG230" s="223"/>
      <c r="AKH230" s="223"/>
      <c r="AKI230" s="223"/>
      <c r="AKJ230" s="223"/>
      <c r="AKK230" s="223"/>
      <c r="AKL230" s="223"/>
      <c r="AKM230" s="223"/>
      <c r="AKN230" s="223"/>
      <c r="AKO230" s="223"/>
      <c r="AKP230" s="223"/>
      <c r="AKQ230" s="223"/>
      <c r="AKR230" s="223"/>
      <c r="AKS230" s="223"/>
      <c r="AKT230" s="223"/>
      <c r="AKU230" s="223"/>
      <c r="AKV230" s="223"/>
      <c r="AKW230" s="223"/>
      <c r="AKX230" s="223"/>
      <c r="AKY230" s="223"/>
      <c r="AKZ230" s="223"/>
      <c r="ALA230" s="223"/>
      <c r="ALB230" s="223"/>
      <c r="ALC230" s="223"/>
      <c r="ALD230" s="223"/>
      <c r="ALE230" s="223"/>
      <c r="ALF230" s="223"/>
      <c r="ALG230" s="223"/>
      <c r="ALH230" s="223"/>
      <c r="ALI230" s="223"/>
      <c r="ALJ230" s="223"/>
      <c r="ALK230" s="223"/>
      <c r="ALL230" s="223"/>
      <c r="ALM230" s="223"/>
      <c r="ALN230" s="223"/>
      <c r="ALO230" s="223"/>
      <c r="ALP230" s="223"/>
      <c r="ALQ230" s="223"/>
      <c r="ALR230" s="223"/>
      <c r="ALS230" s="223"/>
      <c r="ALT230" s="223"/>
      <c r="ALU230" s="223"/>
      <c r="ALV230" s="223"/>
      <c r="ALW230" s="223"/>
      <c r="ALX230" s="223"/>
      <c r="ALY230" s="223"/>
      <c r="ALZ230" s="223"/>
      <c r="AMA230" s="223"/>
      <c r="AMB230" s="223"/>
      <c r="AMC230" s="223"/>
      <c r="AMD230" s="223"/>
      <c r="AME230" s="223"/>
      <c r="AMF230" s="223"/>
      <c r="AMG230" s="223"/>
      <c r="AMH230" s="223"/>
      <c r="AMI230" s="223"/>
      <c r="AMJ230" s="223"/>
      <c r="AMK230" s="223"/>
      <c r="AML230" s="223"/>
      <c r="AMM230" s="223"/>
      <c r="AMN230" s="223"/>
      <c r="AMO230" s="223"/>
      <c r="AMP230" s="223"/>
      <c r="AMQ230" s="223"/>
      <c r="AMR230" s="223"/>
      <c r="AMS230" s="223"/>
      <c r="AMT230" s="223"/>
      <c r="AMU230" s="223"/>
      <c r="AMV230" s="223"/>
      <c r="AMW230" s="223"/>
      <c r="AMX230" s="223"/>
      <c r="AMY230" s="223"/>
      <c r="AMZ230" s="223"/>
      <c r="ANA230" s="223"/>
      <c r="ANB230" s="223"/>
      <c r="ANC230" s="223"/>
      <c r="AND230" s="223"/>
      <c r="ANE230" s="223"/>
      <c r="ANF230" s="223"/>
      <c r="ANG230" s="223"/>
      <c r="ANH230" s="223"/>
      <c r="ANI230" s="223"/>
      <c r="ANJ230" s="223"/>
      <c r="ANK230" s="223"/>
      <c r="ANL230" s="223"/>
      <c r="ANM230" s="223"/>
      <c r="ANN230" s="223"/>
      <c r="ANO230" s="223"/>
      <c r="ANP230" s="223"/>
      <c r="ANQ230" s="223"/>
      <c r="ANR230" s="223"/>
      <c r="ANS230" s="223"/>
      <c r="ANT230" s="223"/>
      <c r="ANU230" s="223"/>
      <c r="ANV230" s="223"/>
      <c r="ANW230" s="223"/>
      <c r="ANX230" s="223"/>
      <c r="ANY230" s="223"/>
      <c r="ANZ230" s="223"/>
      <c r="AOA230" s="223"/>
      <c r="AOB230" s="223"/>
      <c r="AOC230" s="223"/>
      <c r="AOD230" s="223"/>
      <c r="AOE230" s="223"/>
      <c r="AOF230" s="223"/>
      <c r="AOG230" s="223"/>
      <c r="AOH230" s="223"/>
      <c r="AOI230" s="223"/>
      <c r="AOJ230" s="223"/>
      <c r="AOK230" s="223"/>
      <c r="AOL230" s="223"/>
      <c r="AOM230" s="223"/>
      <c r="AON230" s="223"/>
      <c r="AOO230" s="223"/>
      <c r="AOP230" s="223"/>
      <c r="AOQ230" s="223"/>
      <c r="AOR230" s="223"/>
      <c r="AOS230" s="223"/>
      <c r="AOT230" s="223"/>
      <c r="AOU230" s="223"/>
      <c r="AOV230" s="223"/>
      <c r="AOW230" s="223"/>
      <c r="AOX230" s="223"/>
      <c r="AOY230" s="223"/>
      <c r="AOZ230" s="223"/>
      <c r="APA230" s="223"/>
      <c r="APB230" s="223"/>
      <c r="APC230" s="223"/>
      <c r="APD230" s="223"/>
      <c r="APE230" s="223"/>
      <c r="APF230" s="223"/>
      <c r="APG230" s="223"/>
      <c r="APH230" s="223"/>
      <c r="API230" s="223"/>
      <c r="APJ230" s="223"/>
      <c r="APK230" s="223"/>
      <c r="APL230" s="223"/>
      <c r="APM230" s="223"/>
      <c r="APN230" s="223"/>
      <c r="APO230" s="223"/>
      <c r="APP230" s="223"/>
      <c r="APQ230" s="223"/>
      <c r="APR230" s="223"/>
      <c r="APS230" s="223"/>
      <c r="APT230" s="223"/>
      <c r="APU230" s="223"/>
      <c r="APV230" s="223"/>
      <c r="APW230" s="223"/>
      <c r="APX230" s="223"/>
      <c r="APY230" s="223"/>
      <c r="APZ230" s="223"/>
      <c r="AQA230" s="223"/>
      <c r="AQB230" s="223"/>
      <c r="AQC230" s="223"/>
      <c r="AQD230" s="223"/>
      <c r="AQE230" s="223"/>
      <c r="AQF230" s="223"/>
      <c r="AQG230" s="223"/>
      <c r="AQH230" s="223"/>
      <c r="AQI230" s="223"/>
      <c r="AQJ230" s="223"/>
      <c r="AQK230" s="223"/>
      <c r="AQL230" s="223"/>
      <c r="AQM230" s="223"/>
      <c r="AQN230" s="223"/>
      <c r="AQO230" s="223"/>
      <c r="AQP230" s="223"/>
      <c r="AQQ230" s="223"/>
      <c r="AQR230" s="223"/>
      <c r="AQS230" s="223"/>
      <c r="AQT230" s="223"/>
      <c r="AQU230" s="223"/>
      <c r="AQV230" s="223"/>
      <c r="AQW230" s="223"/>
      <c r="AQX230" s="223"/>
      <c r="AQY230" s="223"/>
      <c r="AQZ230" s="223"/>
      <c r="ARA230" s="223"/>
      <c r="ARB230" s="223"/>
      <c r="ARC230" s="223"/>
      <c r="ARD230" s="223"/>
      <c r="ARE230" s="223"/>
      <c r="ARF230" s="223"/>
      <c r="ARG230" s="223"/>
      <c r="ARH230" s="223"/>
      <c r="ARI230" s="223"/>
      <c r="ARJ230" s="223"/>
      <c r="ARK230" s="223"/>
      <c r="ARL230" s="223"/>
      <c r="ARM230" s="223"/>
      <c r="ARN230" s="223"/>
      <c r="ARO230" s="223"/>
      <c r="ARP230" s="223"/>
      <c r="ARQ230" s="223"/>
      <c r="ARR230" s="223"/>
      <c r="ARS230" s="223"/>
      <c r="ART230" s="223"/>
      <c r="ARU230" s="223"/>
      <c r="ARV230" s="223"/>
      <c r="ARW230" s="223"/>
      <c r="ARX230" s="223"/>
      <c r="ARY230" s="223"/>
      <c r="ARZ230" s="223"/>
      <c r="ASA230" s="223"/>
      <c r="ASB230" s="223"/>
      <c r="ASC230" s="223"/>
      <c r="ASD230" s="223"/>
      <c r="ASE230" s="223"/>
      <c r="ASF230" s="223"/>
      <c r="ASG230" s="223"/>
      <c r="ASH230" s="223"/>
      <c r="ASI230" s="223"/>
      <c r="ASJ230" s="223"/>
      <c r="ASK230" s="223"/>
      <c r="ASL230" s="223"/>
      <c r="ASM230" s="223"/>
      <c r="ASN230" s="223"/>
      <c r="ASO230" s="223"/>
      <c r="ASP230" s="223"/>
      <c r="ASQ230" s="223"/>
      <c r="ASR230" s="223"/>
      <c r="ASS230" s="223"/>
      <c r="AST230" s="223"/>
      <c r="ASU230" s="223"/>
      <c r="ASV230" s="223"/>
      <c r="ASW230" s="223"/>
      <c r="ASX230" s="223"/>
      <c r="ASY230" s="223"/>
      <c r="ASZ230" s="223"/>
      <c r="ATA230" s="223"/>
      <c r="ATB230" s="223"/>
      <c r="ATC230" s="223"/>
      <c r="ATD230" s="223"/>
      <c r="ATE230" s="223"/>
      <c r="ATF230" s="223"/>
      <c r="ATG230" s="223"/>
      <c r="ATH230" s="223"/>
      <c r="ATI230" s="223"/>
      <c r="ATJ230" s="223"/>
      <c r="ATK230" s="223"/>
      <c r="ATL230" s="223"/>
      <c r="ATM230" s="223"/>
      <c r="ATN230" s="223"/>
      <c r="ATO230" s="223"/>
      <c r="ATP230" s="223"/>
      <c r="ATQ230" s="223"/>
      <c r="ATR230" s="223"/>
      <c r="ATS230" s="223"/>
      <c r="ATT230" s="223"/>
      <c r="ATU230" s="223"/>
      <c r="ATV230" s="223"/>
      <c r="ATW230" s="223"/>
      <c r="ATX230" s="223"/>
      <c r="ATY230" s="223"/>
      <c r="ATZ230" s="223"/>
      <c r="AUA230" s="223"/>
      <c r="AUB230" s="223"/>
      <c r="AUC230" s="223"/>
      <c r="AUD230" s="223"/>
      <c r="AUE230" s="223"/>
      <c r="AUF230" s="223"/>
      <c r="AUG230" s="223"/>
      <c r="AUH230" s="223"/>
      <c r="AUI230" s="223"/>
      <c r="AUJ230" s="223"/>
      <c r="AUK230" s="223"/>
      <c r="AUL230" s="223"/>
      <c r="AUM230" s="223"/>
      <c r="AUN230" s="223"/>
      <c r="AUO230" s="223"/>
      <c r="AUP230" s="223"/>
      <c r="AUQ230" s="223"/>
      <c r="AUR230" s="223"/>
      <c r="AUS230" s="223"/>
      <c r="AUT230" s="223"/>
      <c r="AUU230" s="223"/>
      <c r="AUV230" s="223"/>
      <c r="AUW230" s="223"/>
      <c r="AUX230" s="223"/>
      <c r="AUY230" s="223"/>
      <c r="AUZ230" s="223"/>
      <c r="AVA230" s="223"/>
      <c r="AVB230" s="223"/>
      <c r="AVC230" s="223"/>
      <c r="AVD230" s="223"/>
      <c r="AVE230" s="223"/>
      <c r="AVF230" s="223"/>
      <c r="AVG230" s="223"/>
      <c r="AVH230" s="223"/>
      <c r="AVI230" s="223"/>
      <c r="AVJ230" s="223"/>
      <c r="AVK230" s="223"/>
      <c r="AVL230" s="223"/>
      <c r="AVM230" s="223"/>
      <c r="AVN230" s="223"/>
      <c r="AVO230" s="223"/>
      <c r="AVP230" s="223"/>
      <c r="AVQ230" s="223"/>
      <c r="AVR230" s="223"/>
      <c r="AVS230" s="223"/>
      <c r="AVT230" s="223"/>
      <c r="AVU230" s="223"/>
      <c r="AVV230" s="223"/>
      <c r="AVW230" s="223"/>
      <c r="AVX230" s="223"/>
      <c r="AVY230" s="223"/>
      <c r="AVZ230" s="223"/>
      <c r="AWA230" s="223"/>
      <c r="AWB230" s="223"/>
      <c r="AWC230" s="223"/>
      <c r="AWD230" s="223"/>
      <c r="AWE230" s="223"/>
      <c r="AWF230" s="223"/>
      <c r="AWG230" s="223"/>
      <c r="AWH230" s="223"/>
      <c r="AWI230" s="223"/>
      <c r="AWJ230" s="223"/>
      <c r="AWK230" s="223"/>
      <c r="AWL230" s="223"/>
      <c r="AWM230" s="223"/>
      <c r="AWN230" s="223"/>
      <c r="AWO230" s="223"/>
      <c r="AWP230" s="223"/>
      <c r="AWQ230" s="223"/>
      <c r="AWR230" s="223"/>
      <c r="AWS230" s="223"/>
      <c r="AWT230" s="223"/>
      <c r="AWU230" s="223"/>
      <c r="AWV230" s="223"/>
      <c r="AWW230" s="223"/>
      <c r="AWX230" s="223"/>
      <c r="AWY230" s="223"/>
      <c r="AWZ230" s="223"/>
      <c r="AXA230" s="223"/>
      <c r="AXB230" s="223"/>
      <c r="AXC230" s="223"/>
      <c r="AXD230" s="223"/>
      <c r="AXE230" s="223"/>
      <c r="AXF230" s="223"/>
      <c r="AXG230" s="223"/>
      <c r="AXH230" s="223"/>
      <c r="AXI230" s="223"/>
      <c r="AXJ230" s="223"/>
      <c r="AXK230" s="223"/>
      <c r="AXL230" s="223"/>
      <c r="AXM230" s="223"/>
      <c r="AXN230" s="223"/>
      <c r="AXO230" s="223"/>
      <c r="AXP230" s="223"/>
      <c r="AXQ230" s="223"/>
      <c r="AXR230" s="223"/>
      <c r="AXS230" s="223"/>
      <c r="AXT230" s="223"/>
      <c r="AXU230" s="223"/>
      <c r="AXV230" s="223"/>
      <c r="AXW230" s="223"/>
      <c r="AXX230" s="223"/>
      <c r="AXY230" s="223"/>
      <c r="AXZ230" s="223"/>
      <c r="AYA230" s="223"/>
      <c r="AYB230" s="223"/>
      <c r="AYC230" s="223"/>
      <c r="AYD230" s="223"/>
      <c r="AYE230" s="223"/>
      <c r="AYF230" s="223"/>
      <c r="AYG230" s="223"/>
      <c r="AYH230" s="223"/>
      <c r="AYI230" s="223"/>
      <c r="AYJ230" s="223"/>
      <c r="AYK230" s="223"/>
      <c r="AYL230" s="223"/>
      <c r="AYM230" s="223"/>
      <c r="AYN230" s="223"/>
      <c r="AYO230" s="223"/>
      <c r="AYP230" s="223"/>
      <c r="AYQ230" s="223"/>
      <c r="AYR230" s="223"/>
      <c r="AYS230" s="223"/>
      <c r="AYT230" s="223"/>
      <c r="AYU230" s="223"/>
      <c r="AYV230" s="223"/>
      <c r="AYW230" s="223"/>
      <c r="AYX230" s="223"/>
      <c r="AYY230" s="223"/>
      <c r="AYZ230" s="223"/>
      <c r="AZA230" s="223"/>
      <c r="AZB230" s="223"/>
      <c r="AZC230" s="223"/>
      <c r="AZD230" s="223"/>
      <c r="AZE230" s="223"/>
      <c r="AZF230" s="223"/>
      <c r="AZG230" s="223"/>
      <c r="AZH230" s="223"/>
      <c r="AZI230" s="223"/>
      <c r="AZJ230" s="223"/>
      <c r="AZK230" s="223"/>
      <c r="AZL230" s="223"/>
      <c r="AZM230" s="223"/>
      <c r="AZN230" s="223"/>
      <c r="AZO230" s="223"/>
      <c r="AZP230" s="223"/>
      <c r="AZQ230" s="223"/>
      <c r="AZR230" s="223"/>
      <c r="AZS230" s="223"/>
      <c r="AZT230" s="223"/>
      <c r="AZU230" s="223"/>
      <c r="AZV230" s="223"/>
      <c r="AZW230" s="223"/>
      <c r="AZX230" s="223"/>
      <c r="AZY230" s="223"/>
      <c r="AZZ230" s="223"/>
      <c r="BAA230" s="223"/>
      <c r="BAB230" s="223"/>
      <c r="BAC230" s="223"/>
      <c r="BAD230" s="223"/>
      <c r="BAE230" s="223"/>
      <c r="BAF230" s="223"/>
      <c r="BAG230" s="223"/>
      <c r="BAH230" s="223"/>
      <c r="BAI230" s="223"/>
      <c r="BAJ230" s="223"/>
      <c r="BAK230" s="223"/>
      <c r="BAL230" s="223"/>
      <c r="BAM230" s="223"/>
      <c r="BAN230" s="223"/>
      <c r="BAO230" s="223"/>
      <c r="BAP230" s="223"/>
      <c r="BAQ230" s="223"/>
      <c r="BAR230" s="223"/>
      <c r="BAS230" s="223"/>
      <c r="BAT230" s="223"/>
      <c r="BAU230" s="223"/>
      <c r="BAV230" s="223"/>
      <c r="BAW230" s="223"/>
      <c r="BAX230" s="223"/>
      <c r="BAY230" s="223"/>
      <c r="BAZ230" s="223"/>
      <c r="BBA230" s="223"/>
      <c r="BBB230" s="223"/>
      <c r="BBC230" s="223"/>
      <c r="BBD230" s="223"/>
      <c r="BBE230" s="223"/>
      <c r="BBF230" s="223"/>
      <c r="BBG230" s="223"/>
      <c r="BBH230" s="223"/>
      <c r="BBI230" s="223"/>
      <c r="BBJ230" s="223"/>
      <c r="BBK230" s="223"/>
      <c r="BBL230" s="223"/>
      <c r="BBM230" s="223"/>
      <c r="BBN230" s="223"/>
      <c r="BBO230" s="223"/>
      <c r="BBP230" s="223"/>
      <c r="BBQ230" s="223"/>
      <c r="BBR230" s="223"/>
      <c r="BBS230" s="223"/>
      <c r="BBT230" s="223"/>
      <c r="BBU230" s="223"/>
      <c r="BBV230" s="223"/>
      <c r="BBW230" s="223"/>
      <c r="BBX230" s="223"/>
      <c r="BBY230" s="223"/>
      <c r="BBZ230" s="223"/>
      <c r="BCA230" s="223"/>
      <c r="BCB230" s="223"/>
      <c r="BCC230" s="223"/>
      <c r="BCD230" s="223"/>
      <c r="BCE230" s="223"/>
      <c r="BCF230" s="223"/>
      <c r="BCG230" s="223"/>
      <c r="BCH230" s="223"/>
      <c r="BCI230" s="223"/>
      <c r="BCJ230" s="223"/>
      <c r="BCK230" s="223"/>
      <c r="BCL230" s="223"/>
      <c r="BCM230" s="223"/>
      <c r="BCN230" s="223"/>
      <c r="BCO230" s="223"/>
      <c r="BCP230" s="223"/>
      <c r="BCQ230" s="223"/>
      <c r="BCR230" s="223"/>
      <c r="BCS230" s="223"/>
      <c r="BCT230" s="223"/>
      <c r="BCU230" s="223"/>
      <c r="BCV230" s="223"/>
      <c r="BCW230" s="223"/>
      <c r="BCX230" s="223"/>
      <c r="BCY230" s="223"/>
      <c r="BCZ230" s="223"/>
      <c r="BDA230" s="223"/>
      <c r="BDB230" s="223"/>
      <c r="BDC230" s="223"/>
      <c r="BDD230" s="223"/>
      <c r="BDE230" s="223"/>
      <c r="BDF230" s="223"/>
      <c r="BDG230" s="223"/>
      <c r="BDH230" s="223"/>
      <c r="BDI230" s="223"/>
      <c r="BDJ230" s="223"/>
      <c r="BDK230" s="223"/>
      <c r="BDL230" s="223"/>
      <c r="BDM230" s="223"/>
      <c r="BDN230" s="223"/>
      <c r="BDO230" s="223"/>
      <c r="BDP230" s="223"/>
      <c r="BDQ230" s="223"/>
      <c r="BDR230" s="223"/>
      <c r="BDS230" s="223"/>
      <c r="BDT230" s="223"/>
      <c r="BDU230" s="223"/>
      <c r="BDV230" s="223"/>
      <c r="BDW230" s="223"/>
      <c r="BDX230" s="223"/>
      <c r="BDY230" s="223"/>
      <c r="BDZ230" s="223"/>
      <c r="BEA230" s="223"/>
      <c r="BEB230" s="223"/>
      <c r="BEC230" s="223"/>
      <c r="BED230" s="223"/>
      <c r="BEE230" s="223"/>
      <c r="BEF230" s="223"/>
      <c r="BEG230" s="223"/>
      <c r="BEH230" s="223"/>
      <c r="BEI230" s="223"/>
      <c r="BEJ230" s="223"/>
      <c r="BEK230" s="223"/>
      <c r="BEL230" s="223"/>
      <c r="BEM230" s="223"/>
      <c r="BEN230" s="223"/>
      <c r="BEO230" s="223"/>
      <c r="BEP230" s="223"/>
      <c r="BEQ230" s="223"/>
      <c r="BER230" s="223"/>
      <c r="BES230" s="223"/>
      <c r="BET230" s="223"/>
      <c r="BEU230" s="223"/>
      <c r="BEV230" s="223"/>
      <c r="BEW230" s="223"/>
      <c r="BEX230" s="223"/>
      <c r="BEY230" s="223"/>
      <c r="BEZ230" s="223"/>
      <c r="BFA230" s="223"/>
      <c r="BFB230" s="223"/>
      <c r="BFC230" s="223"/>
      <c r="BFD230" s="223"/>
      <c r="BFE230" s="223"/>
      <c r="BFF230" s="223"/>
      <c r="BFG230" s="223"/>
      <c r="BFH230" s="223"/>
      <c r="BFI230" s="223"/>
      <c r="BFJ230" s="223"/>
      <c r="BFK230" s="223"/>
      <c r="BFL230" s="223"/>
      <c r="BFM230" s="223"/>
      <c r="BFN230" s="223"/>
      <c r="BFO230" s="223"/>
      <c r="BFP230" s="223"/>
      <c r="BFQ230" s="223"/>
      <c r="BFR230" s="223"/>
      <c r="BFS230" s="223"/>
      <c r="BFT230" s="223"/>
      <c r="BFU230" s="223"/>
      <c r="BFV230" s="223"/>
      <c r="BFW230" s="223"/>
      <c r="BFX230" s="223"/>
      <c r="BFY230" s="223"/>
      <c r="BFZ230" s="223"/>
      <c r="BGA230" s="223"/>
      <c r="BGB230" s="223"/>
      <c r="BGC230" s="223"/>
      <c r="BGD230" s="223"/>
      <c r="BGE230" s="223"/>
      <c r="BGF230" s="223"/>
      <c r="BGG230" s="223"/>
      <c r="BGH230" s="223"/>
      <c r="BGI230" s="223"/>
      <c r="BGJ230" s="223"/>
      <c r="BGK230" s="223"/>
      <c r="BGL230" s="223"/>
      <c r="BGM230" s="223"/>
      <c r="BGN230" s="223"/>
      <c r="BGO230" s="223"/>
      <c r="BGP230" s="223"/>
      <c r="BGQ230" s="223"/>
      <c r="BGR230" s="223"/>
      <c r="BGS230" s="223"/>
      <c r="BGT230" s="223"/>
      <c r="BGU230" s="223"/>
      <c r="BGV230" s="223"/>
      <c r="BGW230" s="223"/>
      <c r="BGX230" s="223"/>
      <c r="BGY230" s="223"/>
      <c r="BGZ230" s="223"/>
      <c r="BHA230" s="223"/>
      <c r="BHB230" s="223"/>
      <c r="BHC230" s="223"/>
      <c r="BHD230" s="223"/>
      <c r="BHE230" s="223"/>
      <c r="BHF230" s="223"/>
      <c r="BHG230" s="223"/>
      <c r="BHH230" s="223"/>
      <c r="BHI230" s="223"/>
      <c r="BHJ230" s="223"/>
      <c r="BHK230" s="223"/>
      <c r="BHL230" s="223"/>
      <c r="BHM230" s="223"/>
      <c r="BHN230" s="223"/>
      <c r="BHO230" s="223"/>
      <c r="BHP230" s="223"/>
      <c r="BHQ230" s="223"/>
      <c r="BHR230" s="223"/>
      <c r="BHS230" s="223"/>
      <c r="BHT230" s="223"/>
      <c r="BHU230" s="223"/>
      <c r="BHV230" s="223"/>
      <c r="BHW230" s="223"/>
      <c r="BHX230" s="223"/>
      <c r="BHY230" s="223"/>
      <c r="BHZ230" s="223"/>
      <c r="BIA230" s="223"/>
      <c r="BIB230" s="223"/>
      <c r="BIC230" s="223"/>
      <c r="BID230" s="223"/>
      <c r="BIE230" s="223"/>
      <c r="BIF230" s="223"/>
      <c r="BIG230" s="223"/>
      <c r="BIH230" s="223"/>
      <c r="BII230" s="223"/>
      <c r="BIJ230" s="223"/>
      <c r="BIK230" s="223"/>
      <c r="BIL230" s="223"/>
      <c r="BIM230" s="223"/>
      <c r="BIN230" s="223"/>
      <c r="BIO230" s="223"/>
      <c r="BIP230" s="223"/>
      <c r="BIQ230" s="223"/>
      <c r="BIR230" s="223"/>
      <c r="BIS230" s="223"/>
      <c r="BIT230" s="223"/>
      <c r="BIU230" s="223"/>
      <c r="BIV230" s="223"/>
      <c r="BIW230" s="223"/>
      <c r="BIX230" s="223"/>
      <c r="BIY230" s="223"/>
      <c r="BIZ230" s="223"/>
      <c r="BJA230" s="223"/>
      <c r="BJB230" s="223"/>
      <c r="BJC230" s="223"/>
      <c r="BJD230" s="223"/>
      <c r="BJE230" s="223"/>
      <c r="BJF230" s="223"/>
      <c r="BJG230" s="223"/>
      <c r="BJH230" s="223"/>
      <c r="BJI230" s="223"/>
      <c r="BJJ230" s="223"/>
      <c r="BJK230" s="223"/>
      <c r="BJL230" s="223"/>
      <c r="BJM230" s="223"/>
      <c r="BJN230" s="223"/>
      <c r="BJO230" s="223"/>
      <c r="BJP230" s="223"/>
      <c r="BJQ230" s="223"/>
      <c r="BJR230" s="223"/>
      <c r="BJS230" s="223"/>
      <c r="BJT230" s="223"/>
      <c r="BJU230" s="223"/>
      <c r="BJV230" s="223"/>
      <c r="BJW230" s="223"/>
      <c r="BJX230" s="223"/>
      <c r="BJY230" s="223"/>
      <c r="BJZ230" s="223"/>
      <c r="BKA230" s="223"/>
      <c r="BKB230" s="223"/>
      <c r="BKC230" s="223"/>
      <c r="BKD230" s="223"/>
      <c r="BKE230" s="223"/>
      <c r="BKF230" s="223"/>
      <c r="BKG230" s="223"/>
      <c r="BKH230" s="223"/>
      <c r="BKI230" s="223"/>
      <c r="BKJ230" s="223"/>
      <c r="BKK230" s="223"/>
      <c r="BKL230" s="223"/>
      <c r="BKM230" s="223"/>
      <c r="BKN230" s="223"/>
      <c r="BKO230" s="223"/>
      <c r="BKP230" s="223"/>
      <c r="BKQ230" s="223"/>
      <c r="BKR230" s="223"/>
      <c r="BKS230" s="223"/>
      <c r="BKT230" s="223"/>
      <c r="BKU230" s="223"/>
      <c r="BKV230" s="223"/>
      <c r="BKW230" s="223"/>
      <c r="BKX230" s="223"/>
      <c r="BKY230" s="223"/>
      <c r="BKZ230" s="223"/>
      <c r="BLA230" s="223"/>
      <c r="BLB230" s="223"/>
      <c r="BLC230" s="223"/>
      <c r="BLD230" s="223"/>
      <c r="BLE230" s="223"/>
      <c r="BLF230" s="223"/>
      <c r="BLG230" s="223"/>
      <c r="BLH230" s="223"/>
      <c r="BLI230" s="223"/>
      <c r="BLJ230" s="223"/>
      <c r="BLK230" s="223"/>
      <c r="BLL230" s="223"/>
      <c r="BLM230" s="223"/>
      <c r="BLN230" s="223"/>
      <c r="BLO230" s="223"/>
      <c r="BLP230" s="223"/>
      <c r="BLQ230" s="223"/>
      <c r="BLR230" s="223"/>
      <c r="BLS230" s="223"/>
      <c r="BLT230" s="223"/>
      <c r="BLU230" s="223"/>
      <c r="BLV230" s="223"/>
      <c r="BLW230" s="223"/>
      <c r="BLX230" s="223"/>
      <c r="BLY230" s="223"/>
      <c r="BLZ230" s="223"/>
      <c r="BMA230" s="223"/>
      <c r="BMB230" s="223"/>
      <c r="BMC230" s="223"/>
      <c r="BMD230" s="223"/>
      <c r="BME230" s="223"/>
      <c r="BMF230" s="223"/>
      <c r="BMG230" s="223"/>
      <c r="BMH230" s="223"/>
      <c r="BMI230" s="223"/>
      <c r="BMJ230" s="223"/>
      <c r="BMK230" s="223"/>
      <c r="BML230" s="223"/>
      <c r="BMM230" s="223"/>
      <c r="BMN230" s="223"/>
      <c r="BMO230" s="223"/>
      <c r="BMP230" s="223"/>
      <c r="BMQ230" s="223"/>
      <c r="BMR230" s="223"/>
      <c r="BMS230" s="223"/>
      <c r="BMT230" s="223"/>
      <c r="BMU230" s="223"/>
      <c r="BMV230" s="223"/>
      <c r="BMW230" s="223"/>
      <c r="BMX230" s="223"/>
      <c r="BMY230" s="223"/>
      <c r="BMZ230" s="223"/>
      <c r="BNA230" s="223"/>
      <c r="BNB230" s="223"/>
      <c r="BNC230" s="223"/>
      <c r="BND230" s="223"/>
      <c r="BNE230" s="223"/>
      <c r="BNF230" s="223"/>
      <c r="BNG230" s="223"/>
      <c r="BNH230" s="223"/>
      <c r="BNI230" s="223"/>
      <c r="BNJ230" s="223"/>
      <c r="BNK230" s="223"/>
      <c r="BNL230" s="223"/>
      <c r="BNM230" s="223"/>
      <c r="BNN230" s="223"/>
      <c r="BNO230" s="223"/>
      <c r="BNP230" s="223"/>
      <c r="BNQ230" s="223"/>
      <c r="BNR230" s="223"/>
      <c r="BNS230" s="223"/>
      <c r="BNT230" s="223"/>
      <c r="BNU230" s="223"/>
      <c r="BNV230" s="223"/>
      <c r="BNW230" s="223"/>
      <c r="BNX230" s="223"/>
      <c r="BNY230" s="223"/>
      <c r="BNZ230" s="223"/>
      <c r="BOA230" s="223"/>
      <c r="BOB230" s="223"/>
      <c r="BOC230" s="223"/>
      <c r="BOD230" s="223"/>
      <c r="BOE230" s="223"/>
      <c r="BOF230" s="223"/>
      <c r="BOG230" s="223"/>
      <c r="BOH230" s="223"/>
      <c r="BOI230" s="223"/>
      <c r="BOJ230" s="223"/>
      <c r="BOK230" s="223"/>
      <c r="BOL230" s="223"/>
      <c r="BOM230" s="223"/>
      <c r="BON230" s="223"/>
      <c r="BOO230" s="223"/>
      <c r="BOP230" s="223"/>
      <c r="BOQ230" s="223"/>
      <c r="BOR230" s="223"/>
      <c r="BOS230" s="223"/>
      <c r="BOT230" s="223"/>
      <c r="BOU230" s="223"/>
      <c r="BOV230" s="223"/>
      <c r="BOW230" s="223"/>
      <c r="BOX230" s="223"/>
      <c r="BOY230" s="223"/>
      <c r="BOZ230" s="223"/>
      <c r="BPA230" s="223"/>
      <c r="BPB230" s="223"/>
      <c r="BPC230" s="223"/>
      <c r="BPD230" s="223"/>
      <c r="BPE230" s="223"/>
      <c r="BPF230" s="223"/>
      <c r="BPG230" s="223"/>
      <c r="BPH230" s="223"/>
      <c r="BPI230" s="223"/>
      <c r="BPJ230" s="223"/>
      <c r="BPK230" s="223"/>
      <c r="BPL230" s="223"/>
      <c r="BPM230" s="223"/>
      <c r="BPN230" s="223"/>
      <c r="BPO230" s="223"/>
      <c r="BPP230" s="223"/>
      <c r="BPQ230" s="223"/>
      <c r="BPR230" s="223"/>
      <c r="BPS230" s="223"/>
      <c r="BPT230" s="223"/>
      <c r="BPU230" s="223"/>
      <c r="BPV230" s="223"/>
      <c r="BPW230" s="223"/>
      <c r="BPX230" s="223"/>
      <c r="BPY230" s="223"/>
      <c r="BPZ230" s="223"/>
      <c r="BQA230" s="223"/>
      <c r="BQB230" s="223"/>
      <c r="BQC230" s="223"/>
      <c r="BQD230" s="223"/>
      <c r="BQE230" s="223"/>
      <c r="BQF230" s="223"/>
      <c r="BQG230" s="223"/>
      <c r="BQH230" s="223"/>
      <c r="BQI230" s="223"/>
      <c r="BQJ230" s="223"/>
      <c r="BQK230" s="223"/>
      <c r="BQL230" s="223"/>
      <c r="BQM230" s="223"/>
      <c r="BQN230" s="223"/>
      <c r="BQO230" s="223"/>
      <c r="BQP230" s="223"/>
      <c r="BQQ230" s="223"/>
      <c r="BQR230" s="223"/>
      <c r="BQS230" s="223"/>
      <c r="BQT230" s="223"/>
      <c r="BQU230" s="223"/>
      <c r="BQV230" s="223"/>
      <c r="BQW230" s="223"/>
      <c r="BQX230" s="223"/>
      <c r="BQY230" s="223"/>
      <c r="BQZ230" s="223"/>
      <c r="BRA230" s="223"/>
      <c r="BRB230" s="223"/>
      <c r="BRC230" s="223"/>
      <c r="BRD230" s="223"/>
      <c r="BRE230" s="223"/>
      <c r="BRF230" s="223"/>
      <c r="BRG230" s="223"/>
      <c r="BRH230" s="223"/>
      <c r="BRI230" s="223"/>
      <c r="BRJ230" s="223"/>
      <c r="BRK230" s="223"/>
      <c r="BRL230" s="223"/>
      <c r="BRM230" s="223"/>
      <c r="BRN230" s="223"/>
      <c r="BRO230" s="223"/>
      <c r="BRP230" s="223"/>
      <c r="BRQ230" s="223"/>
      <c r="BRR230" s="223"/>
      <c r="BRS230" s="223"/>
      <c r="BRT230" s="223"/>
      <c r="BRU230" s="223"/>
      <c r="BRV230" s="223"/>
      <c r="BRW230" s="223"/>
      <c r="BRX230" s="223"/>
      <c r="BRY230" s="223"/>
      <c r="BRZ230" s="223"/>
      <c r="BSA230" s="223"/>
      <c r="BSB230" s="223"/>
      <c r="BSC230" s="223"/>
      <c r="BSD230" s="223"/>
      <c r="BSE230" s="223"/>
      <c r="BSF230" s="223"/>
      <c r="BSG230" s="223"/>
      <c r="BSH230" s="223"/>
      <c r="BSI230" s="223"/>
      <c r="BSJ230" s="223"/>
      <c r="BSK230" s="223"/>
      <c r="BSL230" s="223"/>
      <c r="BSM230" s="223"/>
      <c r="BSN230" s="223"/>
      <c r="BSO230" s="223"/>
      <c r="BSP230" s="223"/>
      <c r="BSQ230" s="223"/>
      <c r="BSR230" s="223"/>
      <c r="BSS230" s="223"/>
      <c r="BST230" s="223"/>
      <c r="BSU230" s="223"/>
      <c r="BSV230" s="223"/>
      <c r="BSW230" s="223"/>
      <c r="BSX230" s="223"/>
      <c r="BSY230" s="223"/>
      <c r="BSZ230" s="223"/>
      <c r="BTA230" s="223"/>
      <c r="BTB230" s="223"/>
      <c r="BTC230" s="223"/>
      <c r="BTD230" s="223"/>
      <c r="BTE230" s="223"/>
      <c r="BTF230" s="223"/>
      <c r="BTG230" s="223"/>
      <c r="BTH230" s="223"/>
      <c r="BTI230" s="223"/>
      <c r="BTJ230" s="223"/>
      <c r="BTK230" s="223"/>
      <c r="BTL230" s="223"/>
      <c r="BTM230" s="223"/>
      <c r="BTN230" s="223"/>
      <c r="BTO230" s="223"/>
      <c r="BTP230" s="223"/>
      <c r="BTQ230" s="223"/>
      <c r="BTR230" s="223"/>
      <c r="BTS230" s="223"/>
      <c r="BTT230" s="223"/>
      <c r="BTU230" s="223"/>
      <c r="BTV230" s="223"/>
      <c r="BTW230" s="223"/>
      <c r="BTX230" s="223"/>
      <c r="BTY230" s="223"/>
      <c r="BTZ230" s="223"/>
      <c r="BUA230" s="223"/>
      <c r="BUB230" s="223"/>
      <c r="BUC230" s="223"/>
      <c r="BUD230" s="223"/>
      <c r="BUE230" s="223"/>
      <c r="BUF230" s="223"/>
      <c r="BUG230" s="223"/>
      <c r="BUH230" s="223"/>
      <c r="BUI230" s="223"/>
      <c r="BUJ230" s="223"/>
      <c r="BUK230" s="223"/>
      <c r="BUL230" s="223"/>
      <c r="BUM230" s="223"/>
      <c r="BUN230" s="223"/>
      <c r="BUO230" s="223"/>
      <c r="BUP230" s="223"/>
      <c r="BUQ230" s="223"/>
      <c r="BUR230" s="223"/>
      <c r="BUS230" s="223"/>
      <c r="BUT230" s="223"/>
      <c r="BUU230" s="223"/>
      <c r="BUV230" s="223"/>
      <c r="BUW230" s="223"/>
      <c r="BUX230" s="223"/>
      <c r="BUY230" s="223"/>
      <c r="BUZ230" s="223"/>
      <c r="BVA230" s="223"/>
      <c r="BVB230" s="223"/>
      <c r="BVC230" s="223"/>
      <c r="BVD230" s="223"/>
      <c r="BVE230" s="223"/>
      <c r="BVF230" s="223"/>
      <c r="BVG230" s="223"/>
      <c r="BVH230" s="223"/>
      <c r="BVI230" s="223"/>
      <c r="BVJ230" s="223"/>
      <c r="BVK230" s="223"/>
      <c r="BVL230" s="223"/>
      <c r="BVM230" s="223"/>
      <c r="BVN230" s="223"/>
      <c r="BVO230" s="223"/>
      <c r="BVP230" s="223"/>
      <c r="BVQ230" s="223"/>
      <c r="BVR230" s="223"/>
      <c r="BVS230" s="223"/>
      <c r="BVT230" s="223"/>
      <c r="BVU230" s="223"/>
      <c r="BVV230" s="223"/>
      <c r="BVW230" s="223"/>
      <c r="BVX230" s="223"/>
      <c r="BVY230" s="223"/>
      <c r="BVZ230" s="223"/>
      <c r="BWA230" s="223"/>
      <c r="BWB230" s="223"/>
      <c r="BWC230" s="223"/>
      <c r="BWD230" s="223"/>
      <c r="BWE230" s="223"/>
      <c r="BWF230" s="223"/>
      <c r="BWG230" s="223"/>
      <c r="BWH230" s="223"/>
      <c r="BWI230" s="223"/>
      <c r="BWJ230" s="223"/>
      <c r="BWK230" s="223"/>
      <c r="BWL230" s="223"/>
      <c r="BWM230" s="223"/>
      <c r="BWN230" s="223"/>
      <c r="BWO230" s="223"/>
      <c r="BWP230" s="223"/>
      <c r="BWQ230" s="223"/>
      <c r="BWR230" s="223"/>
      <c r="BWS230" s="223"/>
      <c r="BWT230" s="223"/>
      <c r="BWU230" s="223"/>
      <c r="BWV230" s="223"/>
      <c r="BWW230" s="223"/>
      <c r="BWX230" s="223"/>
      <c r="BWY230" s="223"/>
      <c r="BWZ230" s="223"/>
      <c r="BXA230" s="223"/>
      <c r="BXB230" s="223"/>
      <c r="BXC230" s="223"/>
      <c r="BXD230" s="223"/>
      <c r="BXE230" s="223"/>
      <c r="BXF230" s="223"/>
      <c r="BXG230" s="223"/>
      <c r="BXH230" s="223"/>
      <c r="BXI230" s="223"/>
      <c r="BXJ230" s="223"/>
      <c r="BXK230" s="223"/>
      <c r="BXL230" s="223"/>
      <c r="BXM230" s="223"/>
      <c r="BXN230" s="223"/>
      <c r="BXO230" s="223"/>
      <c r="BXP230" s="223"/>
      <c r="BXQ230" s="223"/>
      <c r="BXR230" s="223"/>
      <c r="BXS230" s="223"/>
      <c r="BXT230" s="223"/>
      <c r="BXU230" s="223"/>
      <c r="BXV230" s="223"/>
      <c r="BXW230" s="223"/>
      <c r="BXX230" s="223"/>
      <c r="BXY230" s="223"/>
      <c r="BXZ230" s="223"/>
      <c r="BYA230" s="223"/>
      <c r="BYB230" s="223"/>
      <c r="BYC230" s="223"/>
      <c r="BYD230" s="223"/>
      <c r="BYE230" s="223"/>
      <c r="BYF230" s="223"/>
      <c r="BYG230" s="223"/>
      <c r="BYH230" s="223"/>
      <c r="BYI230" s="223"/>
      <c r="BYJ230" s="223"/>
      <c r="BYK230" s="223"/>
      <c r="BYL230" s="223"/>
      <c r="BYM230" s="223"/>
      <c r="BYN230" s="223"/>
      <c r="BYO230" s="223"/>
      <c r="BYP230" s="223"/>
      <c r="BYQ230" s="223"/>
      <c r="BYR230" s="223"/>
      <c r="BYS230" s="223"/>
      <c r="BYT230" s="223"/>
      <c r="BYU230" s="223"/>
      <c r="BYV230" s="223"/>
      <c r="BYW230" s="223"/>
      <c r="BYX230" s="223"/>
      <c r="BYY230" s="223"/>
      <c r="BYZ230" s="223"/>
      <c r="BZA230" s="223"/>
      <c r="BZB230" s="223"/>
      <c r="BZC230" s="223"/>
      <c r="BZD230" s="223"/>
      <c r="BZE230" s="223"/>
      <c r="BZF230" s="223"/>
      <c r="BZG230" s="223"/>
      <c r="BZH230" s="223"/>
      <c r="BZI230" s="223"/>
      <c r="BZJ230" s="223"/>
      <c r="BZK230" s="223"/>
      <c r="BZL230" s="223"/>
      <c r="BZM230" s="223"/>
      <c r="BZN230" s="223"/>
      <c r="BZO230" s="223"/>
      <c r="BZP230" s="223"/>
      <c r="BZQ230" s="223"/>
      <c r="BZR230" s="223"/>
      <c r="BZS230" s="223"/>
      <c r="BZT230" s="223"/>
      <c r="BZU230" s="223"/>
      <c r="BZV230" s="223"/>
      <c r="BZW230" s="223"/>
      <c r="BZX230" s="223"/>
      <c r="BZY230" s="223"/>
      <c r="BZZ230" s="223"/>
      <c r="CAA230" s="223"/>
      <c r="CAB230" s="223"/>
      <c r="CAC230" s="223"/>
      <c r="CAD230" s="223"/>
      <c r="CAE230" s="223"/>
      <c r="CAF230" s="223"/>
      <c r="CAG230" s="223"/>
      <c r="CAH230" s="223"/>
      <c r="CAI230" s="223"/>
      <c r="CAJ230" s="223"/>
      <c r="CAK230" s="223"/>
      <c r="CAL230" s="223"/>
      <c r="CAM230" s="223"/>
      <c r="CAN230" s="223"/>
      <c r="CAO230" s="223"/>
      <c r="CAP230" s="223"/>
      <c r="CAQ230" s="223"/>
      <c r="CAR230" s="223"/>
      <c r="CAS230" s="223"/>
      <c r="CAT230" s="223"/>
      <c r="CAU230" s="223"/>
      <c r="CAV230" s="223"/>
      <c r="CAW230" s="223"/>
      <c r="CAX230" s="223"/>
      <c r="CAY230" s="223"/>
      <c r="CAZ230" s="223"/>
      <c r="CBA230" s="223"/>
      <c r="CBB230" s="223"/>
      <c r="CBC230" s="223"/>
      <c r="CBD230" s="223"/>
      <c r="CBE230" s="223"/>
      <c r="CBF230" s="223"/>
      <c r="CBG230" s="223"/>
      <c r="CBH230" s="223"/>
      <c r="CBI230" s="223"/>
      <c r="CBJ230" s="223"/>
      <c r="CBK230" s="223"/>
      <c r="CBL230" s="223"/>
      <c r="CBM230" s="223"/>
      <c r="CBN230" s="223"/>
      <c r="CBO230" s="223"/>
      <c r="CBP230" s="223"/>
      <c r="CBQ230" s="223"/>
      <c r="CBR230" s="223"/>
      <c r="CBS230" s="223"/>
      <c r="CBT230" s="223"/>
      <c r="CBU230" s="223"/>
      <c r="CBV230" s="223"/>
      <c r="CBW230" s="223"/>
      <c r="CBX230" s="223"/>
      <c r="CBY230" s="223"/>
      <c r="CBZ230" s="223"/>
      <c r="CCA230" s="223"/>
      <c r="CCB230" s="223"/>
      <c r="CCC230" s="223"/>
      <c r="CCD230" s="223"/>
      <c r="CCE230" s="223"/>
      <c r="CCF230" s="223"/>
      <c r="CCG230" s="223"/>
      <c r="CCH230" s="223"/>
      <c r="CCI230" s="223"/>
      <c r="CCJ230" s="223"/>
      <c r="CCK230" s="223"/>
      <c r="CCL230" s="223"/>
      <c r="CCM230" s="223"/>
      <c r="CCN230" s="223"/>
      <c r="CCO230" s="223"/>
      <c r="CCP230" s="223"/>
      <c r="CCQ230" s="223"/>
      <c r="CCR230" s="223"/>
      <c r="CCS230" s="223"/>
      <c r="CCT230" s="223"/>
      <c r="CCU230" s="223"/>
      <c r="CCV230" s="223"/>
      <c r="CCW230" s="223"/>
      <c r="CCX230" s="223"/>
      <c r="CCY230" s="223"/>
      <c r="CCZ230" s="223"/>
      <c r="CDA230" s="223"/>
      <c r="CDB230" s="223"/>
      <c r="CDC230" s="223"/>
      <c r="CDD230" s="223"/>
      <c r="CDE230" s="223"/>
      <c r="CDF230" s="223"/>
      <c r="CDG230" s="223"/>
      <c r="CDH230" s="223"/>
      <c r="CDI230" s="223"/>
      <c r="CDJ230" s="223"/>
      <c r="CDK230" s="223"/>
      <c r="CDL230" s="223"/>
      <c r="CDM230" s="223"/>
      <c r="CDN230" s="223"/>
      <c r="CDO230" s="223"/>
      <c r="CDP230" s="223"/>
      <c r="CDQ230" s="223"/>
      <c r="CDR230" s="223"/>
      <c r="CDS230" s="223"/>
      <c r="CDT230" s="223"/>
      <c r="CDU230" s="223"/>
      <c r="CDV230" s="223"/>
      <c r="CDW230" s="223"/>
      <c r="CDX230" s="223"/>
      <c r="CDY230" s="223"/>
      <c r="CDZ230" s="223"/>
      <c r="CEA230" s="223"/>
      <c r="CEB230" s="223"/>
      <c r="CEC230" s="223"/>
      <c r="CED230" s="223"/>
      <c r="CEE230" s="223"/>
      <c r="CEF230" s="223"/>
      <c r="CEG230" s="223"/>
      <c r="CEH230" s="223"/>
      <c r="CEI230" s="223"/>
      <c r="CEJ230" s="223"/>
      <c r="CEK230" s="223"/>
      <c r="CEL230" s="223"/>
      <c r="CEM230" s="223"/>
      <c r="CEN230" s="223"/>
      <c r="CEO230" s="223"/>
      <c r="CEP230" s="223"/>
      <c r="CEQ230" s="223"/>
      <c r="CER230" s="223"/>
      <c r="CES230" s="223"/>
      <c r="CET230" s="223"/>
      <c r="CEU230" s="223"/>
      <c r="CEV230" s="223"/>
      <c r="CEW230" s="223"/>
      <c r="CEX230" s="223"/>
      <c r="CEY230" s="223"/>
      <c r="CEZ230" s="223"/>
      <c r="CFA230" s="223"/>
      <c r="CFB230" s="223"/>
      <c r="CFC230" s="223"/>
      <c r="CFD230" s="223"/>
      <c r="CFE230" s="223"/>
      <c r="CFF230" s="223"/>
      <c r="CFG230" s="223"/>
      <c r="CFH230" s="223"/>
      <c r="CFI230" s="223"/>
      <c r="CFJ230" s="223"/>
      <c r="CFK230" s="223"/>
      <c r="CFL230" s="223"/>
      <c r="CFM230" s="223"/>
      <c r="CFN230" s="223"/>
      <c r="CFO230" s="223"/>
      <c r="CFP230" s="223"/>
      <c r="CFQ230" s="223"/>
      <c r="CFR230" s="223"/>
      <c r="CFS230" s="223"/>
      <c r="CFT230" s="223"/>
      <c r="CFU230" s="223"/>
      <c r="CFV230" s="223"/>
      <c r="CFW230" s="223"/>
      <c r="CFX230" s="223"/>
      <c r="CFY230" s="223"/>
      <c r="CFZ230" s="223"/>
      <c r="CGA230" s="223"/>
      <c r="CGB230" s="223"/>
      <c r="CGC230" s="223"/>
      <c r="CGD230" s="223"/>
      <c r="CGE230" s="223"/>
      <c r="CGF230" s="223"/>
      <c r="CGG230" s="223"/>
      <c r="CGH230" s="223"/>
      <c r="CGI230" s="223"/>
      <c r="CGJ230" s="223"/>
      <c r="CGK230" s="223"/>
      <c r="CGL230" s="223"/>
      <c r="CGM230" s="223"/>
      <c r="CGN230" s="223"/>
      <c r="CGO230" s="223"/>
      <c r="CGP230" s="223"/>
      <c r="CGQ230" s="223"/>
      <c r="CGR230" s="223"/>
      <c r="CGS230" s="223"/>
      <c r="CGT230" s="223"/>
      <c r="CGU230" s="223"/>
      <c r="CGV230" s="223"/>
      <c r="CGW230" s="223"/>
      <c r="CGX230" s="223"/>
      <c r="CGY230" s="223"/>
      <c r="CGZ230" s="223"/>
      <c r="CHA230" s="223"/>
      <c r="CHB230" s="223"/>
      <c r="CHC230" s="223"/>
      <c r="CHD230" s="223"/>
      <c r="CHE230" s="223"/>
      <c r="CHF230" s="223"/>
      <c r="CHG230" s="223"/>
      <c r="CHH230" s="223"/>
      <c r="CHI230" s="223"/>
      <c r="CHJ230" s="223"/>
      <c r="CHK230" s="223"/>
      <c r="CHL230" s="223"/>
      <c r="CHM230" s="223"/>
      <c r="CHN230" s="223"/>
      <c r="CHO230" s="223"/>
      <c r="CHP230" s="223"/>
      <c r="CHQ230" s="223"/>
      <c r="CHR230" s="223"/>
      <c r="CHS230" s="223"/>
      <c r="CHT230" s="223"/>
      <c r="CHU230" s="223"/>
      <c r="CHV230" s="223"/>
      <c r="CHW230" s="223"/>
      <c r="CHX230" s="223"/>
      <c r="CHY230" s="223"/>
      <c r="CHZ230" s="223"/>
      <c r="CIA230" s="223"/>
      <c r="CIB230" s="223"/>
      <c r="CIC230" s="223"/>
      <c r="CID230" s="223"/>
      <c r="CIE230" s="223"/>
      <c r="CIF230" s="223"/>
      <c r="CIG230" s="223"/>
      <c r="CIH230" s="223"/>
      <c r="CII230" s="223"/>
      <c r="CIJ230" s="223"/>
      <c r="CIK230" s="223"/>
      <c r="CIL230" s="223"/>
      <c r="CIM230" s="223"/>
      <c r="CIN230" s="223"/>
      <c r="CIO230" s="223"/>
      <c r="CIP230" s="223"/>
      <c r="CIQ230" s="223"/>
      <c r="CIR230" s="223"/>
      <c r="CIS230" s="223"/>
      <c r="CIT230" s="223"/>
      <c r="CIU230" s="223"/>
      <c r="CIV230" s="223"/>
      <c r="CIW230" s="223"/>
      <c r="CIX230" s="223"/>
      <c r="CIY230" s="223"/>
      <c r="CIZ230" s="223"/>
      <c r="CJA230" s="223"/>
      <c r="CJB230" s="223"/>
      <c r="CJC230" s="223"/>
      <c r="CJD230" s="223"/>
      <c r="CJE230" s="223"/>
      <c r="CJF230" s="223"/>
      <c r="CJG230" s="223"/>
      <c r="CJH230" s="223"/>
      <c r="CJI230" s="223"/>
      <c r="CJJ230" s="223"/>
      <c r="CJK230" s="223"/>
      <c r="CJL230" s="223"/>
      <c r="CJM230" s="223"/>
      <c r="CJN230" s="223"/>
      <c r="CJO230" s="223"/>
      <c r="CJP230" s="223"/>
      <c r="CJQ230" s="223"/>
      <c r="CJR230" s="223"/>
      <c r="CJS230" s="223"/>
      <c r="CJT230" s="223"/>
      <c r="CJU230" s="223"/>
      <c r="CJV230" s="223"/>
      <c r="CJW230" s="223"/>
      <c r="CJX230" s="223"/>
      <c r="CJY230" s="223"/>
      <c r="CJZ230" s="223"/>
      <c r="CKA230" s="223"/>
      <c r="CKB230" s="223"/>
      <c r="CKC230" s="223"/>
      <c r="CKD230" s="223"/>
      <c r="CKE230" s="223"/>
      <c r="CKF230" s="223"/>
      <c r="CKG230" s="223"/>
      <c r="CKH230" s="223"/>
      <c r="CKI230" s="223"/>
      <c r="CKJ230" s="223"/>
      <c r="CKK230" s="223"/>
      <c r="CKL230" s="223"/>
      <c r="CKM230" s="223"/>
      <c r="CKN230" s="223"/>
      <c r="CKO230" s="223"/>
      <c r="CKP230" s="223"/>
      <c r="CKQ230" s="223"/>
      <c r="CKR230" s="223"/>
      <c r="CKS230" s="223"/>
      <c r="CKT230" s="223"/>
      <c r="CKU230" s="223"/>
      <c r="CKV230" s="223"/>
      <c r="CKW230" s="223"/>
      <c r="CKX230" s="223"/>
      <c r="CKY230" s="223"/>
      <c r="CKZ230" s="223"/>
      <c r="CLA230" s="223"/>
      <c r="CLB230" s="223"/>
      <c r="CLC230" s="223"/>
      <c r="CLD230" s="223"/>
      <c r="CLE230" s="223"/>
      <c r="CLF230" s="223"/>
      <c r="CLG230" s="223"/>
      <c r="CLH230" s="223"/>
      <c r="CLI230" s="223"/>
      <c r="CLJ230" s="223"/>
      <c r="CLK230" s="223"/>
      <c r="CLL230" s="223"/>
      <c r="CLM230" s="223"/>
      <c r="CLN230" s="223"/>
      <c r="CLO230" s="223"/>
      <c r="CLP230" s="223"/>
      <c r="CLQ230" s="223"/>
      <c r="CLR230" s="223"/>
      <c r="CLS230" s="223"/>
      <c r="CLT230" s="223"/>
      <c r="CLU230" s="223"/>
      <c r="CLV230" s="223"/>
      <c r="CLW230" s="223"/>
      <c r="CLX230" s="223"/>
      <c r="CLY230" s="223"/>
      <c r="CLZ230" s="223"/>
      <c r="CMA230" s="223"/>
      <c r="CMB230" s="223"/>
      <c r="CMC230" s="223"/>
      <c r="CMD230" s="223"/>
      <c r="CME230" s="223"/>
      <c r="CMF230" s="223"/>
      <c r="CMG230" s="223"/>
      <c r="CMH230" s="223"/>
      <c r="CMI230" s="223"/>
      <c r="CMJ230" s="223"/>
      <c r="CMK230" s="223"/>
      <c r="CML230" s="223"/>
      <c r="CMM230" s="223"/>
      <c r="CMN230" s="223"/>
      <c r="CMO230" s="223"/>
      <c r="CMP230" s="223"/>
      <c r="CMQ230" s="223"/>
      <c r="CMR230" s="223"/>
      <c r="CMS230" s="223"/>
      <c r="CMT230" s="223"/>
      <c r="CMU230" s="223"/>
      <c r="CMV230" s="223"/>
      <c r="CMW230" s="223"/>
      <c r="CMX230" s="223"/>
      <c r="CMY230" s="223"/>
      <c r="CMZ230" s="223"/>
      <c r="CNA230" s="223"/>
      <c r="CNB230" s="223"/>
      <c r="CNC230" s="223"/>
      <c r="CND230" s="223"/>
      <c r="CNE230" s="223"/>
      <c r="CNF230" s="223"/>
      <c r="CNG230" s="223"/>
      <c r="CNH230" s="223"/>
      <c r="CNI230" s="223"/>
      <c r="CNJ230" s="223"/>
      <c r="CNK230" s="223"/>
      <c r="CNL230" s="223"/>
      <c r="CNM230" s="223"/>
      <c r="CNN230" s="223"/>
      <c r="CNO230" s="223"/>
      <c r="CNP230" s="223"/>
      <c r="CNQ230" s="223"/>
      <c r="CNR230" s="223"/>
      <c r="CNS230" s="223"/>
      <c r="CNT230" s="223"/>
      <c r="CNU230" s="223"/>
      <c r="CNV230" s="223"/>
      <c r="CNW230" s="223"/>
      <c r="CNX230" s="223"/>
      <c r="CNY230" s="223"/>
      <c r="CNZ230" s="223"/>
      <c r="COA230" s="223"/>
      <c r="COB230" s="223"/>
      <c r="COC230" s="223"/>
      <c r="COD230" s="223"/>
      <c r="COE230" s="223"/>
      <c r="COF230" s="223"/>
      <c r="COG230" s="223"/>
      <c r="COH230" s="223"/>
      <c r="COI230" s="223"/>
      <c r="COJ230" s="223"/>
      <c r="COK230" s="223"/>
      <c r="COL230" s="223"/>
      <c r="COM230" s="223"/>
      <c r="CON230" s="223"/>
      <c r="COO230" s="223"/>
      <c r="COP230" s="223"/>
      <c r="COQ230" s="223"/>
      <c r="COR230" s="223"/>
      <c r="COS230" s="223"/>
      <c r="COT230" s="223"/>
      <c r="COU230" s="223"/>
      <c r="COV230" s="223"/>
      <c r="COW230" s="223"/>
      <c r="COX230" s="223"/>
      <c r="COY230" s="223"/>
      <c r="COZ230" s="223"/>
      <c r="CPA230" s="223"/>
      <c r="CPB230" s="223"/>
      <c r="CPC230" s="223"/>
      <c r="CPD230" s="223"/>
      <c r="CPE230" s="223"/>
      <c r="CPF230" s="223"/>
      <c r="CPG230" s="223"/>
      <c r="CPH230" s="223"/>
      <c r="CPI230" s="223"/>
      <c r="CPJ230" s="223"/>
      <c r="CPK230" s="223"/>
      <c r="CPL230" s="223"/>
      <c r="CPM230" s="223"/>
      <c r="CPN230" s="223"/>
      <c r="CPO230" s="223"/>
      <c r="CPP230" s="223"/>
      <c r="CPQ230" s="223"/>
      <c r="CPR230" s="223"/>
      <c r="CPS230" s="223"/>
      <c r="CPT230" s="223"/>
      <c r="CPU230" s="223"/>
      <c r="CPV230" s="223"/>
      <c r="CPW230" s="223"/>
      <c r="CPX230" s="223"/>
      <c r="CPY230" s="223"/>
      <c r="CPZ230" s="223"/>
      <c r="CQA230" s="223"/>
      <c r="CQB230" s="223"/>
      <c r="CQC230" s="223"/>
      <c r="CQD230" s="223"/>
      <c r="CQE230" s="223"/>
      <c r="CQF230" s="223"/>
      <c r="CQG230" s="223"/>
      <c r="CQH230" s="223"/>
      <c r="CQI230" s="223"/>
      <c r="CQJ230" s="223"/>
      <c r="CQK230" s="223"/>
      <c r="CQL230" s="223"/>
      <c r="CQM230" s="223"/>
      <c r="CQN230" s="223"/>
      <c r="CQO230" s="223"/>
      <c r="CQP230" s="223"/>
      <c r="CQQ230" s="223"/>
      <c r="CQR230" s="223"/>
      <c r="CQS230" s="223"/>
      <c r="CQT230" s="223"/>
      <c r="CQU230" s="223"/>
      <c r="CQV230" s="223"/>
      <c r="CQW230" s="223"/>
      <c r="CQX230" s="223"/>
      <c r="CQY230" s="223"/>
      <c r="CQZ230" s="223"/>
      <c r="CRA230" s="223"/>
      <c r="CRB230" s="223"/>
      <c r="CRC230" s="223"/>
      <c r="CRD230" s="223"/>
      <c r="CRE230" s="223"/>
      <c r="CRF230" s="223"/>
      <c r="CRG230" s="223"/>
      <c r="CRH230" s="223"/>
      <c r="CRI230" s="223"/>
      <c r="CRJ230" s="223"/>
      <c r="CRK230" s="223"/>
      <c r="CRL230" s="223"/>
      <c r="CRM230" s="223"/>
      <c r="CRN230" s="223"/>
      <c r="CRO230" s="223"/>
      <c r="CRP230" s="223"/>
      <c r="CRQ230" s="223"/>
      <c r="CRR230" s="223"/>
      <c r="CRS230" s="223"/>
      <c r="CRT230" s="223"/>
      <c r="CRU230" s="223"/>
      <c r="CRV230" s="223"/>
      <c r="CRW230" s="223"/>
      <c r="CRX230" s="223"/>
      <c r="CRY230" s="223"/>
      <c r="CRZ230" s="223"/>
      <c r="CSA230" s="223"/>
      <c r="CSB230" s="223"/>
      <c r="CSC230" s="223"/>
      <c r="CSD230" s="223"/>
      <c r="CSE230" s="223"/>
      <c r="CSF230" s="223"/>
      <c r="CSG230" s="223"/>
      <c r="CSH230" s="223"/>
      <c r="CSI230" s="223"/>
      <c r="CSJ230" s="223"/>
      <c r="CSK230" s="223"/>
      <c r="CSL230" s="223"/>
      <c r="CSM230" s="223"/>
      <c r="CSN230" s="223"/>
      <c r="CSO230" s="223"/>
      <c r="CSP230" s="223"/>
      <c r="CSQ230" s="223"/>
      <c r="CSR230" s="223"/>
      <c r="CSS230" s="223"/>
      <c r="CST230" s="223"/>
      <c r="CSU230" s="223"/>
      <c r="CSV230" s="223"/>
      <c r="CSW230" s="223"/>
      <c r="CSX230" s="223"/>
      <c r="CSY230" s="223"/>
      <c r="CSZ230" s="223"/>
      <c r="CTA230" s="223"/>
      <c r="CTB230" s="223"/>
      <c r="CTC230" s="223"/>
      <c r="CTD230" s="223"/>
      <c r="CTE230" s="223"/>
      <c r="CTF230" s="223"/>
      <c r="CTG230" s="223"/>
      <c r="CTH230" s="223"/>
      <c r="CTI230" s="223"/>
      <c r="CTJ230" s="223"/>
      <c r="CTK230" s="223"/>
      <c r="CTL230" s="223"/>
      <c r="CTM230" s="223"/>
      <c r="CTN230" s="223"/>
      <c r="CTO230" s="223"/>
      <c r="CTP230" s="223"/>
      <c r="CTQ230" s="223"/>
      <c r="CTR230" s="223"/>
      <c r="CTS230" s="223"/>
      <c r="CTT230" s="223"/>
      <c r="CTU230" s="223"/>
      <c r="CTV230" s="223"/>
      <c r="CTW230" s="223"/>
      <c r="CTX230" s="223"/>
      <c r="CTY230" s="223"/>
      <c r="CTZ230" s="223"/>
      <c r="CUA230" s="223"/>
      <c r="CUB230" s="223"/>
      <c r="CUC230" s="223"/>
      <c r="CUD230" s="223"/>
      <c r="CUE230" s="223"/>
      <c r="CUF230" s="223"/>
      <c r="CUG230" s="223"/>
      <c r="CUH230" s="223"/>
      <c r="CUI230" s="223"/>
      <c r="CUJ230" s="223"/>
      <c r="CUK230" s="223"/>
      <c r="CUL230" s="223"/>
      <c r="CUM230" s="223"/>
      <c r="CUN230" s="223"/>
      <c r="CUO230" s="223"/>
      <c r="CUP230" s="223"/>
      <c r="CUQ230" s="223"/>
      <c r="CUR230" s="223"/>
      <c r="CUS230" s="223"/>
      <c r="CUT230" s="223"/>
      <c r="CUU230" s="223"/>
      <c r="CUV230" s="223"/>
      <c r="CUW230" s="223"/>
      <c r="CUX230" s="223"/>
      <c r="CUY230" s="223"/>
      <c r="CUZ230" s="223"/>
      <c r="CVA230" s="223"/>
      <c r="CVB230" s="223"/>
      <c r="CVC230" s="223"/>
      <c r="CVD230" s="223"/>
      <c r="CVE230" s="223"/>
      <c r="CVF230" s="223"/>
      <c r="CVG230" s="223"/>
      <c r="CVH230" s="223"/>
      <c r="CVI230" s="223"/>
      <c r="CVJ230" s="223"/>
      <c r="CVK230" s="223"/>
      <c r="CVL230" s="223"/>
      <c r="CVM230" s="223"/>
      <c r="CVN230" s="223"/>
      <c r="CVO230" s="223"/>
      <c r="CVP230" s="223"/>
      <c r="CVQ230" s="223"/>
      <c r="CVR230" s="223"/>
      <c r="CVS230" s="223"/>
      <c r="CVT230" s="223"/>
      <c r="CVU230" s="223"/>
      <c r="CVV230" s="223"/>
      <c r="CVW230" s="223"/>
      <c r="CVX230" s="223"/>
      <c r="CVY230" s="223"/>
      <c r="CVZ230" s="223"/>
      <c r="CWA230" s="223"/>
      <c r="CWB230" s="223"/>
      <c r="CWC230" s="223"/>
      <c r="CWD230" s="223"/>
      <c r="CWE230" s="223"/>
      <c r="CWF230" s="223"/>
      <c r="CWG230" s="223"/>
      <c r="CWH230" s="223"/>
      <c r="CWI230" s="223"/>
      <c r="CWJ230" s="223"/>
      <c r="CWK230" s="223"/>
      <c r="CWL230" s="223"/>
      <c r="CWM230" s="223"/>
      <c r="CWN230" s="223"/>
      <c r="CWO230" s="223"/>
      <c r="CWP230" s="223"/>
      <c r="CWQ230" s="223"/>
      <c r="CWR230" s="223"/>
      <c r="CWS230" s="223"/>
      <c r="CWT230" s="223"/>
      <c r="CWU230" s="223"/>
      <c r="CWV230" s="223"/>
      <c r="CWW230" s="223"/>
      <c r="CWX230" s="223"/>
      <c r="CWY230" s="223"/>
      <c r="CWZ230" s="223"/>
      <c r="CXA230" s="223"/>
      <c r="CXB230" s="223"/>
      <c r="CXC230" s="223"/>
      <c r="CXD230" s="223"/>
      <c r="CXE230" s="223"/>
      <c r="CXF230" s="223"/>
      <c r="CXG230" s="223"/>
      <c r="CXH230" s="223"/>
      <c r="CXI230" s="223"/>
      <c r="CXJ230" s="223"/>
      <c r="CXK230" s="223"/>
      <c r="CXL230" s="223"/>
      <c r="CXM230" s="223"/>
      <c r="CXN230" s="223"/>
      <c r="CXO230" s="223"/>
      <c r="CXP230" s="223"/>
      <c r="CXQ230" s="223"/>
      <c r="CXR230" s="223"/>
      <c r="CXS230" s="223"/>
      <c r="CXT230" s="223"/>
      <c r="CXU230" s="223"/>
      <c r="CXV230" s="223"/>
      <c r="CXW230" s="223"/>
      <c r="CXX230" s="223"/>
      <c r="CXY230" s="223"/>
      <c r="CXZ230" s="223"/>
      <c r="CYA230" s="223"/>
      <c r="CYB230" s="223"/>
      <c r="CYC230" s="223"/>
      <c r="CYD230" s="223"/>
      <c r="CYE230" s="223"/>
      <c r="CYF230" s="223"/>
      <c r="CYG230" s="223"/>
      <c r="CYH230" s="223"/>
      <c r="CYI230" s="223"/>
      <c r="CYJ230" s="223"/>
      <c r="CYK230" s="223"/>
      <c r="CYL230" s="223"/>
      <c r="CYM230" s="223"/>
      <c r="CYN230" s="223"/>
      <c r="CYO230" s="223"/>
      <c r="CYP230" s="223"/>
      <c r="CYQ230" s="223"/>
      <c r="CYR230" s="223"/>
      <c r="CYS230" s="223"/>
      <c r="CYT230" s="223"/>
      <c r="CYU230" s="223"/>
      <c r="CYV230" s="223"/>
      <c r="CYW230" s="223"/>
      <c r="CYX230" s="223"/>
      <c r="CYY230" s="223"/>
      <c r="CYZ230" s="223"/>
      <c r="CZA230" s="223"/>
      <c r="CZB230" s="223"/>
      <c r="CZC230" s="223"/>
      <c r="CZD230" s="223"/>
      <c r="CZE230" s="223"/>
      <c r="CZF230" s="223"/>
      <c r="CZG230" s="223"/>
      <c r="CZH230" s="223"/>
      <c r="CZI230" s="223"/>
      <c r="CZJ230" s="223"/>
      <c r="CZK230" s="223"/>
      <c r="CZL230" s="223"/>
      <c r="CZM230" s="223"/>
      <c r="CZN230" s="223"/>
      <c r="CZO230" s="223"/>
      <c r="CZP230" s="223"/>
      <c r="CZQ230" s="223"/>
      <c r="CZR230" s="223"/>
      <c r="CZS230" s="223"/>
      <c r="CZT230" s="223"/>
      <c r="CZU230" s="223"/>
      <c r="CZV230" s="223"/>
      <c r="CZW230" s="223"/>
      <c r="CZX230" s="223"/>
      <c r="CZY230" s="223"/>
      <c r="CZZ230" s="223"/>
      <c r="DAA230" s="223"/>
      <c r="DAB230" s="223"/>
      <c r="DAC230" s="223"/>
      <c r="DAD230" s="223"/>
      <c r="DAE230" s="223"/>
      <c r="DAF230" s="223"/>
      <c r="DAG230" s="223"/>
      <c r="DAH230" s="223"/>
      <c r="DAI230" s="223"/>
      <c r="DAJ230" s="223"/>
      <c r="DAK230" s="223"/>
      <c r="DAL230" s="223"/>
      <c r="DAM230" s="223"/>
      <c r="DAN230" s="223"/>
      <c r="DAO230" s="223"/>
      <c r="DAP230" s="223"/>
      <c r="DAQ230" s="223"/>
      <c r="DAR230" s="223"/>
      <c r="DAS230" s="223"/>
      <c r="DAT230" s="223"/>
      <c r="DAU230" s="223"/>
      <c r="DAV230" s="223"/>
      <c r="DAW230" s="223"/>
      <c r="DAX230" s="223"/>
      <c r="DAY230" s="223"/>
      <c r="DAZ230" s="223"/>
      <c r="DBA230" s="223"/>
      <c r="DBB230" s="223"/>
      <c r="DBC230" s="223"/>
      <c r="DBD230" s="223"/>
      <c r="DBE230" s="223"/>
      <c r="DBF230" s="223"/>
      <c r="DBG230" s="223"/>
      <c r="DBH230" s="223"/>
      <c r="DBI230" s="223"/>
      <c r="DBJ230" s="223"/>
      <c r="DBK230" s="223"/>
      <c r="DBL230" s="223"/>
      <c r="DBM230" s="223"/>
      <c r="DBN230" s="223"/>
      <c r="DBO230" s="223"/>
      <c r="DBP230" s="223"/>
      <c r="DBQ230" s="223"/>
      <c r="DBR230" s="223"/>
      <c r="DBS230" s="223"/>
      <c r="DBT230" s="223"/>
      <c r="DBU230" s="223"/>
      <c r="DBV230" s="223"/>
      <c r="DBW230" s="223"/>
      <c r="DBX230" s="223"/>
      <c r="DBY230" s="223"/>
      <c r="DBZ230" s="223"/>
      <c r="DCA230" s="223"/>
      <c r="DCB230" s="223"/>
      <c r="DCC230" s="223"/>
      <c r="DCD230" s="223"/>
      <c r="DCE230" s="223"/>
      <c r="DCF230" s="223"/>
      <c r="DCG230" s="223"/>
      <c r="DCH230" s="223"/>
      <c r="DCI230" s="223"/>
      <c r="DCJ230" s="223"/>
      <c r="DCK230" s="223"/>
      <c r="DCL230" s="223"/>
      <c r="DCM230" s="223"/>
      <c r="DCN230" s="223"/>
      <c r="DCO230" s="223"/>
      <c r="DCP230" s="223"/>
      <c r="DCQ230" s="223"/>
      <c r="DCR230" s="223"/>
      <c r="DCS230" s="223"/>
      <c r="DCT230" s="223"/>
      <c r="DCU230" s="223"/>
      <c r="DCV230" s="223"/>
      <c r="DCW230" s="223"/>
      <c r="DCX230" s="223"/>
      <c r="DCY230" s="223"/>
      <c r="DCZ230" s="223"/>
      <c r="DDA230" s="223"/>
      <c r="DDB230" s="223"/>
      <c r="DDC230" s="223"/>
      <c r="DDD230" s="223"/>
      <c r="DDE230" s="223"/>
      <c r="DDF230" s="223"/>
      <c r="DDG230" s="223"/>
      <c r="DDH230" s="223"/>
      <c r="DDI230" s="223"/>
      <c r="DDJ230" s="223"/>
      <c r="DDK230" s="223"/>
      <c r="DDL230" s="223"/>
      <c r="DDM230" s="223"/>
      <c r="DDN230" s="223"/>
      <c r="DDO230" s="223"/>
      <c r="DDP230" s="223"/>
      <c r="DDQ230" s="223"/>
      <c r="DDR230" s="223"/>
      <c r="DDS230" s="223"/>
      <c r="DDT230" s="223"/>
      <c r="DDU230" s="223"/>
      <c r="DDV230" s="223"/>
      <c r="DDW230" s="223"/>
      <c r="DDX230" s="223"/>
      <c r="DDY230" s="223"/>
      <c r="DDZ230" s="223"/>
      <c r="DEA230" s="223"/>
      <c r="DEB230" s="223"/>
      <c r="DEC230" s="223"/>
      <c r="DED230" s="223"/>
      <c r="DEE230" s="223"/>
      <c r="DEF230" s="223"/>
      <c r="DEG230" s="223"/>
      <c r="DEH230" s="223"/>
      <c r="DEI230" s="223"/>
      <c r="DEJ230" s="223"/>
      <c r="DEK230" s="223"/>
      <c r="DEL230" s="223"/>
      <c r="DEM230" s="223"/>
      <c r="DEN230" s="223"/>
      <c r="DEO230" s="223"/>
      <c r="DEP230" s="223"/>
      <c r="DEQ230" s="223"/>
      <c r="DER230" s="223"/>
      <c r="DES230" s="223"/>
      <c r="DET230" s="223"/>
      <c r="DEU230" s="223"/>
      <c r="DEV230" s="223"/>
      <c r="DEW230" s="223"/>
      <c r="DEX230" s="223"/>
      <c r="DEY230" s="223"/>
      <c r="DEZ230" s="223"/>
      <c r="DFA230" s="223"/>
      <c r="DFB230" s="223"/>
      <c r="DFC230" s="223"/>
      <c r="DFD230" s="223"/>
      <c r="DFE230" s="223"/>
      <c r="DFF230" s="223"/>
      <c r="DFG230" s="223"/>
      <c r="DFH230" s="223"/>
      <c r="DFI230" s="223"/>
      <c r="DFJ230" s="223"/>
      <c r="DFK230" s="223"/>
      <c r="DFL230" s="223"/>
      <c r="DFM230" s="223"/>
      <c r="DFN230" s="223"/>
      <c r="DFO230" s="223"/>
      <c r="DFP230" s="223"/>
      <c r="DFQ230" s="223"/>
      <c r="DFR230" s="223"/>
      <c r="DFS230" s="223"/>
      <c r="DFT230" s="223"/>
      <c r="DFU230" s="223"/>
      <c r="DFV230" s="223"/>
      <c r="DFW230" s="223"/>
      <c r="DFX230" s="223"/>
      <c r="DFY230" s="223"/>
      <c r="DFZ230" s="223"/>
      <c r="DGA230" s="223"/>
      <c r="DGB230" s="223"/>
      <c r="DGC230" s="223"/>
      <c r="DGD230" s="223"/>
      <c r="DGE230" s="223"/>
      <c r="DGF230" s="223"/>
      <c r="DGG230" s="223"/>
      <c r="DGH230" s="223"/>
      <c r="DGI230" s="223"/>
      <c r="DGJ230" s="223"/>
      <c r="DGK230" s="223"/>
      <c r="DGL230" s="223"/>
      <c r="DGM230" s="223"/>
      <c r="DGN230" s="223"/>
      <c r="DGO230" s="223"/>
      <c r="DGP230" s="223"/>
      <c r="DGQ230" s="223"/>
      <c r="DGR230" s="223"/>
      <c r="DGS230" s="223"/>
      <c r="DGT230" s="223"/>
      <c r="DGU230" s="223"/>
      <c r="DGV230" s="223"/>
      <c r="DGW230" s="223"/>
      <c r="DGX230" s="223"/>
      <c r="DGY230" s="223"/>
      <c r="DGZ230" s="223"/>
      <c r="DHA230" s="223"/>
      <c r="DHB230" s="223"/>
      <c r="DHC230" s="223"/>
      <c r="DHD230" s="223"/>
      <c r="DHE230" s="223"/>
      <c r="DHF230" s="223"/>
      <c r="DHG230" s="223"/>
      <c r="DHH230" s="223"/>
      <c r="DHI230" s="223"/>
      <c r="DHJ230" s="223"/>
      <c r="DHK230" s="223"/>
      <c r="DHL230" s="223"/>
      <c r="DHM230" s="223"/>
      <c r="DHN230" s="223"/>
      <c r="DHO230" s="223"/>
      <c r="DHP230" s="223"/>
      <c r="DHQ230" s="223"/>
      <c r="DHR230" s="223"/>
      <c r="DHS230" s="223"/>
      <c r="DHT230" s="223"/>
      <c r="DHU230" s="223"/>
      <c r="DHV230" s="223"/>
      <c r="DHW230" s="223"/>
      <c r="DHX230" s="223"/>
      <c r="DHY230" s="223"/>
      <c r="DHZ230" s="223"/>
      <c r="DIA230" s="223"/>
      <c r="DIB230" s="223"/>
      <c r="DIC230" s="223"/>
      <c r="DID230" s="223"/>
      <c r="DIE230" s="223"/>
      <c r="DIF230" s="223"/>
      <c r="DIG230" s="223"/>
      <c r="DIH230" s="223"/>
      <c r="DII230" s="223"/>
      <c r="DIJ230" s="223"/>
      <c r="DIK230" s="223"/>
      <c r="DIL230" s="223"/>
      <c r="DIM230" s="223"/>
      <c r="DIN230" s="223"/>
      <c r="DIO230" s="223"/>
      <c r="DIP230" s="223"/>
      <c r="DIQ230" s="223"/>
      <c r="DIR230" s="223"/>
      <c r="DIS230" s="223"/>
      <c r="DIT230" s="223"/>
      <c r="DIU230" s="223"/>
      <c r="DIV230" s="223"/>
      <c r="DIW230" s="223"/>
      <c r="DIX230" s="223"/>
      <c r="DIY230" s="223"/>
      <c r="DIZ230" s="223"/>
      <c r="DJA230" s="223"/>
      <c r="DJB230" s="223"/>
      <c r="DJC230" s="223"/>
      <c r="DJD230" s="223"/>
      <c r="DJE230" s="223"/>
      <c r="DJF230" s="223"/>
      <c r="DJG230" s="223"/>
      <c r="DJH230" s="223"/>
      <c r="DJI230" s="223"/>
      <c r="DJJ230" s="223"/>
      <c r="DJK230" s="223"/>
      <c r="DJL230" s="223"/>
      <c r="DJM230" s="223"/>
      <c r="DJN230" s="223"/>
      <c r="DJO230" s="223"/>
      <c r="DJP230" s="223"/>
      <c r="DJQ230" s="223"/>
      <c r="DJR230" s="223"/>
      <c r="DJS230" s="223"/>
      <c r="DJT230" s="223"/>
      <c r="DJU230" s="223"/>
      <c r="DJV230" s="223"/>
      <c r="DJW230" s="223"/>
      <c r="DJX230" s="223"/>
      <c r="DJY230" s="223"/>
      <c r="DJZ230" s="223"/>
      <c r="DKA230" s="223"/>
      <c r="DKB230" s="223"/>
      <c r="DKC230" s="223"/>
      <c r="DKD230" s="223"/>
      <c r="DKE230" s="223"/>
      <c r="DKF230" s="223"/>
      <c r="DKG230" s="223"/>
      <c r="DKH230" s="223"/>
      <c r="DKI230" s="223"/>
      <c r="DKJ230" s="223"/>
      <c r="DKK230" s="223"/>
      <c r="DKL230" s="223"/>
      <c r="DKM230" s="223"/>
      <c r="DKN230" s="223"/>
      <c r="DKO230" s="223"/>
      <c r="DKP230" s="223"/>
      <c r="DKQ230" s="223"/>
      <c r="DKR230" s="223"/>
      <c r="DKS230" s="223"/>
      <c r="DKT230" s="223"/>
      <c r="DKU230" s="223"/>
      <c r="DKV230" s="223"/>
      <c r="DKW230" s="223"/>
      <c r="DKX230" s="223"/>
      <c r="DKY230" s="223"/>
      <c r="DKZ230" s="223"/>
      <c r="DLA230" s="223"/>
      <c r="DLB230" s="223"/>
      <c r="DLC230" s="223"/>
      <c r="DLD230" s="223"/>
      <c r="DLE230" s="223"/>
      <c r="DLF230" s="223"/>
      <c r="DLG230" s="223"/>
      <c r="DLH230" s="223"/>
      <c r="DLI230" s="223"/>
      <c r="DLJ230" s="223"/>
      <c r="DLK230" s="223"/>
      <c r="DLL230" s="223"/>
      <c r="DLM230" s="223"/>
      <c r="DLN230" s="223"/>
      <c r="DLO230" s="223"/>
      <c r="DLP230" s="223"/>
      <c r="DLQ230" s="223"/>
      <c r="DLR230" s="223"/>
      <c r="DLS230" s="223"/>
      <c r="DLT230" s="223"/>
      <c r="DLU230" s="223"/>
      <c r="DLV230" s="223"/>
      <c r="DLW230" s="223"/>
      <c r="DLX230" s="223"/>
      <c r="DLY230" s="223"/>
      <c r="DLZ230" s="223"/>
      <c r="DMA230" s="223"/>
      <c r="DMB230" s="223"/>
      <c r="DMC230" s="223"/>
      <c r="DMD230" s="223"/>
      <c r="DME230" s="223"/>
      <c r="DMF230" s="223"/>
      <c r="DMG230" s="223"/>
      <c r="DMH230" s="223"/>
      <c r="DMI230" s="223"/>
      <c r="DMJ230" s="223"/>
      <c r="DMK230" s="223"/>
      <c r="DML230" s="223"/>
      <c r="DMM230" s="223"/>
      <c r="DMN230" s="223"/>
      <c r="DMO230" s="223"/>
      <c r="DMP230" s="223"/>
      <c r="DMQ230" s="223"/>
      <c r="DMR230" s="223"/>
      <c r="DMS230" s="223"/>
      <c r="DMT230" s="223"/>
      <c r="DMU230" s="223"/>
      <c r="DMV230" s="223"/>
      <c r="DMW230" s="223"/>
      <c r="DMX230" s="223"/>
      <c r="DMY230" s="223"/>
      <c r="DMZ230" s="223"/>
      <c r="DNA230" s="223"/>
      <c r="DNB230" s="223"/>
      <c r="DNC230" s="223"/>
      <c r="DND230" s="223"/>
      <c r="DNE230" s="223"/>
      <c r="DNF230" s="223"/>
      <c r="DNG230" s="223"/>
      <c r="DNH230" s="223"/>
      <c r="DNI230" s="223"/>
      <c r="DNJ230" s="223"/>
      <c r="DNK230" s="223"/>
      <c r="DNL230" s="223"/>
      <c r="DNM230" s="223"/>
      <c r="DNN230" s="223"/>
      <c r="DNO230" s="223"/>
      <c r="DNP230" s="223"/>
      <c r="DNQ230" s="223"/>
      <c r="DNR230" s="223"/>
      <c r="DNS230" s="223"/>
      <c r="DNT230" s="223"/>
      <c r="DNU230" s="223"/>
      <c r="DNV230" s="223"/>
      <c r="DNW230" s="223"/>
      <c r="DNX230" s="223"/>
      <c r="DNY230" s="223"/>
      <c r="DNZ230" s="223"/>
      <c r="DOA230" s="223"/>
      <c r="DOB230" s="223"/>
      <c r="DOC230" s="223"/>
      <c r="DOD230" s="223"/>
      <c r="DOE230" s="223"/>
      <c r="DOF230" s="223"/>
      <c r="DOG230" s="223"/>
      <c r="DOH230" s="223"/>
      <c r="DOI230" s="223"/>
      <c r="DOJ230" s="223"/>
      <c r="DOK230" s="223"/>
      <c r="DOL230" s="223"/>
      <c r="DOM230" s="223"/>
      <c r="DON230" s="223"/>
      <c r="DOO230" s="223"/>
      <c r="DOP230" s="223"/>
      <c r="DOQ230" s="223"/>
      <c r="DOR230" s="223"/>
      <c r="DOS230" s="223"/>
      <c r="DOT230" s="223"/>
      <c r="DOU230" s="223"/>
      <c r="DOV230" s="223"/>
      <c r="DOW230" s="223"/>
      <c r="DOX230" s="223"/>
      <c r="DOY230" s="223"/>
      <c r="DOZ230" s="223"/>
      <c r="DPA230" s="223"/>
      <c r="DPB230" s="223"/>
      <c r="DPC230" s="223"/>
      <c r="DPD230" s="223"/>
      <c r="DPE230" s="223"/>
      <c r="DPF230" s="223"/>
      <c r="DPG230" s="223"/>
      <c r="DPH230" s="223"/>
      <c r="DPI230" s="223"/>
      <c r="DPJ230" s="223"/>
      <c r="DPK230" s="223"/>
      <c r="DPL230" s="223"/>
      <c r="DPM230" s="223"/>
      <c r="DPN230" s="223"/>
      <c r="DPO230" s="223"/>
      <c r="DPP230" s="223"/>
      <c r="DPQ230" s="223"/>
      <c r="DPR230" s="223"/>
      <c r="DPS230" s="223"/>
      <c r="DPT230" s="223"/>
      <c r="DPU230" s="223"/>
      <c r="DPV230" s="223"/>
      <c r="DPW230" s="223"/>
      <c r="DPX230" s="223"/>
      <c r="DPY230" s="223"/>
      <c r="DPZ230" s="223"/>
      <c r="DQA230" s="223"/>
      <c r="DQB230" s="223"/>
      <c r="DQC230" s="223"/>
      <c r="DQD230" s="223"/>
      <c r="DQE230" s="223"/>
      <c r="DQF230" s="223"/>
      <c r="DQG230" s="223"/>
      <c r="DQH230" s="223"/>
      <c r="DQI230" s="223"/>
      <c r="DQJ230" s="223"/>
      <c r="DQK230" s="223"/>
      <c r="DQL230" s="223"/>
      <c r="DQM230" s="223"/>
      <c r="DQN230" s="223"/>
      <c r="DQO230" s="223"/>
      <c r="DQP230" s="223"/>
      <c r="DQQ230" s="223"/>
      <c r="DQR230" s="223"/>
      <c r="DQS230" s="223"/>
      <c r="DQT230" s="223"/>
      <c r="DQU230" s="223"/>
      <c r="DQV230" s="223"/>
      <c r="DQW230" s="223"/>
      <c r="DQX230" s="223"/>
      <c r="DQY230" s="223"/>
      <c r="DQZ230" s="223"/>
      <c r="DRA230" s="223"/>
      <c r="DRB230" s="223"/>
      <c r="DRC230" s="223"/>
      <c r="DRD230" s="223"/>
      <c r="DRE230" s="223"/>
      <c r="DRF230" s="223"/>
      <c r="DRG230" s="223"/>
      <c r="DRH230" s="223"/>
      <c r="DRI230" s="223"/>
      <c r="DRJ230" s="223"/>
      <c r="DRK230" s="223"/>
      <c r="DRL230" s="223"/>
      <c r="DRM230" s="223"/>
      <c r="DRN230" s="223"/>
      <c r="DRO230" s="223"/>
      <c r="DRP230" s="223"/>
      <c r="DRQ230" s="223"/>
      <c r="DRR230" s="223"/>
      <c r="DRS230" s="223"/>
      <c r="DRT230" s="223"/>
      <c r="DRU230" s="223"/>
      <c r="DRV230" s="223"/>
      <c r="DRW230" s="223"/>
      <c r="DRX230" s="223"/>
      <c r="DRY230" s="223"/>
      <c r="DRZ230" s="223"/>
      <c r="DSA230" s="223"/>
      <c r="DSB230" s="223"/>
      <c r="DSC230" s="223"/>
      <c r="DSD230" s="223"/>
      <c r="DSE230" s="223"/>
      <c r="DSF230" s="223"/>
      <c r="DSG230" s="223"/>
      <c r="DSH230" s="223"/>
      <c r="DSI230" s="223"/>
      <c r="DSJ230" s="223"/>
      <c r="DSK230" s="223"/>
      <c r="DSL230" s="223"/>
      <c r="DSM230" s="223"/>
      <c r="DSN230" s="223"/>
      <c r="DSO230" s="223"/>
      <c r="DSP230" s="223"/>
      <c r="DSQ230" s="223"/>
      <c r="DSR230" s="223"/>
      <c r="DSS230" s="223"/>
      <c r="DST230" s="223"/>
      <c r="DSU230" s="223"/>
      <c r="DSV230" s="223"/>
      <c r="DSW230" s="223"/>
      <c r="DSX230" s="223"/>
      <c r="DSY230" s="223"/>
      <c r="DSZ230" s="223"/>
      <c r="DTA230" s="223"/>
      <c r="DTB230" s="223"/>
      <c r="DTC230" s="223"/>
      <c r="DTD230" s="223"/>
      <c r="DTE230" s="223"/>
      <c r="DTF230" s="223"/>
      <c r="DTG230" s="223"/>
      <c r="DTH230" s="223"/>
      <c r="DTI230" s="223"/>
      <c r="DTJ230" s="223"/>
      <c r="DTK230" s="223"/>
      <c r="DTL230" s="223"/>
      <c r="DTM230" s="223"/>
      <c r="DTN230" s="223"/>
      <c r="DTO230" s="223"/>
      <c r="DTP230" s="223"/>
      <c r="DTQ230" s="223"/>
      <c r="DTR230" s="223"/>
      <c r="DTS230" s="223"/>
      <c r="DTT230" s="223"/>
      <c r="DTU230" s="223"/>
      <c r="DTV230" s="223"/>
      <c r="DTW230" s="223"/>
      <c r="DTX230" s="223"/>
      <c r="DTY230" s="223"/>
      <c r="DTZ230" s="223"/>
      <c r="DUA230" s="223"/>
      <c r="DUB230" s="223"/>
      <c r="DUC230" s="223"/>
      <c r="DUD230" s="223"/>
      <c r="DUE230" s="223"/>
      <c r="DUF230" s="223"/>
      <c r="DUG230" s="223"/>
      <c r="DUH230" s="223"/>
      <c r="DUI230" s="223"/>
      <c r="DUJ230" s="223"/>
      <c r="DUK230" s="223"/>
      <c r="DUL230" s="223"/>
      <c r="DUM230" s="223"/>
      <c r="DUN230" s="223"/>
      <c r="DUO230" s="223"/>
      <c r="DUP230" s="223"/>
      <c r="DUQ230" s="223"/>
      <c r="DUR230" s="223"/>
      <c r="DUS230" s="223"/>
      <c r="DUT230" s="223"/>
      <c r="DUU230" s="223"/>
      <c r="DUV230" s="223"/>
      <c r="DUW230" s="223"/>
      <c r="DUX230" s="223"/>
      <c r="DUY230" s="223"/>
      <c r="DUZ230" s="223"/>
      <c r="DVA230" s="223"/>
      <c r="DVB230" s="223"/>
      <c r="DVC230" s="223"/>
      <c r="DVD230" s="223"/>
      <c r="DVE230" s="223"/>
      <c r="DVF230" s="223"/>
      <c r="DVG230" s="223"/>
      <c r="DVH230" s="223"/>
      <c r="DVI230" s="223"/>
      <c r="DVJ230" s="223"/>
      <c r="DVK230" s="223"/>
      <c r="DVL230" s="223"/>
      <c r="DVM230" s="223"/>
      <c r="DVN230" s="223"/>
      <c r="DVO230" s="223"/>
      <c r="DVP230" s="223"/>
      <c r="DVQ230" s="223"/>
      <c r="DVR230" s="223"/>
      <c r="DVS230" s="223"/>
      <c r="DVT230" s="223"/>
      <c r="DVU230" s="223"/>
      <c r="DVV230" s="223"/>
      <c r="DVW230" s="223"/>
      <c r="DVX230" s="223"/>
      <c r="DVY230" s="223"/>
      <c r="DVZ230" s="223"/>
      <c r="DWA230" s="223"/>
      <c r="DWB230" s="223"/>
      <c r="DWC230" s="223"/>
      <c r="DWD230" s="223"/>
      <c r="DWE230" s="223"/>
      <c r="DWF230" s="223"/>
      <c r="DWG230" s="223"/>
      <c r="DWH230" s="223"/>
      <c r="DWI230" s="223"/>
      <c r="DWJ230" s="223"/>
      <c r="DWK230" s="223"/>
      <c r="DWL230" s="223"/>
      <c r="DWM230" s="223"/>
      <c r="DWN230" s="223"/>
      <c r="DWO230" s="223"/>
      <c r="DWP230" s="223"/>
      <c r="DWQ230" s="223"/>
      <c r="DWR230" s="223"/>
      <c r="DWS230" s="223"/>
      <c r="DWT230" s="223"/>
      <c r="DWU230" s="223"/>
      <c r="DWV230" s="223"/>
      <c r="DWW230" s="223"/>
      <c r="DWX230" s="223"/>
      <c r="DWY230" s="223"/>
      <c r="DWZ230" s="223"/>
      <c r="DXA230" s="223"/>
      <c r="DXB230" s="223"/>
      <c r="DXC230" s="223"/>
      <c r="DXD230" s="223"/>
      <c r="DXE230" s="223"/>
      <c r="DXF230" s="223"/>
      <c r="DXG230" s="223"/>
      <c r="DXH230" s="223"/>
      <c r="DXI230" s="223"/>
      <c r="DXJ230" s="223"/>
      <c r="DXK230" s="223"/>
      <c r="DXL230" s="223"/>
      <c r="DXM230" s="223"/>
      <c r="DXN230" s="223"/>
      <c r="DXO230" s="223"/>
      <c r="DXP230" s="223"/>
      <c r="DXQ230" s="223"/>
      <c r="DXR230" s="223"/>
      <c r="DXS230" s="223"/>
      <c r="DXT230" s="223"/>
      <c r="DXU230" s="223"/>
      <c r="DXV230" s="223"/>
      <c r="DXW230" s="223"/>
      <c r="DXX230" s="223"/>
      <c r="DXY230" s="223"/>
      <c r="DXZ230" s="223"/>
      <c r="DYA230" s="223"/>
      <c r="DYB230" s="223"/>
      <c r="DYC230" s="223"/>
      <c r="DYD230" s="223"/>
      <c r="DYE230" s="223"/>
      <c r="DYF230" s="223"/>
      <c r="DYG230" s="223"/>
      <c r="DYH230" s="223"/>
      <c r="DYI230" s="223"/>
      <c r="DYJ230" s="223"/>
      <c r="DYK230" s="223"/>
      <c r="DYL230" s="223"/>
      <c r="DYM230" s="223"/>
      <c r="DYN230" s="223"/>
      <c r="DYO230" s="223"/>
      <c r="DYP230" s="223"/>
      <c r="DYQ230" s="223"/>
      <c r="DYR230" s="223"/>
      <c r="DYS230" s="223"/>
      <c r="DYT230" s="223"/>
      <c r="DYU230" s="223"/>
      <c r="DYV230" s="223"/>
      <c r="DYW230" s="223"/>
      <c r="DYX230" s="223"/>
      <c r="DYY230" s="223"/>
      <c r="DYZ230" s="223"/>
      <c r="DZA230" s="223"/>
      <c r="DZB230" s="223"/>
      <c r="DZC230" s="223"/>
      <c r="DZD230" s="223"/>
      <c r="DZE230" s="223"/>
      <c r="DZF230" s="223"/>
      <c r="DZG230" s="223"/>
      <c r="DZH230" s="223"/>
      <c r="DZI230" s="223"/>
      <c r="DZJ230" s="223"/>
      <c r="DZK230" s="223"/>
      <c r="DZL230" s="223"/>
      <c r="DZM230" s="223"/>
      <c r="DZN230" s="223"/>
      <c r="DZO230" s="223"/>
      <c r="DZP230" s="223"/>
      <c r="DZQ230" s="223"/>
      <c r="DZR230" s="223"/>
      <c r="DZS230" s="223"/>
      <c r="DZT230" s="223"/>
      <c r="DZU230" s="223"/>
      <c r="DZV230" s="223"/>
      <c r="DZW230" s="223"/>
      <c r="DZX230" s="223"/>
      <c r="DZY230" s="223"/>
      <c r="DZZ230" s="223"/>
      <c r="EAA230" s="223"/>
      <c r="EAB230" s="223"/>
      <c r="EAC230" s="223"/>
      <c r="EAD230" s="223"/>
      <c r="EAE230" s="223"/>
      <c r="EAF230" s="223"/>
      <c r="EAG230" s="223"/>
      <c r="EAH230" s="223"/>
      <c r="EAI230" s="223"/>
      <c r="EAJ230" s="223"/>
      <c r="EAK230" s="223"/>
      <c r="EAL230" s="223"/>
      <c r="EAM230" s="223"/>
      <c r="EAN230" s="223"/>
      <c r="EAO230" s="223"/>
      <c r="EAP230" s="223"/>
      <c r="EAQ230" s="223"/>
      <c r="EAR230" s="223"/>
      <c r="EAS230" s="223"/>
      <c r="EAT230" s="223"/>
      <c r="EAU230" s="223"/>
      <c r="EAV230" s="223"/>
      <c r="EAW230" s="223"/>
      <c r="EAX230" s="223"/>
      <c r="EAY230" s="223"/>
      <c r="EAZ230" s="223"/>
      <c r="EBA230" s="223"/>
      <c r="EBB230" s="223"/>
      <c r="EBC230" s="223"/>
      <c r="EBD230" s="223"/>
      <c r="EBE230" s="223"/>
      <c r="EBF230" s="223"/>
      <c r="EBG230" s="223"/>
      <c r="EBH230" s="223"/>
      <c r="EBI230" s="223"/>
      <c r="EBJ230" s="223"/>
      <c r="EBK230" s="223"/>
      <c r="EBL230" s="223"/>
      <c r="EBM230" s="223"/>
      <c r="EBN230" s="223"/>
      <c r="EBO230" s="223"/>
      <c r="EBP230" s="223"/>
      <c r="EBQ230" s="223"/>
      <c r="EBR230" s="223"/>
      <c r="EBS230" s="223"/>
      <c r="EBT230" s="223"/>
      <c r="EBU230" s="223"/>
      <c r="EBV230" s="223"/>
      <c r="EBW230" s="223"/>
      <c r="EBX230" s="223"/>
      <c r="EBY230" s="223"/>
      <c r="EBZ230" s="223"/>
      <c r="ECA230" s="223"/>
      <c r="ECB230" s="223"/>
      <c r="ECC230" s="223"/>
      <c r="ECD230" s="223"/>
      <c r="ECE230" s="223"/>
      <c r="ECF230" s="223"/>
      <c r="ECG230" s="223"/>
      <c r="ECH230" s="223"/>
      <c r="ECI230" s="223"/>
      <c r="ECJ230" s="223"/>
      <c r="ECK230" s="223"/>
      <c r="ECL230" s="223"/>
      <c r="ECM230" s="223"/>
      <c r="ECN230" s="223"/>
      <c r="ECO230" s="223"/>
      <c r="ECP230" s="223"/>
      <c r="ECQ230" s="223"/>
      <c r="ECR230" s="223"/>
      <c r="ECS230" s="223"/>
      <c r="ECT230" s="223"/>
      <c r="ECU230" s="223"/>
      <c r="ECV230" s="223"/>
      <c r="ECW230" s="223"/>
      <c r="ECX230" s="223"/>
      <c r="ECY230" s="223"/>
      <c r="ECZ230" s="223"/>
      <c r="EDA230" s="223"/>
      <c r="EDB230" s="223"/>
      <c r="EDC230" s="223"/>
      <c r="EDD230" s="223"/>
      <c r="EDE230" s="223"/>
      <c r="EDF230" s="223"/>
      <c r="EDG230" s="223"/>
      <c r="EDH230" s="223"/>
      <c r="EDI230" s="223"/>
      <c r="EDJ230" s="223"/>
      <c r="EDK230" s="223"/>
      <c r="EDL230" s="223"/>
      <c r="EDM230" s="223"/>
      <c r="EDN230" s="223"/>
      <c r="EDO230" s="223"/>
      <c r="EDP230" s="223"/>
      <c r="EDQ230" s="223"/>
      <c r="EDR230" s="223"/>
      <c r="EDS230" s="223"/>
      <c r="EDT230" s="223"/>
      <c r="EDU230" s="223"/>
      <c r="EDV230" s="223"/>
      <c r="EDW230" s="223"/>
      <c r="EDX230" s="223"/>
      <c r="EDY230" s="223"/>
      <c r="EDZ230" s="223"/>
      <c r="EEA230" s="223"/>
      <c r="EEB230" s="223"/>
      <c r="EEC230" s="223"/>
      <c r="EED230" s="223"/>
      <c r="EEE230" s="223"/>
      <c r="EEF230" s="223"/>
      <c r="EEG230" s="223"/>
      <c r="EEH230" s="223"/>
      <c r="EEI230" s="223"/>
      <c r="EEJ230" s="223"/>
      <c r="EEK230" s="223"/>
      <c r="EEL230" s="223"/>
      <c r="EEM230" s="223"/>
      <c r="EEN230" s="223"/>
      <c r="EEO230" s="223"/>
      <c r="EEP230" s="223"/>
      <c r="EEQ230" s="223"/>
      <c r="EER230" s="223"/>
      <c r="EES230" s="223"/>
      <c r="EET230" s="223"/>
      <c r="EEU230" s="223"/>
      <c r="EEV230" s="223"/>
      <c r="EEW230" s="223"/>
      <c r="EEX230" s="223"/>
      <c r="EEY230" s="223"/>
      <c r="EEZ230" s="223"/>
      <c r="EFA230" s="223"/>
      <c r="EFB230" s="223"/>
      <c r="EFC230" s="223"/>
      <c r="EFD230" s="223"/>
      <c r="EFE230" s="223"/>
      <c r="EFF230" s="223"/>
      <c r="EFG230" s="223"/>
      <c r="EFH230" s="223"/>
      <c r="EFI230" s="223"/>
      <c r="EFJ230" s="223"/>
      <c r="EFK230" s="223"/>
      <c r="EFL230" s="223"/>
      <c r="EFM230" s="223"/>
      <c r="EFN230" s="223"/>
      <c r="EFO230" s="223"/>
      <c r="EFP230" s="223"/>
      <c r="EFQ230" s="223"/>
      <c r="EFR230" s="223"/>
      <c r="EFS230" s="223"/>
      <c r="EFT230" s="223"/>
      <c r="EFU230" s="223"/>
      <c r="EFV230" s="223"/>
      <c r="EFW230" s="223"/>
      <c r="EFX230" s="223"/>
      <c r="EFY230" s="223"/>
      <c r="EFZ230" s="223"/>
      <c r="EGA230" s="223"/>
      <c r="EGB230" s="223"/>
      <c r="EGC230" s="223"/>
      <c r="EGD230" s="223"/>
      <c r="EGE230" s="223"/>
      <c r="EGF230" s="223"/>
      <c r="EGG230" s="223"/>
      <c r="EGH230" s="223"/>
      <c r="EGI230" s="223"/>
      <c r="EGJ230" s="223"/>
      <c r="EGK230" s="223"/>
      <c r="EGL230" s="223"/>
      <c r="EGM230" s="223"/>
      <c r="EGN230" s="223"/>
      <c r="EGO230" s="223"/>
      <c r="EGP230" s="223"/>
      <c r="EGQ230" s="223"/>
      <c r="EGR230" s="223"/>
      <c r="EGS230" s="223"/>
      <c r="EGT230" s="223"/>
      <c r="EGU230" s="223"/>
      <c r="EGV230" s="223"/>
      <c r="EGW230" s="223"/>
      <c r="EGX230" s="223"/>
      <c r="EGY230" s="223"/>
      <c r="EGZ230" s="223"/>
      <c r="EHA230" s="223"/>
      <c r="EHB230" s="223"/>
      <c r="EHC230" s="223"/>
      <c r="EHD230" s="223"/>
      <c r="EHE230" s="223"/>
      <c r="EHF230" s="223"/>
      <c r="EHG230" s="223"/>
      <c r="EHH230" s="223"/>
      <c r="EHI230" s="223"/>
      <c r="EHJ230" s="223"/>
      <c r="EHK230" s="223"/>
      <c r="EHL230" s="223"/>
      <c r="EHM230" s="223"/>
      <c r="EHN230" s="223"/>
      <c r="EHO230" s="223"/>
      <c r="EHP230" s="223"/>
      <c r="EHQ230" s="223"/>
      <c r="EHR230" s="223"/>
      <c r="EHS230" s="223"/>
      <c r="EHT230" s="223"/>
      <c r="EHU230" s="223"/>
      <c r="EHV230" s="223"/>
      <c r="EHW230" s="223"/>
      <c r="EHX230" s="223"/>
      <c r="EHY230" s="223"/>
      <c r="EHZ230" s="223"/>
      <c r="EIA230" s="223"/>
      <c r="EIB230" s="223"/>
      <c r="EIC230" s="223"/>
      <c r="EID230" s="223"/>
      <c r="EIE230" s="223"/>
      <c r="EIF230" s="223"/>
      <c r="EIG230" s="223"/>
      <c r="EIH230" s="223"/>
      <c r="EII230" s="223"/>
      <c r="EIJ230" s="223"/>
      <c r="EIK230" s="223"/>
      <c r="EIL230" s="223"/>
      <c r="EIM230" s="223"/>
      <c r="EIN230" s="223"/>
      <c r="EIO230" s="223"/>
      <c r="EIP230" s="223"/>
      <c r="EIQ230" s="223"/>
      <c r="EIR230" s="223"/>
      <c r="EIS230" s="223"/>
      <c r="EIT230" s="223"/>
      <c r="EIU230" s="223"/>
      <c r="EIV230" s="223"/>
      <c r="EIW230" s="223"/>
      <c r="EIX230" s="223"/>
      <c r="EIY230" s="223"/>
      <c r="EIZ230" s="223"/>
      <c r="EJA230" s="223"/>
      <c r="EJB230" s="223"/>
      <c r="EJC230" s="223"/>
      <c r="EJD230" s="223"/>
      <c r="EJE230" s="223"/>
      <c r="EJF230" s="223"/>
      <c r="EJG230" s="223"/>
      <c r="EJH230" s="223"/>
      <c r="EJI230" s="223"/>
      <c r="EJJ230" s="223"/>
      <c r="EJK230" s="223"/>
      <c r="EJL230" s="223"/>
      <c r="EJM230" s="223"/>
      <c r="EJN230" s="223"/>
      <c r="EJO230" s="223"/>
      <c r="EJP230" s="223"/>
      <c r="EJQ230" s="223"/>
      <c r="EJR230" s="223"/>
      <c r="EJS230" s="223"/>
      <c r="EJT230" s="223"/>
      <c r="EJU230" s="223"/>
      <c r="EJV230" s="223"/>
      <c r="EJW230" s="223"/>
      <c r="EJX230" s="223"/>
      <c r="EJY230" s="223"/>
      <c r="EJZ230" s="223"/>
      <c r="EKA230" s="223"/>
      <c r="EKB230" s="223"/>
      <c r="EKC230" s="223"/>
      <c r="EKD230" s="223"/>
      <c r="EKE230" s="223"/>
      <c r="EKF230" s="223"/>
      <c r="EKG230" s="223"/>
      <c r="EKH230" s="223"/>
      <c r="EKI230" s="223"/>
      <c r="EKJ230" s="223"/>
      <c r="EKK230" s="223"/>
      <c r="EKL230" s="223"/>
      <c r="EKM230" s="223"/>
      <c r="EKN230" s="223"/>
      <c r="EKO230" s="223"/>
      <c r="EKP230" s="223"/>
      <c r="EKQ230" s="223"/>
      <c r="EKR230" s="223"/>
      <c r="EKS230" s="223"/>
      <c r="EKT230" s="223"/>
      <c r="EKU230" s="223"/>
      <c r="EKV230" s="223"/>
      <c r="EKW230" s="223"/>
      <c r="EKX230" s="223"/>
      <c r="EKY230" s="223"/>
      <c r="EKZ230" s="223"/>
      <c r="ELA230" s="223"/>
      <c r="ELB230" s="223"/>
      <c r="ELC230" s="223"/>
      <c r="ELD230" s="223"/>
      <c r="ELE230" s="223"/>
      <c r="ELF230" s="223"/>
      <c r="ELG230" s="223"/>
      <c r="ELH230" s="223"/>
      <c r="ELI230" s="223"/>
      <c r="ELJ230" s="223"/>
      <c r="ELK230" s="223"/>
      <c r="ELL230" s="223"/>
      <c r="ELM230" s="223"/>
      <c r="ELN230" s="223"/>
      <c r="ELO230" s="223"/>
      <c r="ELP230" s="223"/>
      <c r="ELQ230" s="223"/>
      <c r="ELR230" s="223"/>
      <c r="ELS230" s="223"/>
      <c r="ELT230" s="223"/>
      <c r="ELU230" s="223"/>
      <c r="ELV230" s="223"/>
      <c r="ELW230" s="223"/>
      <c r="ELX230" s="223"/>
      <c r="ELY230" s="223"/>
      <c r="ELZ230" s="223"/>
      <c r="EMA230" s="223"/>
      <c r="EMB230" s="223"/>
      <c r="EMC230" s="223"/>
      <c r="EMD230" s="223"/>
      <c r="EME230" s="223"/>
      <c r="EMF230" s="223"/>
      <c r="EMG230" s="223"/>
      <c r="EMH230" s="223"/>
      <c r="EMI230" s="223"/>
      <c r="EMJ230" s="223"/>
      <c r="EMK230" s="223"/>
      <c r="EML230" s="223"/>
      <c r="EMM230" s="223"/>
      <c r="EMN230" s="223"/>
      <c r="EMO230" s="223"/>
      <c r="EMP230" s="223"/>
      <c r="EMQ230" s="223"/>
      <c r="EMR230" s="223"/>
      <c r="EMS230" s="223"/>
      <c r="EMT230" s="223"/>
      <c r="EMU230" s="223"/>
      <c r="EMV230" s="223"/>
      <c r="EMW230" s="223"/>
      <c r="EMX230" s="223"/>
      <c r="EMY230" s="223"/>
      <c r="EMZ230" s="223"/>
      <c r="ENA230" s="223"/>
      <c r="ENB230" s="223"/>
      <c r="ENC230" s="223"/>
      <c r="END230" s="223"/>
      <c r="ENE230" s="223"/>
      <c r="ENF230" s="223"/>
      <c r="ENG230" s="223"/>
      <c r="ENH230" s="223"/>
      <c r="ENI230" s="223"/>
      <c r="ENJ230" s="223"/>
      <c r="ENK230" s="223"/>
      <c r="ENL230" s="223"/>
      <c r="ENM230" s="223"/>
      <c r="ENN230" s="223"/>
      <c r="ENO230" s="223"/>
      <c r="ENP230" s="223"/>
      <c r="ENQ230" s="223"/>
      <c r="ENR230" s="223"/>
      <c r="ENS230" s="223"/>
      <c r="ENT230" s="223"/>
      <c r="ENU230" s="223"/>
      <c r="ENV230" s="223"/>
      <c r="ENW230" s="223"/>
      <c r="ENX230" s="223"/>
      <c r="ENY230" s="223"/>
      <c r="ENZ230" s="223"/>
      <c r="EOA230" s="223"/>
      <c r="EOB230" s="223"/>
      <c r="EOC230" s="223"/>
      <c r="EOD230" s="223"/>
      <c r="EOE230" s="223"/>
      <c r="EOF230" s="223"/>
      <c r="EOG230" s="223"/>
      <c r="EOH230" s="223"/>
      <c r="EOI230" s="223"/>
      <c r="EOJ230" s="223"/>
      <c r="EOK230" s="223"/>
      <c r="EOL230" s="223"/>
      <c r="EOM230" s="223"/>
      <c r="EON230" s="223"/>
      <c r="EOO230" s="223"/>
      <c r="EOP230" s="223"/>
      <c r="EOQ230" s="223"/>
      <c r="EOR230" s="223"/>
      <c r="EOS230" s="223"/>
      <c r="EOT230" s="223"/>
      <c r="EOU230" s="223"/>
      <c r="EOV230" s="223"/>
      <c r="EOW230" s="223"/>
      <c r="EOX230" s="223"/>
      <c r="EOY230" s="223"/>
      <c r="EOZ230" s="223"/>
      <c r="EPA230" s="223"/>
      <c r="EPB230" s="223"/>
      <c r="EPC230" s="223"/>
      <c r="EPD230" s="223"/>
      <c r="EPE230" s="223"/>
      <c r="EPF230" s="223"/>
      <c r="EPG230" s="223"/>
      <c r="EPH230" s="223"/>
      <c r="EPI230" s="223"/>
      <c r="EPJ230" s="223"/>
      <c r="EPK230" s="223"/>
      <c r="EPL230" s="223"/>
      <c r="EPM230" s="223"/>
      <c r="EPN230" s="223"/>
      <c r="EPO230" s="223"/>
      <c r="EPP230" s="223"/>
      <c r="EPQ230" s="223"/>
      <c r="EPR230" s="223"/>
      <c r="EPS230" s="223"/>
      <c r="EPT230" s="223"/>
      <c r="EPU230" s="223"/>
      <c r="EPV230" s="223"/>
      <c r="EPW230" s="223"/>
      <c r="EPX230" s="223"/>
      <c r="EPY230" s="223"/>
      <c r="EPZ230" s="223"/>
      <c r="EQA230" s="223"/>
      <c r="EQB230" s="223"/>
      <c r="EQC230" s="223"/>
      <c r="EQD230" s="223"/>
      <c r="EQE230" s="223"/>
      <c r="EQF230" s="223"/>
      <c r="EQG230" s="223"/>
      <c r="EQH230" s="223"/>
      <c r="EQI230" s="223"/>
      <c r="EQJ230" s="223"/>
      <c r="EQK230" s="223"/>
      <c r="EQL230" s="223"/>
      <c r="EQM230" s="223"/>
      <c r="EQN230" s="223"/>
      <c r="EQO230" s="223"/>
      <c r="EQP230" s="223"/>
      <c r="EQQ230" s="223"/>
      <c r="EQR230" s="223"/>
      <c r="EQS230" s="223"/>
      <c r="EQT230" s="223"/>
      <c r="EQU230" s="223"/>
      <c r="EQV230" s="223"/>
      <c r="EQW230" s="223"/>
      <c r="EQX230" s="223"/>
      <c r="EQY230" s="223"/>
      <c r="EQZ230" s="223"/>
      <c r="ERA230" s="223"/>
      <c r="ERB230" s="223"/>
      <c r="ERC230" s="223"/>
      <c r="ERD230" s="223"/>
      <c r="ERE230" s="223"/>
      <c r="ERF230" s="223"/>
      <c r="ERG230" s="223"/>
      <c r="ERH230" s="223"/>
      <c r="ERI230" s="223"/>
      <c r="ERJ230" s="223"/>
      <c r="ERK230" s="223"/>
      <c r="ERL230" s="223"/>
      <c r="ERM230" s="223"/>
      <c r="ERN230" s="223"/>
      <c r="ERO230" s="223"/>
      <c r="ERP230" s="223"/>
      <c r="ERQ230" s="223"/>
      <c r="ERR230" s="223"/>
      <c r="ERS230" s="223"/>
      <c r="ERT230" s="223"/>
      <c r="ERU230" s="223"/>
      <c r="ERV230" s="223"/>
      <c r="ERW230" s="223"/>
      <c r="ERX230" s="223"/>
      <c r="ERY230" s="223"/>
      <c r="ERZ230" s="223"/>
      <c r="ESA230" s="223"/>
      <c r="ESB230" s="223"/>
      <c r="ESC230" s="223"/>
      <c r="ESD230" s="223"/>
      <c r="ESE230" s="223"/>
      <c r="ESF230" s="223"/>
      <c r="ESG230" s="223"/>
      <c r="ESH230" s="223"/>
      <c r="ESI230" s="223"/>
      <c r="ESJ230" s="223"/>
      <c r="ESK230" s="223"/>
      <c r="ESL230" s="223"/>
      <c r="ESM230" s="223"/>
      <c r="ESN230" s="223"/>
      <c r="ESO230" s="223"/>
      <c r="ESP230" s="223"/>
      <c r="ESQ230" s="223"/>
      <c r="ESR230" s="223"/>
      <c r="ESS230" s="223"/>
      <c r="EST230" s="223"/>
      <c r="ESU230" s="223"/>
      <c r="ESV230" s="223"/>
      <c r="ESW230" s="223"/>
      <c r="ESX230" s="223"/>
      <c r="ESY230" s="223"/>
      <c r="ESZ230" s="223"/>
      <c r="ETA230" s="223"/>
      <c r="ETB230" s="223"/>
      <c r="ETC230" s="223"/>
      <c r="ETD230" s="223"/>
      <c r="ETE230" s="223"/>
      <c r="ETF230" s="223"/>
      <c r="ETG230" s="223"/>
      <c r="ETH230" s="223"/>
      <c r="ETI230" s="223"/>
      <c r="ETJ230" s="223"/>
      <c r="ETK230" s="223"/>
      <c r="ETL230" s="223"/>
      <c r="ETM230" s="223"/>
      <c r="ETN230" s="223"/>
      <c r="ETO230" s="223"/>
      <c r="ETP230" s="223"/>
      <c r="ETQ230" s="223"/>
      <c r="ETR230" s="223"/>
      <c r="ETS230" s="223"/>
      <c r="ETT230" s="223"/>
      <c r="ETU230" s="223"/>
      <c r="ETV230" s="223"/>
      <c r="ETW230" s="223"/>
      <c r="ETX230" s="223"/>
      <c r="ETY230" s="223"/>
      <c r="ETZ230" s="223"/>
      <c r="EUA230" s="223"/>
      <c r="EUB230" s="223"/>
      <c r="EUC230" s="223"/>
      <c r="EUD230" s="223"/>
      <c r="EUE230" s="223"/>
      <c r="EUF230" s="223"/>
      <c r="EUG230" s="223"/>
      <c r="EUH230" s="223"/>
      <c r="EUI230" s="223"/>
      <c r="EUJ230" s="223"/>
      <c r="EUK230" s="223"/>
      <c r="EUL230" s="223"/>
      <c r="EUM230" s="223"/>
      <c r="EUN230" s="223"/>
      <c r="EUO230" s="223"/>
      <c r="EUP230" s="223"/>
      <c r="EUQ230" s="223"/>
      <c r="EUR230" s="223"/>
      <c r="EUS230" s="223"/>
      <c r="EUT230" s="223"/>
      <c r="EUU230" s="223"/>
      <c r="EUV230" s="223"/>
      <c r="EUW230" s="223"/>
      <c r="EUX230" s="223"/>
      <c r="EUY230" s="223"/>
      <c r="EUZ230" s="223"/>
      <c r="EVA230" s="223"/>
      <c r="EVB230" s="223"/>
      <c r="EVC230" s="223"/>
      <c r="EVD230" s="223"/>
      <c r="EVE230" s="223"/>
      <c r="EVF230" s="223"/>
      <c r="EVG230" s="223"/>
      <c r="EVH230" s="223"/>
      <c r="EVI230" s="223"/>
      <c r="EVJ230" s="223"/>
      <c r="EVK230" s="223"/>
      <c r="EVL230" s="223"/>
      <c r="EVM230" s="223"/>
      <c r="EVN230" s="223"/>
      <c r="EVO230" s="223"/>
      <c r="EVP230" s="223"/>
      <c r="EVQ230" s="223"/>
      <c r="EVR230" s="223"/>
      <c r="EVS230" s="223"/>
      <c r="EVT230" s="223"/>
      <c r="EVU230" s="223"/>
      <c r="EVV230" s="223"/>
      <c r="EVW230" s="223"/>
      <c r="EVX230" s="223"/>
      <c r="EVY230" s="223"/>
      <c r="EVZ230" s="223"/>
      <c r="EWA230" s="223"/>
      <c r="EWB230" s="223"/>
      <c r="EWC230" s="223"/>
      <c r="EWD230" s="223"/>
      <c r="EWE230" s="223"/>
      <c r="EWF230" s="223"/>
      <c r="EWG230" s="223"/>
      <c r="EWH230" s="223"/>
      <c r="EWI230" s="223"/>
      <c r="EWJ230" s="223"/>
      <c r="EWK230" s="223"/>
      <c r="EWL230" s="223"/>
      <c r="EWM230" s="223"/>
      <c r="EWN230" s="223"/>
      <c r="EWO230" s="223"/>
      <c r="EWP230" s="223"/>
      <c r="EWQ230" s="223"/>
      <c r="EWR230" s="223"/>
      <c r="EWS230" s="223"/>
      <c r="EWT230" s="223"/>
      <c r="EWU230" s="223"/>
      <c r="EWV230" s="223"/>
      <c r="EWW230" s="223"/>
      <c r="EWX230" s="223"/>
      <c r="EWY230" s="223"/>
      <c r="EWZ230" s="223"/>
      <c r="EXA230" s="223"/>
      <c r="EXB230" s="223"/>
      <c r="EXC230" s="223"/>
      <c r="EXD230" s="223"/>
      <c r="EXE230" s="223"/>
      <c r="EXF230" s="223"/>
      <c r="EXG230" s="223"/>
      <c r="EXH230" s="223"/>
      <c r="EXI230" s="223"/>
      <c r="EXJ230" s="223"/>
      <c r="EXK230" s="223"/>
      <c r="EXL230" s="223"/>
      <c r="EXM230" s="223"/>
      <c r="EXN230" s="223"/>
      <c r="EXO230" s="223"/>
      <c r="EXP230" s="223"/>
      <c r="EXQ230" s="223"/>
      <c r="EXR230" s="223"/>
      <c r="EXS230" s="223"/>
      <c r="EXT230" s="223"/>
      <c r="EXU230" s="223"/>
      <c r="EXV230" s="223"/>
      <c r="EXW230" s="223"/>
      <c r="EXX230" s="223"/>
      <c r="EXY230" s="223"/>
      <c r="EXZ230" s="223"/>
      <c r="EYA230" s="223"/>
      <c r="EYB230" s="223"/>
      <c r="EYC230" s="223"/>
      <c r="EYD230" s="223"/>
      <c r="EYE230" s="223"/>
      <c r="EYF230" s="223"/>
      <c r="EYG230" s="223"/>
      <c r="EYH230" s="223"/>
      <c r="EYI230" s="223"/>
      <c r="EYJ230" s="223"/>
      <c r="EYK230" s="223"/>
      <c r="EYL230" s="223"/>
      <c r="EYM230" s="223"/>
      <c r="EYN230" s="223"/>
      <c r="EYO230" s="223"/>
      <c r="EYP230" s="223"/>
      <c r="EYQ230" s="223"/>
      <c r="EYR230" s="223"/>
      <c r="EYS230" s="223"/>
      <c r="EYT230" s="223"/>
      <c r="EYU230" s="223"/>
      <c r="EYV230" s="223"/>
      <c r="EYW230" s="223"/>
      <c r="EYX230" s="223"/>
      <c r="EYY230" s="223"/>
      <c r="EYZ230" s="223"/>
      <c r="EZA230" s="223"/>
      <c r="EZB230" s="223"/>
      <c r="EZC230" s="223"/>
      <c r="EZD230" s="223"/>
      <c r="EZE230" s="223"/>
      <c r="EZF230" s="223"/>
      <c r="EZG230" s="223"/>
      <c r="EZH230" s="223"/>
      <c r="EZI230" s="223"/>
      <c r="EZJ230" s="223"/>
      <c r="EZK230" s="223"/>
      <c r="EZL230" s="223"/>
      <c r="EZM230" s="223"/>
      <c r="EZN230" s="223"/>
      <c r="EZO230" s="223"/>
      <c r="EZP230" s="223"/>
      <c r="EZQ230" s="223"/>
      <c r="EZR230" s="223"/>
      <c r="EZS230" s="223"/>
      <c r="EZT230" s="223"/>
      <c r="EZU230" s="223"/>
      <c r="EZV230" s="223"/>
      <c r="EZW230" s="223"/>
      <c r="EZX230" s="223"/>
      <c r="EZY230" s="223"/>
      <c r="EZZ230" s="223"/>
      <c r="FAA230" s="223"/>
      <c r="FAB230" s="223"/>
      <c r="FAC230" s="223"/>
      <c r="FAD230" s="223"/>
      <c r="FAE230" s="223"/>
      <c r="FAF230" s="223"/>
      <c r="FAG230" s="223"/>
      <c r="FAH230" s="223"/>
      <c r="FAI230" s="223"/>
      <c r="FAJ230" s="223"/>
      <c r="FAK230" s="223"/>
      <c r="FAL230" s="223"/>
      <c r="FAM230" s="223"/>
      <c r="FAN230" s="223"/>
      <c r="FAO230" s="223"/>
      <c r="FAP230" s="223"/>
      <c r="FAQ230" s="223"/>
      <c r="FAR230" s="223"/>
      <c r="FAS230" s="223"/>
      <c r="FAT230" s="223"/>
      <c r="FAU230" s="223"/>
      <c r="FAV230" s="223"/>
      <c r="FAW230" s="223"/>
      <c r="FAX230" s="223"/>
      <c r="FAY230" s="223"/>
      <c r="FAZ230" s="223"/>
      <c r="FBA230" s="223"/>
      <c r="FBB230" s="223"/>
      <c r="FBC230" s="223"/>
      <c r="FBD230" s="223"/>
      <c r="FBE230" s="223"/>
      <c r="FBF230" s="223"/>
      <c r="FBG230" s="223"/>
      <c r="FBH230" s="223"/>
      <c r="FBI230" s="223"/>
      <c r="FBJ230" s="223"/>
      <c r="FBK230" s="223"/>
      <c r="FBL230" s="223"/>
      <c r="FBM230" s="223"/>
      <c r="FBN230" s="223"/>
      <c r="FBO230" s="223"/>
      <c r="FBP230" s="223"/>
      <c r="FBQ230" s="223"/>
      <c r="FBR230" s="223"/>
      <c r="FBS230" s="223"/>
      <c r="FBT230" s="223"/>
      <c r="FBU230" s="223"/>
      <c r="FBV230" s="223"/>
      <c r="FBW230" s="223"/>
      <c r="FBX230" s="223"/>
      <c r="FBY230" s="223"/>
      <c r="FBZ230" s="223"/>
      <c r="FCA230" s="223"/>
      <c r="FCB230" s="223"/>
      <c r="FCC230" s="223"/>
      <c r="FCD230" s="223"/>
      <c r="FCE230" s="223"/>
      <c r="FCF230" s="223"/>
      <c r="FCG230" s="223"/>
      <c r="FCH230" s="223"/>
      <c r="FCI230" s="223"/>
      <c r="FCJ230" s="223"/>
      <c r="FCK230" s="223"/>
      <c r="FCL230" s="223"/>
      <c r="FCM230" s="223"/>
      <c r="FCN230" s="223"/>
      <c r="FCO230" s="223"/>
      <c r="FCP230" s="223"/>
      <c r="FCQ230" s="223"/>
      <c r="FCR230" s="223"/>
      <c r="FCS230" s="223"/>
      <c r="FCT230" s="223"/>
      <c r="FCU230" s="223"/>
      <c r="FCV230" s="223"/>
      <c r="FCW230" s="223"/>
      <c r="FCX230" s="223"/>
      <c r="FCY230" s="223"/>
      <c r="FCZ230" s="223"/>
      <c r="FDA230" s="223"/>
      <c r="FDB230" s="223"/>
      <c r="FDC230" s="223"/>
      <c r="FDD230" s="223"/>
      <c r="FDE230" s="223"/>
      <c r="FDF230" s="223"/>
      <c r="FDG230" s="223"/>
      <c r="FDH230" s="223"/>
      <c r="FDI230" s="223"/>
      <c r="FDJ230" s="223"/>
      <c r="FDK230" s="223"/>
      <c r="FDL230" s="223"/>
      <c r="FDM230" s="223"/>
      <c r="FDN230" s="223"/>
      <c r="FDO230" s="223"/>
      <c r="FDP230" s="223"/>
      <c r="FDQ230" s="223"/>
      <c r="FDR230" s="223"/>
      <c r="FDS230" s="223"/>
      <c r="FDT230" s="223"/>
      <c r="FDU230" s="223"/>
      <c r="FDV230" s="223"/>
      <c r="FDW230" s="223"/>
      <c r="FDX230" s="223"/>
      <c r="FDY230" s="223"/>
      <c r="FDZ230" s="223"/>
      <c r="FEA230" s="223"/>
      <c r="FEB230" s="223"/>
      <c r="FEC230" s="223"/>
      <c r="FED230" s="223"/>
      <c r="FEE230" s="223"/>
      <c r="FEF230" s="223"/>
      <c r="FEG230" s="223"/>
      <c r="FEH230" s="223"/>
      <c r="FEI230" s="223"/>
      <c r="FEJ230" s="223"/>
      <c r="FEK230" s="223"/>
      <c r="FEL230" s="223"/>
      <c r="FEM230" s="223"/>
      <c r="FEN230" s="223"/>
      <c r="FEO230" s="223"/>
      <c r="FEP230" s="223"/>
      <c r="FEQ230" s="223"/>
      <c r="FER230" s="223"/>
      <c r="FES230" s="223"/>
      <c r="FET230" s="223"/>
      <c r="FEU230" s="223"/>
      <c r="FEV230" s="223"/>
      <c r="FEW230" s="223"/>
      <c r="FEX230" s="223"/>
      <c r="FEY230" s="223"/>
      <c r="FEZ230" s="223"/>
      <c r="FFA230" s="223"/>
      <c r="FFB230" s="223"/>
      <c r="FFC230" s="223"/>
      <c r="FFD230" s="223"/>
      <c r="FFE230" s="223"/>
      <c r="FFF230" s="223"/>
      <c r="FFG230" s="223"/>
      <c r="FFH230" s="223"/>
      <c r="FFI230" s="223"/>
      <c r="FFJ230" s="223"/>
      <c r="FFK230" s="223"/>
      <c r="FFL230" s="223"/>
      <c r="FFM230" s="223"/>
      <c r="FFN230" s="223"/>
      <c r="FFO230" s="223"/>
      <c r="FFP230" s="223"/>
      <c r="FFQ230" s="223"/>
      <c r="FFR230" s="223"/>
      <c r="FFS230" s="223"/>
      <c r="FFT230" s="223"/>
      <c r="FFU230" s="223"/>
      <c r="FFV230" s="223"/>
      <c r="FFW230" s="223"/>
      <c r="FFX230" s="223"/>
      <c r="FFY230" s="223"/>
      <c r="FFZ230" s="223"/>
      <c r="FGA230" s="223"/>
      <c r="FGB230" s="223"/>
      <c r="FGC230" s="223"/>
      <c r="FGD230" s="223"/>
      <c r="FGE230" s="223"/>
      <c r="FGF230" s="223"/>
      <c r="FGG230" s="223"/>
      <c r="FGH230" s="223"/>
      <c r="FGI230" s="223"/>
      <c r="FGJ230" s="223"/>
      <c r="FGK230" s="223"/>
      <c r="FGL230" s="223"/>
      <c r="FGM230" s="223"/>
      <c r="FGN230" s="223"/>
      <c r="FGO230" s="223"/>
      <c r="FGP230" s="223"/>
      <c r="FGQ230" s="223"/>
      <c r="FGR230" s="223"/>
      <c r="FGS230" s="223"/>
      <c r="FGT230" s="223"/>
      <c r="FGU230" s="223"/>
      <c r="FGV230" s="223"/>
      <c r="FGW230" s="223"/>
      <c r="FGX230" s="223"/>
      <c r="FGY230" s="223"/>
      <c r="FGZ230" s="223"/>
      <c r="FHA230" s="223"/>
      <c r="FHB230" s="223"/>
      <c r="FHC230" s="223"/>
      <c r="FHD230" s="223"/>
      <c r="FHE230" s="223"/>
      <c r="FHF230" s="223"/>
      <c r="FHG230" s="223"/>
      <c r="FHH230" s="223"/>
      <c r="FHI230" s="223"/>
      <c r="FHJ230" s="223"/>
      <c r="FHK230" s="223"/>
      <c r="FHL230" s="223"/>
      <c r="FHM230" s="223"/>
      <c r="FHN230" s="223"/>
      <c r="FHO230" s="223"/>
      <c r="FHP230" s="223"/>
      <c r="FHQ230" s="223"/>
      <c r="FHR230" s="223"/>
      <c r="FHS230" s="223"/>
      <c r="FHT230" s="223"/>
      <c r="FHU230" s="223"/>
      <c r="FHV230" s="223"/>
      <c r="FHW230" s="223"/>
      <c r="FHX230" s="223"/>
      <c r="FHY230" s="223"/>
      <c r="FHZ230" s="223"/>
      <c r="FIA230" s="223"/>
      <c r="FIB230" s="223"/>
      <c r="FIC230" s="223"/>
      <c r="FID230" s="223"/>
      <c r="FIE230" s="223"/>
      <c r="FIF230" s="223"/>
      <c r="FIG230" s="223"/>
      <c r="FIH230" s="223"/>
      <c r="FII230" s="223"/>
      <c r="FIJ230" s="223"/>
      <c r="FIK230" s="223"/>
      <c r="FIL230" s="223"/>
      <c r="FIM230" s="223"/>
      <c r="FIN230" s="223"/>
      <c r="FIO230" s="223"/>
      <c r="FIP230" s="223"/>
      <c r="FIQ230" s="223"/>
      <c r="FIR230" s="223"/>
      <c r="FIS230" s="223"/>
      <c r="FIT230" s="223"/>
      <c r="FIU230" s="223"/>
      <c r="FIV230" s="223"/>
      <c r="FIW230" s="223"/>
      <c r="FIX230" s="223"/>
      <c r="FIY230" s="223"/>
      <c r="FIZ230" s="223"/>
      <c r="FJA230" s="223"/>
      <c r="FJB230" s="223"/>
      <c r="FJC230" s="223"/>
      <c r="FJD230" s="223"/>
      <c r="FJE230" s="223"/>
      <c r="FJF230" s="223"/>
      <c r="FJG230" s="223"/>
      <c r="FJH230" s="223"/>
      <c r="FJI230" s="223"/>
      <c r="FJJ230" s="223"/>
      <c r="FJK230" s="223"/>
      <c r="FJL230" s="223"/>
      <c r="FJM230" s="223"/>
      <c r="FJN230" s="223"/>
      <c r="FJO230" s="223"/>
      <c r="FJP230" s="223"/>
      <c r="FJQ230" s="223"/>
      <c r="FJR230" s="223"/>
      <c r="FJS230" s="223"/>
      <c r="FJT230" s="223"/>
      <c r="FJU230" s="223"/>
      <c r="FJV230" s="223"/>
      <c r="FJW230" s="223"/>
      <c r="FJX230" s="223"/>
      <c r="FJY230" s="223"/>
      <c r="FJZ230" s="223"/>
      <c r="FKA230" s="223"/>
      <c r="FKB230" s="223"/>
      <c r="FKC230" s="223"/>
      <c r="FKD230" s="223"/>
      <c r="FKE230" s="223"/>
      <c r="FKF230" s="223"/>
      <c r="FKG230" s="223"/>
      <c r="FKH230" s="223"/>
      <c r="FKI230" s="223"/>
      <c r="FKJ230" s="223"/>
      <c r="FKK230" s="223"/>
      <c r="FKL230" s="223"/>
      <c r="FKM230" s="223"/>
      <c r="FKN230" s="223"/>
      <c r="FKO230" s="223"/>
      <c r="FKP230" s="223"/>
      <c r="FKQ230" s="223"/>
      <c r="FKR230" s="223"/>
      <c r="FKS230" s="223"/>
      <c r="FKT230" s="223"/>
      <c r="FKU230" s="223"/>
      <c r="FKV230" s="223"/>
      <c r="FKW230" s="223"/>
      <c r="FKX230" s="223"/>
      <c r="FKY230" s="223"/>
      <c r="FKZ230" s="223"/>
      <c r="FLA230" s="223"/>
      <c r="FLB230" s="223"/>
      <c r="FLC230" s="223"/>
      <c r="FLD230" s="223"/>
      <c r="FLE230" s="223"/>
      <c r="FLF230" s="223"/>
      <c r="FLG230" s="223"/>
      <c r="FLH230" s="223"/>
      <c r="FLI230" s="223"/>
      <c r="FLJ230" s="223"/>
      <c r="FLK230" s="223"/>
      <c r="FLL230" s="223"/>
      <c r="FLM230" s="223"/>
      <c r="FLN230" s="223"/>
      <c r="FLO230" s="223"/>
      <c r="FLP230" s="223"/>
      <c r="FLQ230" s="223"/>
      <c r="FLR230" s="223"/>
      <c r="FLS230" s="223"/>
      <c r="FLT230" s="223"/>
      <c r="FLU230" s="223"/>
      <c r="FLV230" s="223"/>
      <c r="FLW230" s="223"/>
      <c r="FLX230" s="223"/>
      <c r="FLY230" s="223"/>
      <c r="FLZ230" s="223"/>
      <c r="FMA230" s="223"/>
      <c r="FMB230" s="223"/>
      <c r="FMC230" s="223"/>
      <c r="FMD230" s="223"/>
      <c r="FME230" s="223"/>
      <c r="FMF230" s="223"/>
      <c r="FMG230" s="223"/>
      <c r="FMH230" s="223"/>
      <c r="FMI230" s="223"/>
      <c r="FMJ230" s="223"/>
      <c r="FMK230" s="223"/>
      <c r="FML230" s="223"/>
      <c r="FMM230" s="223"/>
      <c r="FMN230" s="223"/>
      <c r="FMO230" s="223"/>
      <c r="FMP230" s="223"/>
      <c r="FMQ230" s="223"/>
      <c r="FMR230" s="223"/>
      <c r="FMS230" s="223"/>
      <c r="FMT230" s="223"/>
      <c r="FMU230" s="223"/>
      <c r="FMV230" s="223"/>
      <c r="FMW230" s="223"/>
      <c r="FMX230" s="223"/>
      <c r="FMY230" s="223"/>
      <c r="FMZ230" s="223"/>
      <c r="FNA230" s="223"/>
      <c r="FNB230" s="223"/>
      <c r="FNC230" s="223"/>
      <c r="FND230" s="223"/>
      <c r="FNE230" s="223"/>
      <c r="FNF230" s="223"/>
      <c r="FNG230" s="223"/>
      <c r="FNH230" s="223"/>
      <c r="FNI230" s="223"/>
      <c r="FNJ230" s="223"/>
      <c r="FNK230" s="223"/>
      <c r="FNL230" s="223"/>
      <c r="FNM230" s="223"/>
      <c r="FNN230" s="223"/>
      <c r="FNO230" s="223"/>
      <c r="FNP230" s="223"/>
      <c r="FNQ230" s="223"/>
      <c r="FNR230" s="223"/>
      <c r="FNS230" s="223"/>
      <c r="FNT230" s="223"/>
      <c r="FNU230" s="223"/>
      <c r="FNV230" s="223"/>
      <c r="FNW230" s="223"/>
      <c r="FNX230" s="223"/>
      <c r="FNY230" s="223"/>
      <c r="FNZ230" s="223"/>
      <c r="FOA230" s="223"/>
      <c r="FOB230" s="223"/>
      <c r="FOC230" s="223"/>
      <c r="FOD230" s="223"/>
      <c r="FOE230" s="223"/>
      <c r="FOF230" s="223"/>
      <c r="FOG230" s="223"/>
      <c r="FOH230" s="223"/>
      <c r="FOI230" s="223"/>
      <c r="FOJ230" s="223"/>
      <c r="FOK230" s="223"/>
      <c r="FOL230" s="223"/>
      <c r="FOM230" s="223"/>
      <c r="FON230" s="223"/>
      <c r="FOO230" s="223"/>
      <c r="FOP230" s="223"/>
      <c r="FOQ230" s="223"/>
      <c r="FOR230" s="223"/>
      <c r="FOS230" s="223"/>
      <c r="FOT230" s="223"/>
      <c r="FOU230" s="223"/>
      <c r="FOV230" s="223"/>
      <c r="FOW230" s="223"/>
      <c r="FOX230" s="223"/>
      <c r="FOY230" s="223"/>
      <c r="FOZ230" s="223"/>
      <c r="FPA230" s="223"/>
      <c r="FPB230" s="223"/>
      <c r="FPC230" s="223"/>
      <c r="FPD230" s="223"/>
      <c r="FPE230" s="223"/>
      <c r="FPF230" s="223"/>
      <c r="FPG230" s="223"/>
      <c r="FPH230" s="223"/>
      <c r="FPI230" s="223"/>
      <c r="FPJ230" s="223"/>
      <c r="FPK230" s="223"/>
      <c r="FPL230" s="223"/>
      <c r="FPM230" s="223"/>
      <c r="FPN230" s="223"/>
      <c r="FPO230" s="223"/>
      <c r="FPP230" s="223"/>
      <c r="FPQ230" s="223"/>
      <c r="FPR230" s="223"/>
      <c r="FPS230" s="223"/>
      <c r="FPT230" s="223"/>
      <c r="FPU230" s="223"/>
      <c r="FPV230" s="223"/>
      <c r="FPW230" s="223"/>
      <c r="FPX230" s="223"/>
      <c r="FPY230" s="223"/>
      <c r="FPZ230" s="223"/>
      <c r="FQA230" s="223"/>
      <c r="FQB230" s="223"/>
      <c r="FQC230" s="223"/>
      <c r="FQD230" s="223"/>
      <c r="FQE230" s="223"/>
      <c r="FQF230" s="223"/>
      <c r="FQG230" s="223"/>
      <c r="FQH230" s="223"/>
      <c r="FQI230" s="223"/>
      <c r="FQJ230" s="223"/>
      <c r="FQK230" s="223"/>
      <c r="FQL230" s="223"/>
      <c r="FQM230" s="223"/>
      <c r="FQN230" s="223"/>
      <c r="FQO230" s="223"/>
      <c r="FQP230" s="223"/>
      <c r="FQQ230" s="223"/>
      <c r="FQR230" s="223"/>
      <c r="FQS230" s="223"/>
      <c r="FQT230" s="223"/>
      <c r="FQU230" s="223"/>
      <c r="FQV230" s="223"/>
      <c r="FQW230" s="223"/>
      <c r="FQX230" s="223"/>
      <c r="FQY230" s="223"/>
      <c r="FQZ230" s="223"/>
      <c r="FRA230" s="223"/>
      <c r="FRB230" s="223"/>
      <c r="FRC230" s="223"/>
      <c r="FRD230" s="223"/>
      <c r="FRE230" s="223"/>
      <c r="FRF230" s="223"/>
      <c r="FRG230" s="223"/>
      <c r="FRH230" s="223"/>
      <c r="FRI230" s="223"/>
      <c r="FRJ230" s="223"/>
      <c r="FRK230" s="223"/>
      <c r="FRL230" s="223"/>
      <c r="FRM230" s="223"/>
      <c r="FRN230" s="223"/>
      <c r="FRO230" s="223"/>
      <c r="FRP230" s="223"/>
      <c r="FRQ230" s="223"/>
      <c r="FRR230" s="223"/>
      <c r="FRS230" s="223"/>
      <c r="FRT230" s="223"/>
      <c r="FRU230" s="223"/>
      <c r="FRV230" s="223"/>
      <c r="FRW230" s="223"/>
      <c r="FRX230" s="223"/>
      <c r="FRY230" s="223"/>
      <c r="FRZ230" s="223"/>
      <c r="FSA230" s="223"/>
      <c r="FSB230" s="223"/>
      <c r="FSC230" s="223"/>
      <c r="FSD230" s="223"/>
      <c r="FSE230" s="223"/>
      <c r="FSF230" s="223"/>
      <c r="FSG230" s="223"/>
      <c r="FSH230" s="223"/>
      <c r="FSI230" s="223"/>
      <c r="FSJ230" s="223"/>
      <c r="FSK230" s="223"/>
      <c r="FSL230" s="223"/>
      <c r="FSM230" s="223"/>
      <c r="FSN230" s="223"/>
      <c r="FSO230" s="223"/>
      <c r="FSP230" s="223"/>
      <c r="FSQ230" s="223"/>
      <c r="FSR230" s="223"/>
      <c r="FSS230" s="223"/>
      <c r="FST230" s="223"/>
      <c r="FSU230" s="223"/>
      <c r="FSV230" s="223"/>
      <c r="FSW230" s="223"/>
      <c r="FSX230" s="223"/>
      <c r="FSY230" s="223"/>
      <c r="FSZ230" s="223"/>
      <c r="FTA230" s="223"/>
      <c r="FTB230" s="223"/>
      <c r="FTC230" s="223"/>
      <c r="FTD230" s="223"/>
      <c r="FTE230" s="223"/>
      <c r="FTF230" s="223"/>
      <c r="FTG230" s="223"/>
      <c r="FTH230" s="223"/>
      <c r="FTI230" s="223"/>
      <c r="FTJ230" s="223"/>
      <c r="FTK230" s="223"/>
      <c r="FTL230" s="223"/>
      <c r="FTM230" s="223"/>
      <c r="FTN230" s="223"/>
      <c r="FTO230" s="223"/>
      <c r="FTP230" s="223"/>
      <c r="FTQ230" s="223"/>
      <c r="FTR230" s="223"/>
      <c r="FTS230" s="223"/>
      <c r="FTT230" s="223"/>
      <c r="FTU230" s="223"/>
      <c r="FTV230" s="223"/>
      <c r="FTW230" s="223"/>
      <c r="FTX230" s="223"/>
      <c r="FTY230" s="223"/>
      <c r="FTZ230" s="223"/>
      <c r="FUA230" s="223"/>
      <c r="FUB230" s="223"/>
      <c r="FUC230" s="223"/>
      <c r="FUD230" s="223"/>
      <c r="FUE230" s="223"/>
      <c r="FUF230" s="223"/>
      <c r="FUG230" s="223"/>
      <c r="FUH230" s="223"/>
      <c r="FUI230" s="223"/>
      <c r="FUJ230" s="223"/>
      <c r="FUK230" s="223"/>
      <c r="FUL230" s="223"/>
      <c r="FUM230" s="223"/>
      <c r="FUN230" s="223"/>
      <c r="FUO230" s="223"/>
      <c r="FUP230" s="223"/>
      <c r="FUQ230" s="223"/>
      <c r="FUR230" s="223"/>
      <c r="FUS230" s="223"/>
      <c r="FUT230" s="223"/>
      <c r="FUU230" s="223"/>
      <c r="FUV230" s="223"/>
      <c r="FUW230" s="223"/>
      <c r="FUX230" s="223"/>
      <c r="FUY230" s="223"/>
      <c r="FUZ230" s="223"/>
      <c r="FVA230" s="223"/>
      <c r="FVB230" s="223"/>
      <c r="FVC230" s="223"/>
      <c r="FVD230" s="223"/>
      <c r="FVE230" s="223"/>
      <c r="FVF230" s="223"/>
      <c r="FVG230" s="223"/>
      <c r="FVH230" s="223"/>
      <c r="FVI230" s="223"/>
      <c r="FVJ230" s="223"/>
      <c r="FVK230" s="223"/>
      <c r="FVL230" s="223"/>
      <c r="FVM230" s="223"/>
      <c r="FVN230" s="223"/>
      <c r="FVO230" s="223"/>
      <c r="FVP230" s="223"/>
      <c r="FVQ230" s="223"/>
      <c r="FVR230" s="223"/>
      <c r="FVS230" s="223"/>
      <c r="FVT230" s="223"/>
      <c r="FVU230" s="223"/>
      <c r="FVV230" s="223"/>
      <c r="FVW230" s="223"/>
      <c r="FVX230" s="223"/>
      <c r="FVY230" s="223"/>
      <c r="FVZ230" s="223"/>
      <c r="FWA230" s="223"/>
      <c r="FWB230" s="223"/>
      <c r="FWC230" s="223"/>
      <c r="FWD230" s="223"/>
      <c r="FWE230" s="223"/>
      <c r="FWF230" s="223"/>
      <c r="FWG230" s="223"/>
      <c r="FWH230" s="223"/>
      <c r="FWI230" s="223"/>
      <c r="FWJ230" s="223"/>
      <c r="FWK230" s="223"/>
      <c r="FWL230" s="223"/>
      <c r="FWM230" s="223"/>
      <c r="FWN230" s="223"/>
      <c r="FWO230" s="223"/>
      <c r="FWP230" s="223"/>
      <c r="FWQ230" s="223"/>
      <c r="FWR230" s="223"/>
      <c r="FWS230" s="223"/>
      <c r="FWT230" s="223"/>
      <c r="FWU230" s="223"/>
      <c r="FWV230" s="223"/>
      <c r="FWW230" s="223"/>
      <c r="FWX230" s="223"/>
      <c r="FWY230" s="223"/>
      <c r="FWZ230" s="223"/>
      <c r="FXA230" s="223"/>
      <c r="FXB230" s="223"/>
      <c r="FXC230" s="223"/>
      <c r="FXD230" s="223"/>
      <c r="FXE230" s="223"/>
      <c r="FXF230" s="223"/>
      <c r="FXG230" s="223"/>
      <c r="FXH230" s="223"/>
      <c r="FXI230" s="223"/>
      <c r="FXJ230" s="223"/>
      <c r="FXK230" s="223"/>
      <c r="FXL230" s="223"/>
      <c r="FXM230" s="223"/>
      <c r="FXN230" s="223"/>
      <c r="FXO230" s="223"/>
      <c r="FXP230" s="223"/>
      <c r="FXQ230" s="223"/>
      <c r="FXR230" s="223"/>
      <c r="FXS230" s="223"/>
      <c r="FXT230" s="223"/>
      <c r="FXU230" s="223"/>
      <c r="FXV230" s="223"/>
      <c r="FXW230" s="223"/>
      <c r="FXX230" s="223"/>
      <c r="FXY230" s="223"/>
      <c r="FXZ230" s="223"/>
      <c r="FYA230" s="223"/>
      <c r="FYB230" s="223"/>
      <c r="FYC230" s="223"/>
      <c r="FYD230" s="223"/>
      <c r="FYE230" s="223"/>
      <c r="FYF230" s="223"/>
      <c r="FYG230" s="223"/>
      <c r="FYH230" s="223"/>
      <c r="FYI230" s="223"/>
      <c r="FYJ230" s="223"/>
      <c r="FYK230" s="223"/>
      <c r="FYL230" s="223"/>
      <c r="FYM230" s="223"/>
      <c r="FYN230" s="223"/>
      <c r="FYO230" s="223"/>
      <c r="FYP230" s="223"/>
      <c r="FYQ230" s="223"/>
      <c r="FYR230" s="223"/>
      <c r="FYS230" s="223"/>
      <c r="FYT230" s="223"/>
      <c r="FYU230" s="223"/>
      <c r="FYV230" s="223"/>
      <c r="FYW230" s="223"/>
      <c r="FYX230" s="223"/>
      <c r="FYY230" s="223"/>
      <c r="FYZ230" s="223"/>
      <c r="FZA230" s="223"/>
      <c r="FZB230" s="223"/>
      <c r="FZC230" s="223"/>
      <c r="FZD230" s="223"/>
      <c r="FZE230" s="223"/>
      <c r="FZF230" s="223"/>
      <c r="FZG230" s="223"/>
      <c r="FZH230" s="223"/>
      <c r="FZI230" s="223"/>
      <c r="FZJ230" s="223"/>
      <c r="FZK230" s="223"/>
      <c r="FZL230" s="223"/>
      <c r="FZM230" s="223"/>
      <c r="FZN230" s="223"/>
      <c r="FZO230" s="223"/>
      <c r="FZP230" s="223"/>
      <c r="FZQ230" s="223"/>
      <c r="FZR230" s="223"/>
      <c r="FZS230" s="223"/>
      <c r="FZT230" s="223"/>
      <c r="FZU230" s="223"/>
      <c r="FZV230" s="223"/>
      <c r="FZW230" s="223"/>
      <c r="FZX230" s="223"/>
      <c r="FZY230" s="223"/>
      <c r="FZZ230" s="223"/>
      <c r="GAA230" s="223"/>
      <c r="GAB230" s="223"/>
      <c r="GAC230" s="223"/>
      <c r="GAD230" s="223"/>
      <c r="GAE230" s="223"/>
      <c r="GAF230" s="223"/>
      <c r="GAG230" s="223"/>
      <c r="GAH230" s="223"/>
      <c r="GAI230" s="223"/>
      <c r="GAJ230" s="223"/>
      <c r="GAK230" s="223"/>
      <c r="GAL230" s="223"/>
      <c r="GAM230" s="223"/>
      <c r="GAN230" s="223"/>
      <c r="GAO230" s="223"/>
      <c r="GAP230" s="223"/>
      <c r="GAQ230" s="223"/>
      <c r="GAR230" s="223"/>
      <c r="GAS230" s="223"/>
      <c r="GAT230" s="223"/>
      <c r="GAU230" s="223"/>
      <c r="GAV230" s="223"/>
      <c r="GAW230" s="223"/>
      <c r="GAX230" s="223"/>
      <c r="GAY230" s="223"/>
      <c r="GAZ230" s="223"/>
      <c r="GBA230" s="223"/>
      <c r="GBB230" s="223"/>
      <c r="GBC230" s="223"/>
      <c r="GBD230" s="223"/>
      <c r="GBE230" s="223"/>
      <c r="GBF230" s="223"/>
      <c r="GBG230" s="223"/>
      <c r="GBH230" s="223"/>
      <c r="GBI230" s="223"/>
      <c r="GBJ230" s="223"/>
      <c r="GBK230" s="223"/>
      <c r="GBL230" s="223"/>
      <c r="GBM230" s="223"/>
      <c r="GBN230" s="223"/>
      <c r="GBO230" s="223"/>
      <c r="GBP230" s="223"/>
      <c r="GBQ230" s="223"/>
      <c r="GBR230" s="223"/>
      <c r="GBS230" s="223"/>
      <c r="GBT230" s="223"/>
      <c r="GBU230" s="223"/>
      <c r="GBV230" s="223"/>
      <c r="GBW230" s="223"/>
      <c r="GBX230" s="223"/>
      <c r="GBY230" s="223"/>
      <c r="GBZ230" s="223"/>
      <c r="GCA230" s="223"/>
      <c r="GCB230" s="223"/>
      <c r="GCC230" s="223"/>
      <c r="GCD230" s="223"/>
      <c r="GCE230" s="223"/>
      <c r="GCF230" s="223"/>
      <c r="GCG230" s="223"/>
      <c r="GCH230" s="223"/>
      <c r="GCI230" s="223"/>
      <c r="GCJ230" s="223"/>
      <c r="GCK230" s="223"/>
      <c r="GCL230" s="223"/>
      <c r="GCM230" s="223"/>
      <c r="GCN230" s="223"/>
      <c r="GCO230" s="223"/>
      <c r="GCP230" s="223"/>
      <c r="GCQ230" s="223"/>
      <c r="GCR230" s="223"/>
      <c r="GCS230" s="223"/>
      <c r="GCT230" s="223"/>
      <c r="GCU230" s="223"/>
      <c r="GCV230" s="223"/>
      <c r="GCW230" s="223"/>
      <c r="GCX230" s="223"/>
      <c r="GCY230" s="223"/>
      <c r="GCZ230" s="223"/>
      <c r="GDA230" s="223"/>
      <c r="GDB230" s="223"/>
      <c r="GDC230" s="223"/>
      <c r="GDD230" s="223"/>
      <c r="GDE230" s="223"/>
      <c r="GDF230" s="223"/>
      <c r="GDG230" s="223"/>
      <c r="GDH230" s="223"/>
      <c r="GDI230" s="223"/>
      <c r="GDJ230" s="223"/>
      <c r="GDK230" s="223"/>
      <c r="GDL230" s="223"/>
      <c r="GDM230" s="223"/>
      <c r="GDN230" s="223"/>
      <c r="GDO230" s="223"/>
      <c r="GDP230" s="223"/>
      <c r="GDQ230" s="223"/>
      <c r="GDR230" s="223"/>
      <c r="GDS230" s="223"/>
      <c r="GDT230" s="223"/>
      <c r="GDU230" s="223"/>
      <c r="GDV230" s="223"/>
      <c r="GDW230" s="223"/>
      <c r="GDX230" s="223"/>
      <c r="GDY230" s="223"/>
      <c r="GDZ230" s="223"/>
      <c r="GEA230" s="223"/>
      <c r="GEB230" s="223"/>
      <c r="GEC230" s="223"/>
      <c r="GED230" s="223"/>
      <c r="GEE230" s="223"/>
      <c r="GEF230" s="223"/>
      <c r="GEG230" s="223"/>
      <c r="GEH230" s="223"/>
      <c r="GEI230" s="223"/>
      <c r="GEJ230" s="223"/>
      <c r="GEK230" s="223"/>
      <c r="GEL230" s="223"/>
      <c r="GEM230" s="223"/>
      <c r="GEN230" s="223"/>
      <c r="GEO230" s="223"/>
      <c r="GEP230" s="223"/>
      <c r="GEQ230" s="223"/>
      <c r="GER230" s="223"/>
      <c r="GES230" s="223"/>
      <c r="GET230" s="223"/>
      <c r="GEU230" s="223"/>
      <c r="GEV230" s="223"/>
      <c r="GEW230" s="223"/>
      <c r="GEX230" s="223"/>
      <c r="GEY230" s="223"/>
      <c r="GEZ230" s="223"/>
      <c r="GFA230" s="223"/>
      <c r="GFB230" s="223"/>
      <c r="GFC230" s="223"/>
      <c r="GFD230" s="223"/>
      <c r="GFE230" s="223"/>
      <c r="GFF230" s="223"/>
      <c r="GFG230" s="223"/>
      <c r="GFH230" s="223"/>
      <c r="GFI230" s="223"/>
      <c r="GFJ230" s="223"/>
      <c r="GFK230" s="223"/>
      <c r="GFL230" s="223"/>
      <c r="GFM230" s="223"/>
      <c r="GFN230" s="223"/>
      <c r="GFO230" s="223"/>
      <c r="GFP230" s="223"/>
      <c r="GFQ230" s="223"/>
      <c r="GFR230" s="223"/>
      <c r="GFS230" s="223"/>
      <c r="GFT230" s="223"/>
      <c r="GFU230" s="223"/>
      <c r="GFV230" s="223"/>
      <c r="GFW230" s="223"/>
      <c r="GFX230" s="223"/>
      <c r="GFY230" s="223"/>
      <c r="GFZ230" s="223"/>
      <c r="GGA230" s="223"/>
      <c r="GGB230" s="223"/>
      <c r="GGC230" s="223"/>
      <c r="GGD230" s="223"/>
      <c r="GGE230" s="223"/>
      <c r="GGF230" s="223"/>
      <c r="GGG230" s="223"/>
      <c r="GGH230" s="223"/>
      <c r="GGI230" s="223"/>
      <c r="GGJ230" s="223"/>
      <c r="GGK230" s="223"/>
      <c r="GGL230" s="223"/>
      <c r="GGM230" s="223"/>
      <c r="GGN230" s="223"/>
      <c r="GGO230" s="223"/>
      <c r="GGP230" s="223"/>
      <c r="GGQ230" s="223"/>
      <c r="GGR230" s="223"/>
      <c r="GGS230" s="223"/>
      <c r="GGT230" s="223"/>
      <c r="GGU230" s="223"/>
      <c r="GGV230" s="223"/>
      <c r="GGW230" s="223"/>
      <c r="GGX230" s="223"/>
      <c r="GGY230" s="223"/>
      <c r="GGZ230" s="223"/>
      <c r="GHA230" s="223"/>
      <c r="GHB230" s="223"/>
      <c r="GHC230" s="223"/>
      <c r="GHD230" s="223"/>
      <c r="GHE230" s="223"/>
      <c r="GHF230" s="223"/>
      <c r="GHG230" s="223"/>
      <c r="GHH230" s="223"/>
      <c r="GHI230" s="223"/>
      <c r="GHJ230" s="223"/>
      <c r="GHK230" s="223"/>
      <c r="GHL230" s="223"/>
      <c r="GHM230" s="223"/>
      <c r="GHN230" s="223"/>
      <c r="GHO230" s="223"/>
      <c r="GHP230" s="223"/>
      <c r="GHQ230" s="223"/>
      <c r="GHR230" s="223"/>
      <c r="GHS230" s="223"/>
      <c r="GHT230" s="223"/>
      <c r="GHU230" s="223"/>
      <c r="GHV230" s="223"/>
      <c r="GHW230" s="223"/>
      <c r="GHX230" s="223"/>
      <c r="GHY230" s="223"/>
      <c r="GHZ230" s="223"/>
      <c r="GIA230" s="223"/>
      <c r="GIB230" s="223"/>
      <c r="GIC230" s="223"/>
      <c r="GID230" s="223"/>
      <c r="GIE230" s="223"/>
      <c r="GIF230" s="223"/>
      <c r="GIG230" s="223"/>
      <c r="GIH230" s="223"/>
      <c r="GII230" s="223"/>
      <c r="GIJ230" s="223"/>
      <c r="GIK230" s="223"/>
      <c r="GIL230" s="223"/>
      <c r="GIM230" s="223"/>
      <c r="GIN230" s="223"/>
      <c r="GIO230" s="223"/>
      <c r="GIP230" s="223"/>
      <c r="GIQ230" s="223"/>
      <c r="GIR230" s="223"/>
      <c r="GIS230" s="223"/>
      <c r="GIT230" s="223"/>
      <c r="GIU230" s="223"/>
      <c r="GIV230" s="223"/>
      <c r="GIW230" s="223"/>
      <c r="GIX230" s="223"/>
      <c r="GIY230" s="223"/>
      <c r="GIZ230" s="223"/>
      <c r="GJA230" s="223"/>
      <c r="GJB230" s="223"/>
      <c r="GJC230" s="223"/>
      <c r="GJD230" s="223"/>
      <c r="GJE230" s="223"/>
      <c r="GJF230" s="223"/>
      <c r="GJG230" s="223"/>
      <c r="GJH230" s="223"/>
      <c r="GJI230" s="223"/>
      <c r="GJJ230" s="223"/>
      <c r="GJK230" s="223"/>
      <c r="GJL230" s="223"/>
      <c r="GJM230" s="223"/>
      <c r="GJN230" s="223"/>
      <c r="GJO230" s="223"/>
      <c r="GJP230" s="223"/>
      <c r="GJQ230" s="223"/>
      <c r="GJR230" s="223"/>
      <c r="GJS230" s="223"/>
      <c r="GJT230" s="223"/>
      <c r="GJU230" s="223"/>
      <c r="GJV230" s="223"/>
      <c r="GJW230" s="223"/>
      <c r="GJX230" s="223"/>
      <c r="GJY230" s="223"/>
      <c r="GJZ230" s="223"/>
      <c r="GKA230" s="223"/>
      <c r="GKB230" s="223"/>
      <c r="GKC230" s="223"/>
      <c r="GKD230" s="223"/>
      <c r="GKE230" s="223"/>
      <c r="GKF230" s="223"/>
      <c r="GKG230" s="223"/>
      <c r="GKH230" s="223"/>
      <c r="GKI230" s="223"/>
      <c r="GKJ230" s="223"/>
      <c r="GKK230" s="223"/>
      <c r="GKL230" s="223"/>
      <c r="GKM230" s="223"/>
      <c r="GKN230" s="223"/>
      <c r="GKO230" s="223"/>
      <c r="GKP230" s="223"/>
      <c r="GKQ230" s="223"/>
      <c r="GKR230" s="223"/>
      <c r="GKS230" s="223"/>
      <c r="GKT230" s="223"/>
      <c r="GKU230" s="223"/>
      <c r="GKV230" s="223"/>
      <c r="GKW230" s="223"/>
      <c r="GKX230" s="223"/>
      <c r="GKY230" s="223"/>
      <c r="GKZ230" s="223"/>
      <c r="GLA230" s="223"/>
      <c r="GLB230" s="223"/>
      <c r="GLC230" s="223"/>
      <c r="GLD230" s="223"/>
      <c r="GLE230" s="223"/>
      <c r="GLF230" s="223"/>
      <c r="GLG230" s="223"/>
      <c r="GLH230" s="223"/>
      <c r="GLI230" s="223"/>
      <c r="GLJ230" s="223"/>
      <c r="GLK230" s="223"/>
      <c r="GLL230" s="223"/>
      <c r="GLM230" s="223"/>
      <c r="GLN230" s="223"/>
      <c r="GLO230" s="223"/>
      <c r="GLP230" s="223"/>
      <c r="GLQ230" s="223"/>
      <c r="GLR230" s="223"/>
      <c r="GLS230" s="223"/>
      <c r="GLT230" s="223"/>
      <c r="GLU230" s="223"/>
      <c r="GLV230" s="223"/>
      <c r="GLW230" s="223"/>
      <c r="GLX230" s="223"/>
      <c r="GLY230" s="223"/>
      <c r="GLZ230" s="223"/>
      <c r="GMA230" s="223"/>
      <c r="GMB230" s="223"/>
      <c r="GMC230" s="223"/>
      <c r="GMD230" s="223"/>
      <c r="GME230" s="223"/>
      <c r="GMF230" s="223"/>
      <c r="GMG230" s="223"/>
      <c r="GMH230" s="223"/>
      <c r="GMI230" s="223"/>
      <c r="GMJ230" s="223"/>
      <c r="GMK230" s="223"/>
      <c r="GML230" s="223"/>
      <c r="GMM230" s="223"/>
      <c r="GMN230" s="223"/>
      <c r="GMO230" s="223"/>
      <c r="GMP230" s="223"/>
      <c r="GMQ230" s="223"/>
      <c r="GMR230" s="223"/>
      <c r="GMS230" s="223"/>
      <c r="GMT230" s="223"/>
      <c r="GMU230" s="223"/>
      <c r="GMV230" s="223"/>
      <c r="GMW230" s="223"/>
      <c r="GMX230" s="223"/>
      <c r="GMY230" s="223"/>
      <c r="GMZ230" s="223"/>
      <c r="GNA230" s="223"/>
      <c r="GNB230" s="223"/>
      <c r="GNC230" s="223"/>
      <c r="GND230" s="223"/>
      <c r="GNE230" s="223"/>
      <c r="GNF230" s="223"/>
      <c r="GNG230" s="223"/>
      <c r="GNH230" s="223"/>
      <c r="GNI230" s="223"/>
      <c r="GNJ230" s="223"/>
      <c r="GNK230" s="223"/>
      <c r="GNL230" s="223"/>
      <c r="GNM230" s="223"/>
      <c r="GNN230" s="223"/>
      <c r="GNO230" s="223"/>
      <c r="GNP230" s="223"/>
      <c r="GNQ230" s="223"/>
      <c r="GNR230" s="223"/>
      <c r="GNS230" s="223"/>
      <c r="GNT230" s="223"/>
      <c r="GNU230" s="223"/>
      <c r="GNV230" s="223"/>
      <c r="GNW230" s="223"/>
      <c r="GNX230" s="223"/>
      <c r="GNY230" s="223"/>
      <c r="GNZ230" s="223"/>
      <c r="GOA230" s="223"/>
      <c r="GOB230" s="223"/>
      <c r="GOC230" s="223"/>
      <c r="GOD230" s="223"/>
      <c r="GOE230" s="223"/>
      <c r="GOF230" s="223"/>
      <c r="GOG230" s="223"/>
      <c r="GOH230" s="223"/>
      <c r="GOI230" s="223"/>
      <c r="GOJ230" s="223"/>
      <c r="GOK230" s="223"/>
      <c r="GOL230" s="223"/>
      <c r="GOM230" s="223"/>
      <c r="GON230" s="223"/>
      <c r="GOO230" s="223"/>
      <c r="GOP230" s="223"/>
      <c r="GOQ230" s="223"/>
      <c r="GOR230" s="223"/>
      <c r="GOS230" s="223"/>
      <c r="GOT230" s="223"/>
      <c r="GOU230" s="223"/>
      <c r="GOV230" s="223"/>
      <c r="GOW230" s="223"/>
      <c r="GOX230" s="223"/>
      <c r="GOY230" s="223"/>
      <c r="GOZ230" s="223"/>
      <c r="GPA230" s="223"/>
      <c r="GPB230" s="223"/>
      <c r="GPC230" s="223"/>
      <c r="GPD230" s="223"/>
      <c r="GPE230" s="223"/>
      <c r="GPF230" s="223"/>
      <c r="GPG230" s="223"/>
      <c r="GPH230" s="223"/>
      <c r="GPI230" s="223"/>
      <c r="GPJ230" s="223"/>
      <c r="GPK230" s="223"/>
      <c r="GPL230" s="223"/>
      <c r="GPM230" s="223"/>
      <c r="GPN230" s="223"/>
      <c r="GPO230" s="223"/>
      <c r="GPP230" s="223"/>
      <c r="GPQ230" s="223"/>
      <c r="GPR230" s="223"/>
      <c r="GPS230" s="223"/>
      <c r="GPT230" s="223"/>
      <c r="GPU230" s="223"/>
      <c r="GPV230" s="223"/>
      <c r="GPW230" s="223"/>
      <c r="GPX230" s="223"/>
      <c r="GPY230" s="223"/>
      <c r="GPZ230" s="223"/>
      <c r="GQA230" s="223"/>
      <c r="GQB230" s="223"/>
      <c r="GQC230" s="223"/>
      <c r="GQD230" s="223"/>
      <c r="GQE230" s="223"/>
      <c r="GQF230" s="223"/>
      <c r="GQG230" s="223"/>
      <c r="GQH230" s="223"/>
      <c r="GQI230" s="223"/>
      <c r="GQJ230" s="223"/>
      <c r="GQK230" s="223"/>
      <c r="GQL230" s="223"/>
      <c r="GQM230" s="223"/>
      <c r="GQN230" s="223"/>
      <c r="GQO230" s="223"/>
      <c r="GQP230" s="223"/>
      <c r="GQQ230" s="223"/>
      <c r="GQR230" s="223"/>
      <c r="GQS230" s="223"/>
      <c r="GQT230" s="223"/>
      <c r="GQU230" s="223"/>
      <c r="GQV230" s="223"/>
      <c r="GQW230" s="223"/>
      <c r="GQX230" s="223"/>
      <c r="GQY230" s="223"/>
      <c r="GQZ230" s="223"/>
      <c r="GRA230" s="223"/>
      <c r="GRB230" s="223"/>
      <c r="GRC230" s="223"/>
      <c r="GRD230" s="223"/>
      <c r="GRE230" s="223"/>
      <c r="GRF230" s="223"/>
      <c r="GRG230" s="223"/>
      <c r="GRH230" s="223"/>
      <c r="GRI230" s="223"/>
      <c r="GRJ230" s="223"/>
      <c r="GRK230" s="223"/>
      <c r="GRL230" s="223"/>
      <c r="GRM230" s="223"/>
      <c r="GRN230" s="223"/>
      <c r="GRO230" s="223"/>
      <c r="GRP230" s="223"/>
      <c r="GRQ230" s="223"/>
      <c r="GRR230" s="223"/>
      <c r="GRS230" s="223"/>
      <c r="GRT230" s="223"/>
      <c r="GRU230" s="223"/>
      <c r="GRV230" s="223"/>
      <c r="GRW230" s="223"/>
      <c r="GRX230" s="223"/>
      <c r="GRY230" s="223"/>
      <c r="GRZ230" s="223"/>
      <c r="GSA230" s="223"/>
      <c r="GSB230" s="223"/>
      <c r="GSC230" s="223"/>
      <c r="GSD230" s="223"/>
      <c r="GSE230" s="223"/>
      <c r="GSF230" s="223"/>
      <c r="GSG230" s="223"/>
      <c r="GSH230" s="223"/>
      <c r="GSI230" s="223"/>
      <c r="GSJ230" s="223"/>
      <c r="GSK230" s="223"/>
      <c r="GSL230" s="223"/>
      <c r="GSM230" s="223"/>
      <c r="GSN230" s="223"/>
      <c r="GSO230" s="223"/>
      <c r="GSP230" s="223"/>
      <c r="GSQ230" s="223"/>
      <c r="GSR230" s="223"/>
      <c r="GSS230" s="223"/>
      <c r="GST230" s="223"/>
      <c r="GSU230" s="223"/>
      <c r="GSV230" s="223"/>
      <c r="GSW230" s="223"/>
      <c r="GSX230" s="223"/>
      <c r="GSY230" s="223"/>
      <c r="GSZ230" s="223"/>
      <c r="GTA230" s="223"/>
      <c r="GTB230" s="223"/>
      <c r="GTC230" s="223"/>
      <c r="GTD230" s="223"/>
      <c r="GTE230" s="223"/>
      <c r="GTF230" s="223"/>
      <c r="GTG230" s="223"/>
      <c r="GTH230" s="223"/>
      <c r="GTI230" s="223"/>
      <c r="GTJ230" s="223"/>
      <c r="GTK230" s="223"/>
      <c r="GTL230" s="223"/>
      <c r="GTM230" s="223"/>
      <c r="GTN230" s="223"/>
      <c r="GTO230" s="223"/>
      <c r="GTP230" s="223"/>
      <c r="GTQ230" s="223"/>
      <c r="GTR230" s="223"/>
      <c r="GTS230" s="223"/>
      <c r="GTT230" s="223"/>
      <c r="GTU230" s="223"/>
      <c r="GTV230" s="223"/>
      <c r="GTW230" s="223"/>
      <c r="GTX230" s="223"/>
      <c r="GTY230" s="223"/>
      <c r="GTZ230" s="223"/>
      <c r="GUA230" s="223"/>
      <c r="GUB230" s="223"/>
      <c r="GUC230" s="223"/>
      <c r="GUD230" s="223"/>
      <c r="GUE230" s="223"/>
      <c r="GUF230" s="223"/>
      <c r="GUG230" s="223"/>
      <c r="GUH230" s="223"/>
      <c r="GUI230" s="223"/>
      <c r="GUJ230" s="223"/>
      <c r="GUK230" s="223"/>
      <c r="GUL230" s="223"/>
      <c r="GUM230" s="223"/>
      <c r="GUN230" s="223"/>
      <c r="GUO230" s="223"/>
      <c r="GUP230" s="223"/>
      <c r="GUQ230" s="223"/>
      <c r="GUR230" s="223"/>
      <c r="GUS230" s="223"/>
      <c r="GUT230" s="223"/>
      <c r="GUU230" s="223"/>
      <c r="GUV230" s="223"/>
      <c r="GUW230" s="223"/>
      <c r="GUX230" s="223"/>
      <c r="GUY230" s="223"/>
      <c r="GUZ230" s="223"/>
      <c r="GVA230" s="223"/>
      <c r="GVB230" s="223"/>
      <c r="GVC230" s="223"/>
      <c r="GVD230" s="223"/>
      <c r="GVE230" s="223"/>
      <c r="GVF230" s="223"/>
      <c r="GVG230" s="223"/>
      <c r="GVH230" s="223"/>
      <c r="GVI230" s="223"/>
      <c r="GVJ230" s="223"/>
      <c r="GVK230" s="223"/>
      <c r="GVL230" s="223"/>
      <c r="GVM230" s="223"/>
      <c r="GVN230" s="223"/>
      <c r="GVO230" s="223"/>
      <c r="GVP230" s="223"/>
      <c r="GVQ230" s="223"/>
      <c r="GVR230" s="223"/>
      <c r="GVS230" s="223"/>
      <c r="GVT230" s="223"/>
      <c r="GVU230" s="223"/>
      <c r="GVV230" s="223"/>
      <c r="GVW230" s="223"/>
      <c r="GVX230" s="223"/>
      <c r="GVY230" s="223"/>
      <c r="GVZ230" s="223"/>
      <c r="GWA230" s="223"/>
      <c r="GWB230" s="223"/>
      <c r="GWC230" s="223"/>
      <c r="GWD230" s="223"/>
      <c r="GWE230" s="223"/>
      <c r="GWF230" s="223"/>
      <c r="GWG230" s="223"/>
      <c r="GWH230" s="223"/>
      <c r="GWI230" s="223"/>
      <c r="GWJ230" s="223"/>
      <c r="GWK230" s="223"/>
      <c r="GWL230" s="223"/>
      <c r="GWM230" s="223"/>
      <c r="GWN230" s="223"/>
      <c r="GWO230" s="223"/>
      <c r="GWP230" s="223"/>
      <c r="GWQ230" s="223"/>
      <c r="GWR230" s="223"/>
      <c r="GWS230" s="223"/>
      <c r="GWT230" s="223"/>
      <c r="GWU230" s="223"/>
      <c r="GWV230" s="223"/>
      <c r="GWW230" s="223"/>
      <c r="GWX230" s="223"/>
      <c r="GWY230" s="223"/>
      <c r="GWZ230" s="223"/>
      <c r="GXA230" s="223"/>
      <c r="GXB230" s="223"/>
      <c r="GXC230" s="223"/>
      <c r="GXD230" s="223"/>
      <c r="GXE230" s="223"/>
      <c r="GXF230" s="223"/>
      <c r="GXG230" s="223"/>
      <c r="GXH230" s="223"/>
      <c r="GXI230" s="223"/>
      <c r="GXJ230" s="223"/>
      <c r="GXK230" s="223"/>
      <c r="GXL230" s="223"/>
      <c r="GXM230" s="223"/>
      <c r="GXN230" s="223"/>
      <c r="GXO230" s="223"/>
      <c r="GXP230" s="223"/>
      <c r="GXQ230" s="223"/>
      <c r="GXR230" s="223"/>
      <c r="GXS230" s="223"/>
      <c r="GXT230" s="223"/>
      <c r="GXU230" s="223"/>
      <c r="GXV230" s="223"/>
      <c r="GXW230" s="223"/>
      <c r="GXX230" s="223"/>
      <c r="GXY230" s="223"/>
      <c r="GXZ230" s="223"/>
      <c r="GYA230" s="223"/>
      <c r="GYB230" s="223"/>
      <c r="GYC230" s="223"/>
      <c r="GYD230" s="223"/>
      <c r="GYE230" s="223"/>
      <c r="GYF230" s="223"/>
      <c r="GYG230" s="223"/>
      <c r="GYH230" s="223"/>
      <c r="GYI230" s="223"/>
      <c r="GYJ230" s="223"/>
      <c r="GYK230" s="223"/>
      <c r="GYL230" s="223"/>
      <c r="GYM230" s="223"/>
      <c r="GYN230" s="223"/>
      <c r="GYO230" s="223"/>
      <c r="GYP230" s="223"/>
      <c r="GYQ230" s="223"/>
      <c r="GYR230" s="223"/>
      <c r="GYS230" s="223"/>
      <c r="GYT230" s="223"/>
      <c r="GYU230" s="223"/>
      <c r="GYV230" s="223"/>
      <c r="GYW230" s="223"/>
      <c r="GYX230" s="223"/>
      <c r="GYY230" s="223"/>
      <c r="GYZ230" s="223"/>
      <c r="GZA230" s="223"/>
      <c r="GZB230" s="223"/>
      <c r="GZC230" s="223"/>
      <c r="GZD230" s="223"/>
      <c r="GZE230" s="223"/>
      <c r="GZF230" s="223"/>
      <c r="GZG230" s="223"/>
      <c r="GZH230" s="223"/>
      <c r="GZI230" s="223"/>
      <c r="GZJ230" s="223"/>
      <c r="GZK230" s="223"/>
      <c r="GZL230" s="223"/>
      <c r="GZM230" s="223"/>
      <c r="GZN230" s="223"/>
      <c r="GZO230" s="223"/>
      <c r="GZP230" s="223"/>
      <c r="GZQ230" s="223"/>
      <c r="GZR230" s="223"/>
      <c r="GZS230" s="223"/>
      <c r="GZT230" s="223"/>
      <c r="GZU230" s="223"/>
      <c r="GZV230" s="223"/>
      <c r="GZW230" s="223"/>
      <c r="GZX230" s="223"/>
      <c r="GZY230" s="223"/>
      <c r="GZZ230" s="223"/>
      <c r="HAA230" s="223"/>
      <c r="HAB230" s="223"/>
      <c r="HAC230" s="223"/>
      <c r="HAD230" s="223"/>
      <c r="HAE230" s="223"/>
      <c r="HAF230" s="223"/>
      <c r="HAG230" s="223"/>
      <c r="HAH230" s="223"/>
      <c r="HAI230" s="223"/>
      <c r="HAJ230" s="223"/>
      <c r="HAK230" s="223"/>
      <c r="HAL230" s="223"/>
      <c r="HAM230" s="223"/>
      <c r="HAN230" s="223"/>
      <c r="HAO230" s="223"/>
      <c r="HAP230" s="223"/>
      <c r="HAQ230" s="223"/>
      <c r="HAR230" s="223"/>
      <c r="HAS230" s="223"/>
      <c r="HAT230" s="223"/>
      <c r="HAU230" s="223"/>
      <c r="HAV230" s="223"/>
      <c r="HAW230" s="223"/>
      <c r="HAX230" s="223"/>
      <c r="HAY230" s="223"/>
      <c r="HAZ230" s="223"/>
      <c r="HBA230" s="223"/>
      <c r="HBB230" s="223"/>
      <c r="HBC230" s="223"/>
      <c r="HBD230" s="223"/>
      <c r="HBE230" s="223"/>
      <c r="HBF230" s="223"/>
      <c r="HBG230" s="223"/>
      <c r="HBH230" s="223"/>
      <c r="HBI230" s="223"/>
      <c r="HBJ230" s="223"/>
      <c r="HBK230" s="223"/>
      <c r="HBL230" s="223"/>
      <c r="HBM230" s="223"/>
      <c r="HBN230" s="223"/>
      <c r="HBO230" s="223"/>
      <c r="HBP230" s="223"/>
      <c r="HBQ230" s="223"/>
      <c r="HBR230" s="223"/>
      <c r="HBS230" s="223"/>
      <c r="HBT230" s="223"/>
      <c r="HBU230" s="223"/>
      <c r="HBV230" s="223"/>
      <c r="HBW230" s="223"/>
      <c r="HBX230" s="223"/>
      <c r="HBY230" s="223"/>
      <c r="HBZ230" s="223"/>
      <c r="HCA230" s="223"/>
      <c r="HCB230" s="223"/>
      <c r="HCC230" s="223"/>
      <c r="HCD230" s="223"/>
      <c r="HCE230" s="223"/>
      <c r="HCF230" s="223"/>
      <c r="HCG230" s="223"/>
      <c r="HCH230" s="223"/>
      <c r="HCI230" s="223"/>
      <c r="HCJ230" s="223"/>
      <c r="HCK230" s="223"/>
      <c r="HCL230" s="223"/>
      <c r="HCM230" s="223"/>
      <c r="HCN230" s="223"/>
      <c r="HCO230" s="223"/>
      <c r="HCP230" s="223"/>
      <c r="HCQ230" s="223"/>
      <c r="HCR230" s="223"/>
      <c r="HCS230" s="223"/>
      <c r="HCT230" s="223"/>
      <c r="HCU230" s="223"/>
      <c r="HCV230" s="223"/>
      <c r="HCW230" s="223"/>
      <c r="HCX230" s="223"/>
      <c r="HCY230" s="223"/>
      <c r="HCZ230" s="223"/>
      <c r="HDA230" s="223"/>
      <c r="HDB230" s="223"/>
      <c r="HDC230" s="223"/>
      <c r="HDD230" s="223"/>
      <c r="HDE230" s="223"/>
      <c r="HDF230" s="223"/>
      <c r="HDG230" s="223"/>
      <c r="HDH230" s="223"/>
      <c r="HDI230" s="223"/>
      <c r="HDJ230" s="223"/>
      <c r="HDK230" s="223"/>
      <c r="HDL230" s="223"/>
      <c r="HDM230" s="223"/>
      <c r="HDN230" s="223"/>
      <c r="HDO230" s="223"/>
      <c r="HDP230" s="223"/>
      <c r="HDQ230" s="223"/>
      <c r="HDR230" s="223"/>
      <c r="HDS230" s="223"/>
      <c r="HDT230" s="223"/>
      <c r="HDU230" s="223"/>
      <c r="HDV230" s="223"/>
      <c r="HDW230" s="223"/>
      <c r="HDX230" s="223"/>
      <c r="HDY230" s="223"/>
      <c r="HDZ230" s="223"/>
      <c r="HEA230" s="223"/>
      <c r="HEB230" s="223"/>
      <c r="HEC230" s="223"/>
      <c r="HED230" s="223"/>
      <c r="HEE230" s="223"/>
      <c r="HEF230" s="223"/>
      <c r="HEG230" s="223"/>
      <c r="HEH230" s="223"/>
      <c r="HEI230" s="223"/>
      <c r="HEJ230" s="223"/>
      <c r="HEK230" s="223"/>
      <c r="HEL230" s="223"/>
      <c r="HEM230" s="223"/>
      <c r="HEN230" s="223"/>
      <c r="HEO230" s="223"/>
      <c r="HEP230" s="223"/>
      <c r="HEQ230" s="223"/>
      <c r="HER230" s="223"/>
      <c r="HES230" s="223"/>
      <c r="HET230" s="223"/>
      <c r="HEU230" s="223"/>
      <c r="HEV230" s="223"/>
      <c r="HEW230" s="223"/>
      <c r="HEX230" s="223"/>
      <c r="HEY230" s="223"/>
      <c r="HEZ230" s="223"/>
      <c r="HFA230" s="223"/>
      <c r="HFB230" s="223"/>
      <c r="HFC230" s="223"/>
      <c r="HFD230" s="223"/>
      <c r="HFE230" s="223"/>
      <c r="HFF230" s="223"/>
      <c r="HFG230" s="223"/>
      <c r="HFH230" s="223"/>
      <c r="HFI230" s="223"/>
      <c r="HFJ230" s="223"/>
      <c r="HFK230" s="223"/>
      <c r="HFL230" s="223"/>
      <c r="HFM230" s="223"/>
      <c r="HFN230" s="223"/>
      <c r="HFO230" s="223"/>
      <c r="HFP230" s="223"/>
      <c r="HFQ230" s="223"/>
      <c r="HFR230" s="223"/>
      <c r="HFS230" s="223"/>
      <c r="HFT230" s="223"/>
      <c r="HFU230" s="223"/>
      <c r="HFV230" s="223"/>
      <c r="HFW230" s="223"/>
      <c r="HFX230" s="223"/>
      <c r="HFY230" s="223"/>
      <c r="HFZ230" s="223"/>
      <c r="HGA230" s="223"/>
      <c r="HGB230" s="223"/>
      <c r="HGC230" s="223"/>
      <c r="HGD230" s="223"/>
      <c r="HGE230" s="223"/>
      <c r="HGF230" s="223"/>
      <c r="HGG230" s="223"/>
      <c r="HGH230" s="223"/>
      <c r="HGI230" s="223"/>
      <c r="HGJ230" s="223"/>
      <c r="HGK230" s="223"/>
      <c r="HGL230" s="223"/>
      <c r="HGM230" s="223"/>
      <c r="HGN230" s="223"/>
      <c r="HGO230" s="223"/>
      <c r="HGP230" s="223"/>
      <c r="HGQ230" s="223"/>
      <c r="HGR230" s="223"/>
      <c r="HGS230" s="223"/>
      <c r="HGT230" s="223"/>
      <c r="HGU230" s="223"/>
      <c r="HGV230" s="223"/>
      <c r="HGW230" s="223"/>
      <c r="HGX230" s="223"/>
      <c r="HGY230" s="223"/>
      <c r="HGZ230" s="223"/>
      <c r="HHA230" s="223"/>
      <c r="HHB230" s="223"/>
      <c r="HHC230" s="223"/>
      <c r="HHD230" s="223"/>
      <c r="HHE230" s="223"/>
      <c r="HHF230" s="223"/>
      <c r="HHG230" s="223"/>
      <c r="HHH230" s="223"/>
      <c r="HHI230" s="223"/>
      <c r="HHJ230" s="223"/>
      <c r="HHK230" s="223"/>
      <c r="HHL230" s="223"/>
      <c r="HHM230" s="223"/>
      <c r="HHN230" s="223"/>
      <c r="HHO230" s="223"/>
      <c r="HHP230" s="223"/>
      <c r="HHQ230" s="223"/>
      <c r="HHR230" s="223"/>
      <c r="HHS230" s="223"/>
      <c r="HHT230" s="223"/>
      <c r="HHU230" s="223"/>
      <c r="HHV230" s="223"/>
      <c r="HHW230" s="223"/>
      <c r="HHX230" s="223"/>
      <c r="HHY230" s="223"/>
      <c r="HHZ230" s="223"/>
      <c r="HIA230" s="223"/>
      <c r="HIB230" s="223"/>
      <c r="HIC230" s="223"/>
      <c r="HID230" s="223"/>
      <c r="HIE230" s="223"/>
      <c r="HIF230" s="223"/>
      <c r="HIG230" s="223"/>
      <c r="HIH230" s="223"/>
      <c r="HII230" s="223"/>
      <c r="HIJ230" s="223"/>
      <c r="HIK230" s="223"/>
      <c r="HIL230" s="223"/>
      <c r="HIM230" s="223"/>
      <c r="HIN230" s="223"/>
      <c r="HIO230" s="223"/>
      <c r="HIP230" s="223"/>
      <c r="HIQ230" s="223"/>
      <c r="HIR230" s="223"/>
      <c r="HIS230" s="223"/>
      <c r="HIT230" s="223"/>
      <c r="HIU230" s="223"/>
      <c r="HIV230" s="223"/>
      <c r="HIW230" s="223"/>
      <c r="HIX230" s="223"/>
      <c r="HIY230" s="223"/>
      <c r="HIZ230" s="223"/>
      <c r="HJA230" s="223"/>
      <c r="HJB230" s="223"/>
      <c r="HJC230" s="223"/>
      <c r="HJD230" s="223"/>
      <c r="HJE230" s="223"/>
      <c r="HJF230" s="223"/>
      <c r="HJG230" s="223"/>
      <c r="HJH230" s="223"/>
      <c r="HJI230" s="223"/>
      <c r="HJJ230" s="223"/>
      <c r="HJK230" s="223"/>
      <c r="HJL230" s="223"/>
      <c r="HJM230" s="223"/>
      <c r="HJN230" s="223"/>
      <c r="HJO230" s="223"/>
      <c r="HJP230" s="223"/>
      <c r="HJQ230" s="223"/>
      <c r="HJR230" s="223"/>
      <c r="HJS230" s="223"/>
      <c r="HJT230" s="223"/>
      <c r="HJU230" s="223"/>
      <c r="HJV230" s="223"/>
      <c r="HJW230" s="223"/>
      <c r="HJX230" s="223"/>
      <c r="HJY230" s="223"/>
      <c r="HJZ230" s="223"/>
      <c r="HKA230" s="223"/>
      <c r="HKB230" s="223"/>
      <c r="HKC230" s="223"/>
      <c r="HKD230" s="223"/>
      <c r="HKE230" s="223"/>
      <c r="HKF230" s="223"/>
      <c r="HKG230" s="223"/>
      <c r="HKH230" s="223"/>
      <c r="HKI230" s="223"/>
      <c r="HKJ230" s="223"/>
      <c r="HKK230" s="223"/>
      <c r="HKL230" s="223"/>
      <c r="HKM230" s="223"/>
      <c r="HKN230" s="223"/>
      <c r="HKO230" s="223"/>
      <c r="HKP230" s="223"/>
      <c r="HKQ230" s="223"/>
      <c r="HKR230" s="223"/>
      <c r="HKS230" s="223"/>
      <c r="HKT230" s="223"/>
      <c r="HKU230" s="223"/>
      <c r="HKV230" s="223"/>
      <c r="HKW230" s="223"/>
      <c r="HKX230" s="223"/>
      <c r="HKY230" s="223"/>
      <c r="HKZ230" s="223"/>
      <c r="HLA230" s="223"/>
      <c r="HLB230" s="223"/>
      <c r="HLC230" s="223"/>
      <c r="HLD230" s="223"/>
      <c r="HLE230" s="223"/>
      <c r="HLF230" s="223"/>
      <c r="HLG230" s="223"/>
      <c r="HLH230" s="223"/>
      <c r="HLI230" s="223"/>
      <c r="HLJ230" s="223"/>
      <c r="HLK230" s="223"/>
      <c r="HLL230" s="223"/>
      <c r="HLM230" s="223"/>
      <c r="HLN230" s="223"/>
      <c r="HLO230" s="223"/>
      <c r="HLP230" s="223"/>
      <c r="HLQ230" s="223"/>
      <c r="HLR230" s="223"/>
      <c r="HLS230" s="223"/>
      <c r="HLT230" s="223"/>
      <c r="HLU230" s="223"/>
      <c r="HLV230" s="223"/>
      <c r="HLW230" s="223"/>
      <c r="HLX230" s="223"/>
      <c r="HLY230" s="223"/>
      <c r="HLZ230" s="223"/>
      <c r="HMA230" s="223"/>
      <c r="HMB230" s="223"/>
      <c r="HMC230" s="223"/>
      <c r="HMD230" s="223"/>
      <c r="HME230" s="223"/>
      <c r="HMF230" s="223"/>
      <c r="HMG230" s="223"/>
      <c r="HMH230" s="223"/>
      <c r="HMI230" s="223"/>
      <c r="HMJ230" s="223"/>
      <c r="HMK230" s="223"/>
      <c r="HML230" s="223"/>
      <c r="HMM230" s="223"/>
      <c r="HMN230" s="223"/>
      <c r="HMO230" s="223"/>
      <c r="HMP230" s="223"/>
      <c r="HMQ230" s="223"/>
      <c r="HMR230" s="223"/>
      <c r="HMS230" s="223"/>
      <c r="HMT230" s="223"/>
      <c r="HMU230" s="223"/>
      <c r="HMV230" s="223"/>
      <c r="HMW230" s="223"/>
      <c r="HMX230" s="223"/>
      <c r="HMY230" s="223"/>
      <c r="HMZ230" s="223"/>
      <c r="HNA230" s="223"/>
      <c r="HNB230" s="223"/>
      <c r="HNC230" s="223"/>
      <c r="HND230" s="223"/>
      <c r="HNE230" s="223"/>
      <c r="HNF230" s="223"/>
      <c r="HNG230" s="223"/>
      <c r="HNH230" s="223"/>
      <c r="HNI230" s="223"/>
      <c r="HNJ230" s="223"/>
      <c r="HNK230" s="223"/>
      <c r="HNL230" s="223"/>
      <c r="HNM230" s="223"/>
      <c r="HNN230" s="223"/>
      <c r="HNO230" s="223"/>
      <c r="HNP230" s="223"/>
      <c r="HNQ230" s="223"/>
      <c r="HNR230" s="223"/>
      <c r="HNS230" s="223"/>
      <c r="HNT230" s="223"/>
      <c r="HNU230" s="223"/>
      <c r="HNV230" s="223"/>
      <c r="HNW230" s="223"/>
      <c r="HNX230" s="223"/>
      <c r="HNY230" s="223"/>
      <c r="HNZ230" s="223"/>
      <c r="HOA230" s="223"/>
      <c r="HOB230" s="223"/>
      <c r="HOC230" s="223"/>
      <c r="HOD230" s="223"/>
      <c r="HOE230" s="223"/>
      <c r="HOF230" s="223"/>
      <c r="HOG230" s="223"/>
      <c r="HOH230" s="223"/>
      <c r="HOI230" s="223"/>
      <c r="HOJ230" s="223"/>
      <c r="HOK230" s="223"/>
      <c r="HOL230" s="223"/>
      <c r="HOM230" s="223"/>
      <c r="HON230" s="223"/>
      <c r="HOO230" s="223"/>
      <c r="HOP230" s="223"/>
      <c r="HOQ230" s="223"/>
      <c r="HOR230" s="223"/>
      <c r="HOS230" s="223"/>
      <c r="HOT230" s="223"/>
      <c r="HOU230" s="223"/>
      <c r="HOV230" s="223"/>
      <c r="HOW230" s="223"/>
      <c r="HOX230" s="223"/>
      <c r="HOY230" s="223"/>
      <c r="HOZ230" s="223"/>
      <c r="HPA230" s="223"/>
      <c r="HPB230" s="223"/>
      <c r="HPC230" s="223"/>
      <c r="HPD230" s="223"/>
      <c r="HPE230" s="223"/>
      <c r="HPF230" s="223"/>
      <c r="HPG230" s="223"/>
      <c r="HPH230" s="223"/>
      <c r="HPI230" s="223"/>
      <c r="HPJ230" s="223"/>
      <c r="HPK230" s="223"/>
      <c r="HPL230" s="223"/>
      <c r="HPM230" s="223"/>
      <c r="HPN230" s="223"/>
      <c r="HPO230" s="223"/>
      <c r="HPP230" s="223"/>
      <c r="HPQ230" s="223"/>
      <c r="HPR230" s="223"/>
      <c r="HPS230" s="223"/>
      <c r="HPT230" s="223"/>
      <c r="HPU230" s="223"/>
      <c r="HPV230" s="223"/>
      <c r="HPW230" s="223"/>
      <c r="HPX230" s="223"/>
      <c r="HPY230" s="223"/>
      <c r="HPZ230" s="223"/>
      <c r="HQA230" s="223"/>
      <c r="HQB230" s="223"/>
      <c r="HQC230" s="223"/>
      <c r="HQD230" s="223"/>
      <c r="HQE230" s="223"/>
      <c r="HQF230" s="223"/>
      <c r="HQG230" s="223"/>
      <c r="HQH230" s="223"/>
      <c r="HQI230" s="223"/>
      <c r="HQJ230" s="223"/>
      <c r="HQK230" s="223"/>
      <c r="HQL230" s="223"/>
      <c r="HQM230" s="223"/>
      <c r="HQN230" s="223"/>
      <c r="HQO230" s="223"/>
      <c r="HQP230" s="223"/>
      <c r="HQQ230" s="223"/>
      <c r="HQR230" s="223"/>
      <c r="HQS230" s="223"/>
      <c r="HQT230" s="223"/>
      <c r="HQU230" s="223"/>
      <c r="HQV230" s="223"/>
      <c r="HQW230" s="223"/>
      <c r="HQX230" s="223"/>
      <c r="HQY230" s="223"/>
      <c r="HQZ230" s="223"/>
      <c r="HRA230" s="223"/>
      <c r="HRB230" s="223"/>
      <c r="HRC230" s="223"/>
      <c r="HRD230" s="223"/>
      <c r="HRE230" s="223"/>
      <c r="HRF230" s="223"/>
      <c r="HRG230" s="223"/>
      <c r="HRH230" s="223"/>
      <c r="HRI230" s="223"/>
      <c r="HRJ230" s="223"/>
      <c r="HRK230" s="223"/>
      <c r="HRL230" s="223"/>
      <c r="HRM230" s="223"/>
      <c r="HRN230" s="223"/>
      <c r="HRO230" s="223"/>
      <c r="HRP230" s="223"/>
      <c r="HRQ230" s="223"/>
      <c r="HRR230" s="223"/>
      <c r="HRS230" s="223"/>
      <c r="HRT230" s="223"/>
      <c r="HRU230" s="223"/>
      <c r="HRV230" s="223"/>
      <c r="HRW230" s="223"/>
      <c r="HRX230" s="223"/>
      <c r="HRY230" s="223"/>
      <c r="HRZ230" s="223"/>
      <c r="HSA230" s="223"/>
      <c r="HSB230" s="223"/>
      <c r="HSC230" s="223"/>
      <c r="HSD230" s="223"/>
      <c r="HSE230" s="223"/>
      <c r="HSF230" s="223"/>
      <c r="HSG230" s="223"/>
      <c r="HSH230" s="223"/>
      <c r="HSI230" s="223"/>
      <c r="HSJ230" s="223"/>
      <c r="HSK230" s="223"/>
      <c r="HSL230" s="223"/>
      <c r="HSM230" s="223"/>
      <c r="HSN230" s="223"/>
      <c r="HSO230" s="223"/>
      <c r="HSP230" s="223"/>
      <c r="HSQ230" s="223"/>
      <c r="HSR230" s="223"/>
      <c r="HSS230" s="223"/>
      <c r="HST230" s="223"/>
      <c r="HSU230" s="223"/>
      <c r="HSV230" s="223"/>
      <c r="HSW230" s="223"/>
      <c r="HSX230" s="223"/>
      <c r="HSY230" s="223"/>
      <c r="HSZ230" s="223"/>
      <c r="HTA230" s="223"/>
      <c r="HTB230" s="223"/>
      <c r="HTC230" s="223"/>
      <c r="HTD230" s="223"/>
      <c r="HTE230" s="223"/>
      <c r="HTF230" s="223"/>
      <c r="HTG230" s="223"/>
      <c r="HTH230" s="223"/>
      <c r="HTI230" s="223"/>
      <c r="HTJ230" s="223"/>
      <c r="HTK230" s="223"/>
      <c r="HTL230" s="223"/>
      <c r="HTM230" s="223"/>
      <c r="HTN230" s="223"/>
      <c r="HTO230" s="223"/>
      <c r="HTP230" s="223"/>
      <c r="HTQ230" s="223"/>
      <c r="HTR230" s="223"/>
      <c r="HTS230" s="223"/>
      <c r="HTT230" s="223"/>
      <c r="HTU230" s="223"/>
      <c r="HTV230" s="223"/>
      <c r="HTW230" s="223"/>
      <c r="HTX230" s="223"/>
      <c r="HTY230" s="223"/>
      <c r="HTZ230" s="223"/>
      <c r="HUA230" s="223"/>
      <c r="HUB230" s="223"/>
      <c r="HUC230" s="223"/>
      <c r="HUD230" s="223"/>
      <c r="HUE230" s="223"/>
      <c r="HUF230" s="223"/>
      <c r="HUG230" s="223"/>
      <c r="HUH230" s="223"/>
      <c r="HUI230" s="223"/>
      <c r="HUJ230" s="223"/>
      <c r="HUK230" s="223"/>
      <c r="HUL230" s="223"/>
      <c r="HUM230" s="223"/>
      <c r="HUN230" s="223"/>
      <c r="HUO230" s="223"/>
      <c r="HUP230" s="223"/>
      <c r="HUQ230" s="223"/>
      <c r="HUR230" s="223"/>
      <c r="HUS230" s="223"/>
      <c r="HUT230" s="223"/>
      <c r="HUU230" s="223"/>
      <c r="HUV230" s="223"/>
      <c r="HUW230" s="223"/>
      <c r="HUX230" s="223"/>
      <c r="HUY230" s="223"/>
      <c r="HUZ230" s="223"/>
      <c r="HVA230" s="223"/>
      <c r="HVB230" s="223"/>
      <c r="HVC230" s="223"/>
      <c r="HVD230" s="223"/>
      <c r="HVE230" s="223"/>
      <c r="HVF230" s="223"/>
      <c r="HVG230" s="223"/>
      <c r="HVH230" s="223"/>
      <c r="HVI230" s="223"/>
      <c r="HVJ230" s="223"/>
      <c r="HVK230" s="223"/>
      <c r="HVL230" s="223"/>
      <c r="HVM230" s="223"/>
      <c r="HVN230" s="223"/>
      <c r="HVO230" s="223"/>
      <c r="HVP230" s="223"/>
      <c r="HVQ230" s="223"/>
      <c r="HVR230" s="223"/>
      <c r="HVS230" s="223"/>
      <c r="HVT230" s="223"/>
      <c r="HVU230" s="223"/>
      <c r="HVV230" s="223"/>
      <c r="HVW230" s="223"/>
      <c r="HVX230" s="223"/>
      <c r="HVY230" s="223"/>
      <c r="HVZ230" s="223"/>
      <c r="HWA230" s="223"/>
      <c r="HWB230" s="223"/>
      <c r="HWC230" s="223"/>
      <c r="HWD230" s="223"/>
      <c r="HWE230" s="223"/>
      <c r="HWF230" s="223"/>
      <c r="HWG230" s="223"/>
      <c r="HWH230" s="223"/>
      <c r="HWI230" s="223"/>
      <c r="HWJ230" s="223"/>
      <c r="HWK230" s="223"/>
      <c r="HWL230" s="223"/>
      <c r="HWM230" s="223"/>
      <c r="HWN230" s="223"/>
      <c r="HWO230" s="223"/>
      <c r="HWP230" s="223"/>
      <c r="HWQ230" s="223"/>
      <c r="HWR230" s="223"/>
      <c r="HWS230" s="223"/>
      <c r="HWT230" s="223"/>
      <c r="HWU230" s="223"/>
      <c r="HWV230" s="223"/>
      <c r="HWW230" s="223"/>
      <c r="HWX230" s="223"/>
      <c r="HWY230" s="223"/>
      <c r="HWZ230" s="223"/>
      <c r="HXA230" s="223"/>
      <c r="HXB230" s="223"/>
      <c r="HXC230" s="223"/>
      <c r="HXD230" s="223"/>
      <c r="HXE230" s="223"/>
      <c r="HXF230" s="223"/>
      <c r="HXG230" s="223"/>
      <c r="HXH230" s="223"/>
      <c r="HXI230" s="223"/>
      <c r="HXJ230" s="223"/>
      <c r="HXK230" s="223"/>
      <c r="HXL230" s="223"/>
      <c r="HXM230" s="223"/>
      <c r="HXN230" s="223"/>
      <c r="HXO230" s="223"/>
      <c r="HXP230" s="223"/>
      <c r="HXQ230" s="223"/>
      <c r="HXR230" s="223"/>
      <c r="HXS230" s="223"/>
      <c r="HXT230" s="223"/>
      <c r="HXU230" s="223"/>
      <c r="HXV230" s="223"/>
      <c r="HXW230" s="223"/>
      <c r="HXX230" s="223"/>
      <c r="HXY230" s="223"/>
      <c r="HXZ230" s="223"/>
      <c r="HYA230" s="223"/>
      <c r="HYB230" s="223"/>
      <c r="HYC230" s="223"/>
      <c r="HYD230" s="223"/>
      <c r="HYE230" s="223"/>
      <c r="HYF230" s="223"/>
      <c r="HYG230" s="223"/>
      <c r="HYH230" s="223"/>
      <c r="HYI230" s="223"/>
      <c r="HYJ230" s="223"/>
      <c r="HYK230" s="223"/>
      <c r="HYL230" s="223"/>
      <c r="HYM230" s="223"/>
      <c r="HYN230" s="223"/>
      <c r="HYO230" s="223"/>
      <c r="HYP230" s="223"/>
      <c r="HYQ230" s="223"/>
      <c r="HYR230" s="223"/>
      <c r="HYS230" s="223"/>
      <c r="HYT230" s="223"/>
      <c r="HYU230" s="223"/>
      <c r="HYV230" s="223"/>
      <c r="HYW230" s="223"/>
      <c r="HYX230" s="223"/>
      <c r="HYY230" s="223"/>
      <c r="HYZ230" s="223"/>
      <c r="HZA230" s="223"/>
      <c r="HZB230" s="223"/>
      <c r="HZC230" s="223"/>
      <c r="HZD230" s="223"/>
      <c r="HZE230" s="223"/>
      <c r="HZF230" s="223"/>
      <c r="HZG230" s="223"/>
      <c r="HZH230" s="223"/>
      <c r="HZI230" s="223"/>
      <c r="HZJ230" s="223"/>
      <c r="HZK230" s="223"/>
      <c r="HZL230" s="223"/>
      <c r="HZM230" s="223"/>
      <c r="HZN230" s="223"/>
      <c r="HZO230" s="223"/>
      <c r="HZP230" s="223"/>
      <c r="HZQ230" s="223"/>
      <c r="HZR230" s="223"/>
      <c r="HZS230" s="223"/>
      <c r="HZT230" s="223"/>
      <c r="HZU230" s="223"/>
      <c r="HZV230" s="223"/>
      <c r="HZW230" s="223"/>
      <c r="HZX230" s="223"/>
      <c r="HZY230" s="223"/>
      <c r="HZZ230" s="223"/>
      <c r="IAA230" s="223"/>
      <c r="IAB230" s="223"/>
      <c r="IAC230" s="223"/>
      <c r="IAD230" s="223"/>
      <c r="IAE230" s="223"/>
      <c r="IAF230" s="223"/>
      <c r="IAG230" s="223"/>
      <c r="IAH230" s="223"/>
      <c r="IAI230" s="223"/>
      <c r="IAJ230" s="223"/>
      <c r="IAK230" s="223"/>
      <c r="IAL230" s="223"/>
      <c r="IAM230" s="223"/>
      <c r="IAN230" s="223"/>
      <c r="IAO230" s="223"/>
      <c r="IAP230" s="223"/>
      <c r="IAQ230" s="223"/>
      <c r="IAR230" s="223"/>
      <c r="IAS230" s="223"/>
      <c r="IAT230" s="223"/>
      <c r="IAU230" s="223"/>
      <c r="IAV230" s="223"/>
      <c r="IAW230" s="223"/>
      <c r="IAX230" s="223"/>
      <c r="IAY230" s="223"/>
      <c r="IAZ230" s="223"/>
      <c r="IBA230" s="223"/>
      <c r="IBB230" s="223"/>
      <c r="IBC230" s="223"/>
      <c r="IBD230" s="223"/>
      <c r="IBE230" s="223"/>
      <c r="IBF230" s="223"/>
      <c r="IBG230" s="223"/>
      <c r="IBH230" s="223"/>
      <c r="IBI230" s="223"/>
      <c r="IBJ230" s="223"/>
      <c r="IBK230" s="223"/>
      <c r="IBL230" s="223"/>
      <c r="IBM230" s="223"/>
      <c r="IBN230" s="223"/>
      <c r="IBO230" s="223"/>
      <c r="IBP230" s="223"/>
      <c r="IBQ230" s="223"/>
      <c r="IBR230" s="223"/>
      <c r="IBS230" s="223"/>
      <c r="IBT230" s="223"/>
      <c r="IBU230" s="223"/>
      <c r="IBV230" s="223"/>
      <c r="IBW230" s="223"/>
      <c r="IBX230" s="223"/>
      <c r="IBY230" s="223"/>
      <c r="IBZ230" s="223"/>
      <c r="ICA230" s="223"/>
      <c r="ICB230" s="223"/>
      <c r="ICC230" s="223"/>
      <c r="ICD230" s="223"/>
      <c r="ICE230" s="223"/>
      <c r="ICF230" s="223"/>
      <c r="ICG230" s="223"/>
      <c r="ICH230" s="223"/>
      <c r="ICI230" s="223"/>
      <c r="ICJ230" s="223"/>
      <c r="ICK230" s="223"/>
      <c r="ICL230" s="223"/>
      <c r="ICM230" s="223"/>
      <c r="ICN230" s="223"/>
      <c r="ICO230" s="223"/>
      <c r="ICP230" s="223"/>
      <c r="ICQ230" s="223"/>
      <c r="ICR230" s="223"/>
      <c r="ICS230" s="223"/>
      <c r="ICT230" s="223"/>
      <c r="ICU230" s="223"/>
      <c r="ICV230" s="223"/>
      <c r="ICW230" s="223"/>
      <c r="ICX230" s="223"/>
      <c r="ICY230" s="223"/>
      <c r="ICZ230" s="223"/>
      <c r="IDA230" s="223"/>
      <c r="IDB230" s="223"/>
      <c r="IDC230" s="223"/>
      <c r="IDD230" s="223"/>
      <c r="IDE230" s="223"/>
      <c r="IDF230" s="223"/>
      <c r="IDG230" s="223"/>
      <c r="IDH230" s="223"/>
      <c r="IDI230" s="223"/>
      <c r="IDJ230" s="223"/>
      <c r="IDK230" s="223"/>
      <c r="IDL230" s="223"/>
      <c r="IDM230" s="223"/>
      <c r="IDN230" s="223"/>
      <c r="IDO230" s="223"/>
      <c r="IDP230" s="223"/>
      <c r="IDQ230" s="223"/>
      <c r="IDR230" s="223"/>
      <c r="IDS230" s="223"/>
      <c r="IDT230" s="223"/>
      <c r="IDU230" s="223"/>
      <c r="IDV230" s="223"/>
      <c r="IDW230" s="223"/>
      <c r="IDX230" s="223"/>
      <c r="IDY230" s="223"/>
      <c r="IDZ230" s="223"/>
      <c r="IEA230" s="223"/>
      <c r="IEB230" s="223"/>
      <c r="IEC230" s="223"/>
      <c r="IED230" s="223"/>
      <c r="IEE230" s="223"/>
      <c r="IEF230" s="223"/>
      <c r="IEG230" s="223"/>
      <c r="IEH230" s="223"/>
      <c r="IEI230" s="223"/>
      <c r="IEJ230" s="223"/>
      <c r="IEK230" s="223"/>
      <c r="IEL230" s="223"/>
      <c r="IEM230" s="223"/>
      <c r="IEN230" s="223"/>
      <c r="IEO230" s="223"/>
      <c r="IEP230" s="223"/>
      <c r="IEQ230" s="223"/>
      <c r="IER230" s="223"/>
      <c r="IES230" s="223"/>
      <c r="IET230" s="223"/>
      <c r="IEU230" s="223"/>
      <c r="IEV230" s="223"/>
      <c r="IEW230" s="223"/>
      <c r="IEX230" s="223"/>
      <c r="IEY230" s="223"/>
      <c r="IEZ230" s="223"/>
      <c r="IFA230" s="223"/>
      <c r="IFB230" s="223"/>
      <c r="IFC230" s="223"/>
      <c r="IFD230" s="223"/>
      <c r="IFE230" s="223"/>
      <c r="IFF230" s="223"/>
      <c r="IFG230" s="223"/>
      <c r="IFH230" s="223"/>
      <c r="IFI230" s="223"/>
      <c r="IFJ230" s="223"/>
      <c r="IFK230" s="223"/>
      <c r="IFL230" s="223"/>
      <c r="IFM230" s="223"/>
      <c r="IFN230" s="223"/>
      <c r="IFO230" s="223"/>
      <c r="IFP230" s="223"/>
      <c r="IFQ230" s="223"/>
      <c r="IFR230" s="223"/>
      <c r="IFS230" s="223"/>
      <c r="IFT230" s="223"/>
      <c r="IFU230" s="223"/>
      <c r="IFV230" s="223"/>
      <c r="IFW230" s="223"/>
      <c r="IFX230" s="223"/>
      <c r="IFY230" s="223"/>
      <c r="IFZ230" s="223"/>
      <c r="IGA230" s="223"/>
      <c r="IGB230" s="223"/>
      <c r="IGC230" s="223"/>
      <c r="IGD230" s="223"/>
      <c r="IGE230" s="223"/>
      <c r="IGF230" s="223"/>
      <c r="IGG230" s="223"/>
      <c r="IGH230" s="223"/>
      <c r="IGI230" s="223"/>
      <c r="IGJ230" s="223"/>
      <c r="IGK230" s="223"/>
      <c r="IGL230" s="223"/>
      <c r="IGM230" s="223"/>
      <c r="IGN230" s="223"/>
      <c r="IGO230" s="223"/>
      <c r="IGP230" s="223"/>
      <c r="IGQ230" s="223"/>
      <c r="IGR230" s="223"/>
      <c r="IGS230" s="223"/>
      <c r="IGT230" s="223"/>
      <c r="IGU230" s="223"/>
      <c r="IGV230" s="223"/>
      <c r="IGW230" s="223"/>
      <c r="IGX230" s="223"/>
      <c r="IGY230" s="223"/>
      <c r="IGZ230" s="223"/>
      <c r="IHA230" s="223"/>
      <c r="IHB230" s="223"/>
      <c r="IHC230" s="223"/>
      <c r="IHD230" s="223"/>
      <c r="IHE230" s="223"/>
      <c r="IHF230" s="223"/>
      <c r="IHG230" s="223"/>
      <c r="IHH230" s="223"/>
      <c r="IHI230" s="223"/>
      <c r="IHJ230" s="223"/>
      <c r="IHK230" s="223"/>
      <c r="IHL230" s="223"/>
      <c r="IHM230" s="223"/>
      <c r="IHN230" s="223"/>
      <c r="IHO230" s="223"/>
      <c r="IHP230" s="223"/>
      <c r="IHQ230" s="223"/>
      <c r="IHR230" s="223"/>
      <c r="IHS230" s="223"/>
      <c r="IHT230" s="223"/>
      <c r="IHU230" s="223"/>
      <c r="IHV230" s="223"/>
      <c r="IHW230" s="223"/>
      <c r="IHX230" s="223"/>
      <c r="IHY230" s="223"/>
      <c r="IHZ230" s="223"/>
      <c r="IIA230" s="223"/>
      <c r="IIB230" s="223"/>
      <c r="IIC230" s="223"/>
      <c r="IID230" s="223"/>
      <c r="IIE230" s="223"/>
      <c r="IIF230" s="223"/>
      <c r="IIG230" s="223"/>
      <c r="IIH230" s="223"/>
      <c r="III230" s="223"/>
      <c r="IIJ230" s="223"/>
      <c r="IIK230" s="223"/>
      <c r="IIL230" s="223"/>
      <c r="IIM230" s="223"/>
      <c r="IIN230" s="223"/>
      <c r="IIO230" s="223"/>
      <c r="IIP230" s="223"/>
      <c r="IIQ230" s="223"/>
      <c r="IIR230" s="223"/>
      <c r="IIS230" s="223"/>
      <c r="IIT230" s="223"/>
      <c r="IIU230" s="223"/>
      <c r="IIV230" s="223"/>
      <c r="IIW230" s="223"/>
      <c r="IIX230" s="223"/>
      <c r="IIY230" s="223"/>
      <c r="IIZ230" s="223"/>
      <c r="IJA230" s="223"/>
      <c r="IJB230" s="223"/>
      <c r="IJC230" s="223"/>
      <c r="IJD230" s="223"/>
      <c r="IJE230" s="223"/>
      <c r="IJF230" s="223"/>
      <c r="IJG230" s="223"/>
      <c r="IJH230" s="223"/>
      <c r="IJI230" s="223"/>
      <c r="IJJ230" s="223"/>
      <c r="IJK230" s="223"/>
      <c r="IJL230" s="223"/>
      <c r="IJM230" s="223"/>
      <c r="IJN230" s="223"/>
      <c r="IJO230" s="223"/>
      <c r="IJP230" s="223"/>
      <c r="IJQ230" s="223"/>
      <c r="IJR230" s="223"/>
      <c r="IJS230" s="223"/>
      <c r="IJT230" s="223"/>
      <c r="IJU230" s="223"/>
      <c r="IJV230" s="223"/>
      <c r="IJW230" s="223"/>
      <c r="IJX230" s="223"/>
      <c r="IJY230" s="223"/>
      <c r="IJZ230" s="223"/>
      <c r="IKA230" s="223"/>
      <c r="IKB230" s="223"/>
      <c r="IKC230" s="223"/>
      <c r="IKD230" s="223"/>
      <c r="IKE230" s="223"/>
      <c r="IKF230" s="223"/>
      <c r="IKG230" s="223"/>
      <c r="IKH230" s="223"/>
      <c r="IKI230" s="223"/>
      <c r="IKJ230" s="223"/>
      <c r="IKK230" s="223"/>
      <c r="IKL230" s="223"/>
      <c r="IKM230" s="223"/>
      <c r="IKN230" s="223"/>
      <c r="IKO230" s="223"/>
      <c r="IKP230" s="223"/>
      <c r="IKQ230" s="223"/>
      <c r="IKR230" s="223"/>
      <c r="IKS230" s="223"/>
      <c r="IKT230" s="223"/>
      <c r="IKU230" s="223"/>
      <c r="IKV230" s="223"/>
      <c r="IKW230" s="223"/>
      <c r="IKX230" s="223"/>
      <c r="IKY230" s="223"/>
      <c r="IKZ230" s="223"/>
      <c r="ILA230" s="223"/>
      <c r="ILB230" s="223"/>
      <c r="ILC230" s="223"/>
      <c r="ILD230" s="223"/>
      <c r="ILE230" s="223"/>
      <c r="ILF230" s="223"/>
      <c r="ILG230" s="223"/>
      <c r="ILH230" s="223"/>
      <c r="ILI230" s="223"/>
      <c r="ILJ230" s="223"/>
      <c r="ILK230" s="223"/>
      <c r="ILL230" s="223"/>
      <c r="ILM230" s="223"/>
      <c r="ILN230" s="223"/>
      <c r="ILO230" s="223"/>
      <c r="ILP230" s="223"/>
      <c r="ILQ230" s="223"/>
      <c r="ILR230" s="223"/>
      <c r="ILS230" s="223"/>
      <c r="ILT230" s="223"/>
      <c r="ILU230" s="223"/>
      <c r="ILV230" s="223"/>
      <c r="ILW230" s="223"/>
      <c r="ILX230" s="223"/>
      <c r="ILY230" s="223"/>
      <c r="ILZ230" s="223"/>
      <c r="IMA230" s="223"/>
      <c r="IMB230" s="223"/>
      <c r="IMC230" s="223"/>
      <c r="IMD230" s="223"/>
      <c r="IME230" s="223"/>
      <c r="IMF230" s="223"/>
      <c r="IMG230" s="223"/>
      <c r="IMH230" s="223"/>
      <c r="IMI230" s="223"/>
      <c r="IMJ230" s="223"/>
      <c r="IMK230" s="223"/>
      <c r="IML230" s="223"/>
      <c r="IMM230" s="223"/>
      <c r="IMN230" s="223"/>
      <c r="IMO230" s="223"/>
      <c r="IMP230" s="223"/>
      <c r="IMQ230" s="223"/>
      <c r="IMR230" s="223"/>
      <c r="IMS230" s="223"/>
      <c r="IMT230" s="223"/>
      <c r="IMU230" s="223"/>
      <c r="IMV230" s="223"/>
      <c r="IMW230" s="223"/>
      <c r="IMX230" s="223"/>
      <c r="IMY230" s="223"/>
      <c r="IMZ230" s="223"/>
      <c r="INA230" s="223"/>
      <c r="INB230" s="223"/>
      <c r="INC230" s="223"/>
      <c r="IND230" s="223"/>
      <c r="INE230" s="223"/>
      <c r="INF230" s="223"/>
      <c r="ING230" s="223"/>
      <c r="INH230" s="223"/>
      <c r="INI230" s="223"/>
      <c r="INJ230" s="223"/>
      <c r="INK230" s="223"/>
      <c r="INL230" s="223"/>
      <c r="INM230" s="223"/>
      <c r="INN230" s="223"/>
      <c r="INO230" s="223"/>
      <c r="INP230" s="223"/>
      <c r="INQ230" s="223"/>
      <c r="INR230" s="223"/>
      <c r="INS230" s="223"/>
      <c r="INT230" s="223"/>
      <c r="INU230" s="223"/>
      <c r="INV230" s="223"/>
      <c r="INW230" s="223"/>
      <c r="INX230" s="223"/>
      <c r="INY230" s="223"/>
      <c r="INZ230" s="223"/>
      <c r="IOA230" s="223"/>
      <c r="IOB230" s="223"/>
      <c r="IOC230" s="223"/>
      <c r="IOD230" s="223"/>
      <c r="IOE230" s="223"/>
      <c r="IOF230" s="223"/>
      <c r="IOG230" s="223"/>
      <c r="IOH230" s="223"/>
      <c r="IOI230" s="223"/>
      <c r="IOJ230" s="223"/>
      <c r="IOK230" s="223"/>
      <c r="IOL230" s="223"/>
      <c r="IOM230" s="223"/>
      <c r="ION230" s="223"/>
      <c r="IOO230" s="223"/>
      <c r="IOP230" s="223"/>
      <c r="IOQ230" s="223"/>
      <c r="IOR230" s="223"/>
      <c r="IOS230" s="223"/>
      <c r="IOT230" s="223"/>
      <c r="IOU230" s="223"/>
      <c r="IOV230" s="223"/>
      <c r="IOW230" s="223"/>
      <c r="IOX230" s="223"/>
      <c r="IOY230" s="223"/>
      <c r="IOZ230" s="223"/>
      <c r="IPA230" s="223"/>
      <c r="IPB230" s="223"/>
      <c r="IPC230" s="223"/>
      <c r="IPD230" s="223"/>
      <c r="IPE230" s="223"/>
      <c r="IPF230" s="223"/>
      <c r="IPG230" s="223"/>
      <c r="IPH230" s="223"/>
      <c r="IPI230" s="223"/>
      <c r="IPJ230" s="223"/>
      <c r="IPK230" s="223"/>
      <c r="IPL230" s="223"/>
      <c r="IPM230" s="223"/>
      <c r="IPN230" s="223"/>
      <c r="IPO230" s="223"/>
      <c r="IPP230" s="223"/>
      <c r="IPQ230" s="223"/>
      <c r="IPR230" s="223"/>
      <c r="IPS230" s="223"/>
      <c r="IPT230" s="223"/>
      <c r="IPU230" s="223"/>
      <c r="IPV230" s="223"/>
      <c r="IPW230" s="223"/>
      <c r="IPX230" s="223"/>
      <c r="IPY230" s="223"/>
      <c r="IPZ230" s="223"/>
      <c r="IQA230" s="223"/>
      <c r="IQB230" s="223"/>
      <c r="IQC230" s="223"/>
      <c r="IQD230" s="223"/>
      <c r="IQE230" s="223"/>
      <c r="IQF230" s="223"/>
      <c r="IQG230" s="223"/>
      <c r="IQH230" s="223"/>
      <c r="IQI230" s="223"/>
      <c r="IQJ230" s="223"/>
      <c r="IQK230" s="223"/>
      <c r="IQL230" s="223"/>
      <c r="IQM230" s="223"/>
      <c r="IQN230" s="223"/>
      <c r="IQO230" s="223"/>
      <c r="IQP230" s="223"/>
      <c r="IQQ230" s="223"/>
      <c r="IQR230" s="223"/>
      <c r="IQS230" s="223"/>
      <c r="IQT230" s="223"/>
      <c r="IQU230" s="223"/>
      <c r="IQV230" s="223"/>
      <c r="IQW230" s="223"/>
      <c r="IQX230" s="223"/>
      <c r="IQY230" s="223"/>
      <c r="IQZ230" s="223"/>
      <c r="IRA230" s="223"/>
      <c r="IRB230" s="223"/>
      <c r="IRC230" s="223"/>
      <c r="IRD230" s="223"/>
      <c r="IRE230" s="223"/>
      <c r="IRF230" s="223"/>
      <c r="IRG230" s="223"/>
      <c r="IRH230" s="223"/>
      <c r="IRI230" s="223"/>
      <c r="IRJ230" s="223"/>
      <c r="IRK230" s="223"/>
      <c r="IRL230" s="223"/>
      <c r="IRM230" s="223"/>
      <c r="IRN230" s="223"/>
      <c r="IRO230" s="223"/>
      <c r="IRP230" s="223"/>
      <c r="IRQ230" s="223"/>
      <c r="IRR230" s="223"/>
      <c r="IRS230" s="223"/>
      <c r="IRT230" s="223"/>
      <c r="IRU230" s="223"/>
      <c r="IRV230" s="223"/>
      <c r="IRW230" s="223"/>
      <c r="IRX230" s="223"/>
      <c r="IRY230" s="223"/>
      <c r="IRZ230" s="223"/>
      <c r="ISA230" s="223"/>
      <c r="ISB230" s="223"/>
      <c r="ISC230" s="223"/>
      <c r="ISD230" s="223"/>
      <c r="ISE230" s="223"/>
      <c r="ISF230" s="223"/>
      <c r="ISG230" s="223"/>
      <c r="ISH230" s="223"/>
      <c r="ISI230" s="223"/>
      <c r="ISJ230" s="223"/>
      <c r="ISK230" s="223"/>
      <c r="ISL230" s="223"/>
      <c r="ISM230" s="223"/>
      <c r="ISN230" s="223"/>
      <c r="ISO230" s="223"/>
      <c r="ISP230" s="223"/>
      <c r="ISQ230" s="223"/>
      <c r="ISR230" s="223"/>
      <c r="ISS230" s="223"/>
      <c r="IST230" s="223"/>
      <c r="ISU230" s="223"/>
      <c r="ISV230" s="223"/>
      <c r="ISW230" s="223"/>
      <c r="ISX230" s="223"/>
      <c r="ISY230" s="223"/>
      <c r="ISZ230" s="223"/>
      <c r="ITA230" s="223"/>
      <c r="ITB230" s="223"/>
      <c r="ITC230" s="223"/>
      <c r="ITD230" s="223"/>
      <c r="ITE230" s="223"/>
      <c r="ITF230" s="223"/>
      <c r="ITG230" s="223"/>
      <c r="ITH230" s="223"/>
      <c r="ITI230" s="223"/>
      <c r="ITJ230" s="223"/>
      <c r="ITK230" s="223"/>
      <c r="ITL230" s="223"/>
      <c r="ITM230" s="223"/>
      <c r="ITN230" s="223"/>
      <c r="ITO230" s="223"/>
      <c r="ITP230" s="223"/>
      <c r="ITQ230" s="223"/>
      <c r="ITR230" s="223"/>
      <c r="ITS230" s="223"/>
      <c r="ITT230" s="223"/>
      <c r="ITU230" s="223"/>
      <c r="ITV230" s="223"/>
      <c r="ITW230" s="223"/>
      <c r="ITX230" s="223"/>
      <c r="ITY230" s="223"/>
      <c r="ITZ230" s="223"/>
      <c r="IUA230" s="223"/>
      <c r="IUB230" s="223"/>
      <c r="IUC230" s="223"/>
      <c r="IUD230" s="223"/>
      <c r="IUE230" s="223"/>
      <c r="IUF230" s="223"/>
      <c r="IUG230" s="223"/>
      <c r="IUH230" s="223"/>
      <c r="IUI230" s="223"/>
      <c r="IUJ230" s="223"/>
      <c r="IUK230" s="223"/>
      <c r="IUL230" s="223"/>
      <c r="IUM230" s="223"/>
      <c r="IUN230" s="223"/>
      <c r="IUO230" s="223"/>
      <c r="IUP230" s="223"/>
      <c r="IUQ230" s="223"/>
      <c r="IUR230" s="223"/>
      <c r="IUS230" s="223"/>
      <c r="IUT230" s="223"/>
      <c r="IUU230" s="223"/>
      <c r="IUV230" s="223"/>
      <c r="IUW230" s="223"/>
      <c r="IUX230" s="223"/>
      <c r="IUY230" s="223"/>
      <c r="IUZ230" s="223"/>
      <c r="IVA230" s="223"/>
      <c r="IVB230" s="223"/>
      <c r="IVC230" s="223"/>
      <c r="IVD230" s="223"/>
      <c r="IVE230" s="223"/>
      <c r="IVF230" s="223"/>
      <c r="IVG230" s="223"/>
      <c r="IVH230" s="223"/>
      <c r="IVI230" s="223"/>
      <c r="IVJ230" s="223"/>
      <c r="IVK230" s="223"/>
      <c r="IVL230" s="223"/>
      <c r="IVM230" s="223"/>
      <c r="IVN230" s="223"/>
      <c r="IVO230" s="223"/>
      <c r="IVP230" s="223"/>
      <c r="IVQ230" s="223"/>
      <c r="IVR230" s="223"/>
      <c r="IVS230" s="223"/>
      <c r="IVT230" s="223"/>
      <c r="IVU230" s="223"/>
      <c r="IVV230" s="223"/>
      <c r="IVW230" s="223"/>
      <c r="IVX230" s="223"/>
      <c r="IVY230" s="223"/>
      <c r="IVZ230" s="223"/>
      <c r="IWA230" s="223"/>
      <c r="IWB230" s="223"/>
      <c r="IWC230" s="223"/>
      <c r="IWD230" s="223"/>
      <c r="IWE230" s="223"/>
      <c r="IWF230" s="223"/>
      <c r="IWG230" s="223"/>
      <c r="IWH230" s="223"/>
      <c r="IWI230" s="223"/>
      <c r="IWJ230" s="223"/>
      <c r="IWK230" s="223"/>
      <c r="IWL230" s="223"/>
      <c r="IWM230" s="223"/>
      <c r="IWN230" s="223"/>
      <c r="IWO230" s="223"/>
      <c r="IWP230" s="223"/>
      <c r="IWQ230" s="223"/>
      <c r="IWR230" s="223"/>
      <c r="IWS230" s="223"/>
      <c r="IWT230" s="223"/>
      <c r="IWU230" s="223"/>
      <c r="IWV230" s="223"/>
      <c r="IWW230" s="223"/>
      <c r="IWX230" s="223"/>
      <c r="IWY230" s="223"/>
      <c r="IWZ230" s="223"/>
      <c r="IXA230" s="223"/>
      <c r="IXB230" s="223"/>
      <c r="IXC230" s="223"/>
      <c r="IXD230" s="223"/>
      <c r="IXE230" s="223"/>
      <c r="IXF230" s="223"/>
      <c r="IXG230" s="223"/>
      <c r="IXH230" s="223"/>
      <c r="IXI230" s="223"/>
      <c r="IXJ230" s="223"/>
      <c r="IXK230" s="223"/>
      <c r="IXL230" s="223"/>
      <c r="IXM230" s="223"/>
      <c r="IXN230" s="223"/>
      <c r="IXO230" s="223"/>
      <c r="IXP230" s="223"/>
      <c r="IXQ230" s="223"/>
      <c r="IXR230" s="223"/>
      <c r="IXS230" s="223"/>
      <c r="IXT230" s="223"/>
      <c r="IXU230" s="223"/>
      <c r="IXV230" s="223"/>
      <c r="IXW230" s="223"/>
      <c r="IXX230" s="223"/>
      <c r="IXY230" s="223"/>
      <c r="IXZ230" s="223"/>
      <c r="IYA230" s="223"/>
      <c r="IYB230" s="223"/>
      <c r="IYC230" s="223"/>
      <c r="IYD230" s="223"/>
      <c r="IYE230" s="223"/>
      <c r="IYF230" s="223"/>
      <c r="IYG230" s="223"/>
      <c r="IYH230" s="223"/>
      <c r="IYI230" s="223"/>
      <c r="IYJ230" s="223"/>
      <c r="IYK230" s="223"/>
      <c r="IYL230" s="223"/>
      <c r="IYM230" s="223"/>
      <c r="IYN230" s="223"/>
      <c r="IYO230" s="223"/>
      <c r="IYP230" s="223"/>
      <c r="IYQ230" s="223"/>
      <c r="IYR230" s="223"/>
      <c r="IYS230" s="223"/>
      <c r="IYT230" s="223"/>
      <c r="IYU230" s="223"/>
      <c r="IYV230" s="223"/>
      <c r="IYW230" s="223"/>
      <c r="IYX230" s="223"/>
      <c r="IYY230" s="223"/>
      <c r="IYZ230" s="223"/>
      <c r="IZA230" s="223"/>
      <c r="IZB230" s="223"/>
      <c r="IZC230" s="223"/>
      <c r="IZD230" s="223"/>
      <c r="IZE230" s="223"/>
      <c r="IZF230" s="223"/>
      <c r="IZG230" s="223"/>
      <c r="IZH230" s="223"/>
      <c r="IZI230" s="223"/>
      <c r="IZJ230" s="223"/>
      <c r="IZK230" s="223"/>
      <c r="IZL230" s="223"/>
      <c r="IZM230" s="223"/>
      <c r="IZN230" s="223"/>
      <c r="IZO230" s="223"/>
      <c r="IZP230" s="223"/>
      <c r="IZQ230" s="223"/>
      <c r="IZR230" s="223"/>
      <c r="IZS230" s="223"/>
      <c r="IZT230" s="223"/>
      <c r="IZU230" s="223"/>
      <c r="IZV230" s="223"/>
      <c r="IZW230" s="223"/>
      <c r="IZX230" s="223"/>
      <c r="IZY230" s="223"/>
      <c r="IZZ230" s="223"/>
      <c r="JAA230" s="223"/>
      <c r="JAB230" s="223"/>
      <c r="JAC230" s="223"/>
      <c r="JAD230" s="223"/>
      <c r="JAE230" s="223"/>
      <c r="JAF230" s="223"/>
      <c r="JAG230" s="223"/>
      <c r="JAH230" s="223"/>
      <c r="JAI230" s="223"/>
      <c r="JAJ230" s="223"/>
      <c r="JAK230" s="223"/>
      <c r="JAL230" s="223"/>
      <c r="JAM230" s="223"/>
      <c r="JAN230" s="223"/>
      <c r="JAO230" s="223"/>
      <c r="JAP230" s="223"/>
      <c r="JAQ230" s="223"/>
      <c r="JAR230" s="223"/>
      <c r="JAS230" s="223"/>
      <c r="JAT230" s="223"/>
      <c r="JAU230" s="223"/>
      <c r="JAV230" s="223"/>
      <c r="JAW230" s="223"/>
      <c r="JAX230" s="223"/>
      <c r="JAY230" s="223"/>
      <c r="JAZ230" s="223"/>
      <c r="JBA230" s="223"/>
      <c r="JBB230" s="223"/>
      <c r="JBC230" s="223"/>
      <c r="JBD230" s="223"/>
      <c r="JBE230" s="223"/>
      <c r="JBF230" s="223"/>
      <c r="JBG230" s="223"/>
      <c r="JBH230" s="223"/>
      <c r="JBI230" s="223"/>
      <c r="JBJ230" s="223"/>
      <c r="JBK230" s="223"/>
      <c r="JBL230" s="223"/>
      <c r="JBM230" s="223"/>
      <c r="JBN230" s="223"/>
      <c r="JBO230" s="223"/>
      <c r="JBP230" s="223"/>
      <c r="JBQ230" s="223"/>
      <c r="JBR230" s="223"/>
      <c r="JBS230" s="223"/>
      <c r="JBT230" s="223"/>
      <c r="JBU230" s="223"/>
      <c r="JBV230" s="223"/>
      <c r="JBW230" s="223"/>
      <c r="JBX230" s="223"/>
      <c r="JBY230" s="223"/>
      <c r="JBZ230" s="223"/>
      <c r="JCA230" s="223"/>
      <c r="JCB230" s="223"/>
      <c r="JCC230" s="223"/>
      <c r="JCD230" s="223"/>
      <c r="JCE230" s="223"/>
      <c r="JCF230" s="223"/>
      <c r="JCG230" s="223"/>
      <c r="JCH230" s="223"/>
      <c r="JCI230" s="223"/>
      <c r="JCJ230" s="223"/>
      <c r="JCK230" s="223"/>
      <c r="JCL230" s="223"/>
      <c r="JCM230" s="223"/>
      <c r="JCN230" s="223"/>
      <c r="JCO230" s="223"/>
      <c r="JCP230" s="223"/>
      <c r="JCQ230" s="223"/>
      <c r="JCR230" s="223"/>
      <c r="JCS230" s="223"/>
      <c r="JCT230" s="223"/>
      <c r="JCU230" s="223"/>
      <c r="JCV230" s="223"/>
      <c r="JCW230" s="223"/>
      <c r="JCX230" s="223"/>
      <c r="JCY230" s="223"/>
      <c r="JCZ230" s="223"/>
      <c r="JDA230" s="223"/>
      <c r="JDB230" s="223"/>
      <c r="JDC230" s="223"/>
      <c r="JDD230" s="223"/>
      <c r="JDE230" s="223"/>
      <c r="JDF230" s="223"/>
      <c r="JDG230" s="223"/>
      <c r="JDH230" s="223"/>
      <c r="JDI230" s="223"/>
      <c r="JDJ230" s="223"/>
      <c r="JDK230" s="223"/>
      <c r="JDL230" s="223"/>
      <c r="JDM230" s="223"/>
      <c r="JDN230" s="223"/>
      <c r="JDO230" s="223"/>
      <c r="JDP230" s="223"/>
      <c r="JDQ230" s="223"/>
      <c r="JDR230" s="223"/>
      <c r="JDS230" s="223"/>
      <c r="JDT230" s="223"/>
      <c r="JDU230" s="223"/>
      <c r="JDV230" s="223"/>
      <c r="JDW230" s="223"/>
      <c r="JDX230" s="223"/>
      <c r="JDY230" s="223"/>
      <c r="JDZ230" s="223"/>
      <c r="JEA230" s="223"/>
      <c r="JEB230" s="223"/>
      <c r="JEC230" s="223"/>
      <c r="JED230" s="223"/>
      <c r="JEE230" s="223"/>
      <c r="JEF230" s="223"/>
      <c r="JEG230" s="223"/>
      <c r="JEH230" s="223"/>
      <c r="JEI230" s="223"/>
      <c r="JEJ230" s="223"/>
      <c r="JEK230" s="223"/>
      <c r="JEL230" s="223"/>
      <c r="JEM230" s="223"/>
      <c r="JEN230" s="223"/>
      <c r="JEO230" s="223"/>
      <c r="JEP230" s="223"/>
      <c r="JEQ230" s="223"/>
      <c r="JER230" s="223"/>
      <c r="JES230" s="223"/>
      <c r="JET230" s="223"/>
      <c r="JEU230" s="223"/>
      <c r="JEV230" s="223"/>
      <c r="JEW230" s="223"/>
      <c r="JEX230" s="223"/>
      <c r="JEY230" s="223"/>
      <c r="JEZ230" s="223"/>
      <c r="JFA230" s="223"/>
      <c r="JFB230" s="223"/>
      <c r="JFC230" s="223"/>
      <c r="JFD230" s="223"/>
      <c r="JFE230" s="223"/>
      <c r="JFF230" s="223"/>
      <c r="JFG230" s="223"/>
      <c r="JFH230" s="223"/>
      <c r="JFI230" s="223"/>
      <c r="JFJ230" s="223"/>
      <c r="JFK230" s="223"/>
      <c r="JFL230" s="223"/>
      <c r="JFM230" s="223"/>
      <c r="JFN230" s="223"/>
      <c r="JFO230" s="223"/>
      <c r="JFP230" s="223"/>
      <c r="JFQ230" s="223"/>
      <c r="JFR230" s="223"/>
      <c r="JFS230" s="223"/>
      <c r="JFT230" s="223"/>
      <c r="JFU230" s="223"/>
      <c r="JFV230" s="223"/>
      <c r="JFW230" s="223"/>
      <c r="JFX230" s="223"/>
      <c r="JFY230" s="223"/>
      <c r="JFZ230" s="223"/>
      <c r="JGA230" s="223"/>
      <c r="JGB230" s="223"/>
      <c r="JGC230" s="223"/>
      <c r="JGD230" s="223"/>
      <c r="JGE230" s="223"/>
      <c r="JGF230" s="223"/>
      <c r="JGG230" s="223"/>
      <c r="JGH230" s="223"/>
      <c r="JGI230" s="223"/>
      <c r="JGJ230" s="223"/>
      <c r="JGK230" s="223"/>
      <c r="JGL230" s="223"/>
      <c r="JGM230" s="223"/>
      <c r="JGN230" s="223"/>
      <c r="JGO230" s="223"/>
      <c r="JGP230" s="223"/>
      <c r="JGQ230" s="223"/>
      <c r="JGR230" s="223"/>
      <c r="JGS230" s="223"/>
      <c r="JGT230" s="223"/>
      <c r="JGU230" s="223"/>
      <c r="JGV230" s="223"/>
      <c r="JGW230" s="223"/>
      <c r="JGX230" s="223"/>
      <c r="JGY230" s="223"/>
      <c r="JGZ230" s="223"/>
      <c r="JHA230" s="223"/>
      <c r="JHB230" s="223"/>
      <c r="JHC230" s="223"/>
      <c r="JHD230" s="223"/>
      <c r="JHE230" s="223"/>
      <c r="JHF230" s="223"/>
      <c r="JHG230" s="223"/>
      <c r="JHH230" s="223"/>
      <c r="JHI230" s="223"/>
      <c r="JHJ230" s="223"/>
      <c r="JHK230" s="223"/>
      <c r="JHL230" s="223"/>
      <c r="JHM230" s="223"/>
      <c r="JHN230" s="223"/>
      <c r="JHO230" s="223"/>
      <c r="JHP230" s="223"/>
      <c r="JHQ230" s="223"/>
      <c r="JHR230" s="223"/>
      <c r="JHS230" s="223"/>
      <c r="JHT230" s="223"/>
      <c r="JHU230" s="223"/>
      <c r="JHV230" s="223"/>
      <c r="JHW230" s="223"/>
      <c r="JHX230" s="223"/>
      <c r="JHY230" s="223"/>
      <c r="JHZ230" s="223"/>
      <c r="JIA230" s="223"/>
      <c r="JIB230" s="223"/>
      <c r="JIC230" s="223"/>
      <c r="JID230" s="223"/>
      <c r="JIE230" s="223"/>
      <c r="JIF230" s="223"/>
      <c r="JIG230" s="223"/>
      <c r="JIH230" s="223"/>
      <c r="JII230" s="223"/>
      <c r="JIJ230" s="223"/>
      <c r="JIK230" s="223"/>
      <c r="JIL230" s="223"/>
      <c r="JIM230" s="223"/>
      <c r="JIN230" s="223"/>
      <c r="JIO230" s="223"/>
      <c r="JIP230" s="223"/>
      <c r="JIQ230" s="223"/>
      <c r="JIR230" s="223"/>
      <c r="JIS230" s="223"/>
      <c r="JIT230" s="223"/>
      <c r="JIU230" s="223"/>
      <c r="JIV230" s="223"/>
      <c r="JIW230" s="223"/>
      <c r="JIX230" s="223"/>
      <c r="JIY230" s="223"/>
      <c r="JIZ230" s="223"/>
      <c r="JJA230" s="223"/>
      <c r="JJB230" s="223"/>
      <c r="JJC230" s="223"/>
      <c r="JJD230" s="223"/>
      <c r="JJE230" s="223"/>
      <c r="JJF230" s="223"/>
      <c r="JJG230" s="223"/>
      <c r="JJH230" s="223"/>
      <c r="JJI230" s="223"/>
      <c r="JJJ230" s="223"/>
      <c r="JJK230" s="223"/>
      <c r="JJL230" s="223"/>
      <c r="JJM230" s="223"/>
      <c r="JJN230" s="223"/>
      <c r="JJO230" s="223"/>
      <c r="JJP230" s="223"/>
      <c r="JJQ230" s="223"/>
      <c r="JJR230" s="223"/>
      <c r="JJS230" s="223"/>
      <c r="JJT230" s="223"/>
      <c r="JJU230" s="223"/>
      <c r="JJV230" s="223"/>
      <c r="JJW230" s="223"/>
      <c r="JJX230" s="223"/>
      <c r="JJY230" s="223"/>
      <c r="JJZ230" s="223"/>
      <c r="JKA230" s="223"/>
      <c r="JKB230" s="223"/>
      <c r="JKC230" s="223"/>
      <c r="JKD230" s="223"/>
      <c r="JKE230" s="223"/>
      <c r="JKF230" s="223"/>
      <c r="JKG230" s="223"/>
      <c r="JKH230" s="223"/>
      <c r="JKI230" s="223"/>
      <c r="JKJ230" s="223"/>
      <c r="JKK230" s="223"/>
      <c r="JKL230" s="223"/>
      <c r="JKM230" s="223"/>
      <c r="JKN230" s="223"/>
      <c r="JKO230" s="223"/>
      <c r="JKP230" s="223"/>
      <c r="JKQ230" s="223"/>
      <c r="JKR230" s="223"/>
      <c r="JKS230" s="223"/>
      <c r="JKT230" s="223"/>
      <c r="JKU230" s="223"/>
      <c r="JKV230" s="223"/>
      <c r="JKW230" s="223"/>
      <c r="JKX230" s="223"/>
      <c r="JKY230" s="223"/>
      <c r="JKZ230" s="223"/>
      <c r="JLA230" s="223"/>
      <c r="JLB230" s="223"/>
      <c r="JLC230" s="223"/>
      <c r="JLD230" s="223"/>
      <c r="JLE230" s="223"/>
      <c r="JLF230" s="223"/>
      <c r="JLG230" s="223"/>
      <c r="JLH230" s="223"/>
      <c r="JLI230" s="223"/>
      <c r="JLJ230" s="223"/>
      <c r="JLK230" s="223"/>
      <c r="JLL230" s="223"/>
      <c r="JLM230" s="223"/>
      <c r="JLN230" s="223"/>
      <c r="JLO230" s="223"/>
      <c r="JLP230" s="223"/>
      <c r="JLQ230" s="223"/>
      <c r="JLR230" s="223"/>
      <c r="JLS230" s="223"/>
      <c r="JLT230" s="223"/>
      <c r="JLU230" s="223"/>
      <c r="JLV230" s="223"/>
      <c r="JLW230" s="223"/>
      <c r="JLX230" s="223"/>
      <c r="JLY230" s="223"/>
      <c r="JLZ230" s="223"/>
      <c r="JMA230" s="223"/>
      <c r="JMB230" s="223"/>
      <c r="JMC230" s="223"/>
      <c r="JMD230" s="223"/>
      <c r="JME230" s="223"/>
      <c r="JMF230" s="223"/>
      <c r="JMG230" s="223"/>
      <c r="JMH230" s="223"/>
      <c r="JMI230" s="223"/>
      <c r="JMJ230" s="223"/>
      <c r="JMK230" s="223"/>
      <c r="JML230" s="223"/>
      <c r="JMM230" s="223"/>
      <c r="JMN230" s="223"/>
      <c r="JMO230" s="223"/>
      <c r="JMP230" s="223"/>
      <c r="JMQ230" s="223"/>
      <c r="JMR230" s="223"/>
      <c r="JMS230" s="223"/>
      <c r="JMT230" s="223"/>
      <c r="JMU230" s="223"/>
      <c r="JMV230" s="223"/>
      <c r="JMW230" s="223"/>
      <c r="JMX230" s="223"/>
      <c r="JMY230" s="223"/>
      <c r="JMZ230" s="223"/>
      <c r="JNA230" s="223"/>
      <c r="JNB230" s="223"/>
      <c r="JNC230" s="223"/>
      <c r="JND230" s="223"/>
      <c r="JNE230" s="223"/>
      <c r="JNF230" s="223"/>
      <c r="JNG230" s="223"/>
      <c r="JNH230" s="223"/>
      <c r="JNI230" s="223"/>
      <c r="JNJ230" s="223"/>
      <c r="JNK230" s="223"/>
      <c r="JNL230" s="223"/>
      <c r="JNM230" s="223"/>
      <c r="JNN230" s="223"/>
      <c r="JNO230" s="223"/>
      <c r="JNP230" s="223"/>
      <c r="JNQ230" s="223"/>
      <c r="JNR230" s="223"/>
      <c r="JNS230" s="223"/>
      <c r="JNT230" s="223"/>
      <c r="JNU230" s="223"/>
      <c r="JNV230" s="223"/>
      <c r="JNW230" s="223"/>
      <c r="JNX230" s="223"/>
      <c r="JNY230" s="223"/>
      <c r="JNZ230" s="223"/>
      <c r="JOA230" s="223"/>
      <c r="JOB230" s="223"/>
      <c r="JOC230" s="223"/>
      <c r="JOD230" s="223"/>
      <c r="JOE230" s="223"/>
      <c r="JOF230" s="223"/>
      <c r="JOG230" s="223"/>
      <c r="JOH230" s="223"/>
      <c r="JOI230" s="223"/>
      <c r="JOJ230" s="223"/>
      <c r="JOK230" s="223"/>
      <c r="JOL230" s="223"/>
      <c r="JOM230" s="223"/>
      <c r="JON230" s="223"/>
      <c r="JOO230" s="223"/>
      <c r="JOP230" s="223"/>
      <c r="JOQ230" s="223"/>
      <c r="JOR230" s="223"/>
      <c r="JOS230" s="223"/>
      <c r="JOT230" s="223"/>
      <c r="JOU230" s="223"/>
      <c r="JOV230" s="223"/>
      <c r="JOW230" s="223"/>
      <c r="JOX230" s="223"/>
      <c r="JOY230" s="223"/>
      <c r="JOZ230" s="223"/>
      <c r="JPA230" s="223"/>
      <c r="JPB230" s="223"/>
      <c r="JPC230" s="223"/>
      <c r="JPD230" s="223"/>
      <c r="JPE230" s="223"/>
      <c r="JPF230" s="223"/>
      <c r="JPG230" s="223"/>
      <c r="JPH230" s="223"/>
      <c r="JPI230" s="223"/>
      <c r="JPJ230" s="223"/>
      <c r="JPK230" s="223"/>
      <c r="JPL230" s="223"/>
      <c r="JPM230" s="223"/>
      <c r="JPN230" s="223"/>
      <c r="JPO230" s="223"/>
      <c r="JPP230" s="223"/>
      <c r="JPQ230" s="223"/>
      <c r="JPR230" s="223"/>
      <c r="JPS230" s="223"/>
      <c r="JPT230" s="223"/>
      <c r="JPU230" s="223"/>
      <c r="JPV230" s="223"/>
      <c r="JPW230" s="223"/>
      <c r="JPX230" s="223"/>
      <c r="JPY230" s="223"/>
      <c r="JPZ230" s="223"/>
      <c r="JQA230" s="223"/>
      <c r="JQB230" s="223"/>
      <c r="JQC230" s="223"/>
      <c r="JQD230" s="223"/>
      <c r="JQE230" s="223"/>
      <c r="JQF230" s="223"/>
      <c r="JQG230" s="223"/>
      <c r="JQH230" s="223"/>
      <c r="JQI230" s="223"/>
      <c r="JQJ230" s="223"/>
      <c r="JQK230" s="223"/>
      <c r="JQL230" s="223"/>
      <c r="JQM230" s="223"/>
      <c r="JQN230" s="223"/>
      <c r="JQO230" s="223"/>
      <c r="JQP230" s="223"/>
      <c r="JQQ230" s="223"/>
      <c r="JQR230" s="223"/>
      <c r="JQS230" s="223"/>
      <c r="JQT230" s="223"/>
      <c r="JQU230" s="223"/>
      <c r="JQV230" s="223"/>
      <c r="JQW230" s="223"/>
      <c r="JQX230" s="223"/>
      <c r="JQY230" s="223"/>
      <c r="JQZ230" s="223"/>
      <c r="JRA230" s="223"/>
      <c r="JRB230" s="223"/>
      <c r="JRC230" s="223"/>
      <c r="JRD230" s="223"/>
      <c r="JRE230" s="223"/>
      <c r="JRF230" s="223"/>
      <c r="JRG230" s="223"/>
      <c r="JRH230" s="223"/>
      <c r="JRI230" s="223"/>
      <c r="JRJ230" s="223"/>
      <c r="JRK230" s="223"/>
      <c r="JRL230" s="223"/>
      <c r="JRM230" s="223"/>
      <c r="JRN230" s="223"/>
      <c r="JRO230" s="223"/>
      <c r="JRP230" s="223"/>
      <c r="JRQ230" s="223"/>
      <c r="JRR230" s="223"/>
      <c r="JRS230" s="223"/>
      <c r="JRT230" s="223"/>
      <c r="JRU230" s="223"/>
      <c r="JRV230" s="223"/>
      <c r="JRW230" s="223"/>
      <c r="JRX230" s="223"/>
      <c r="JRY230" s="223"/>
      <c r="JRZ230" s="223"/>
      <c r="JSA230" s="223"/>
      <c r="JSB230" s="223"/>
      <c r="JSC230" s="223"/>
      <c r="JSD230" s="223"/>
      <c r="JSE230" s="223"/>
      <c r="JSF230" s="223"/>
      <c r="JSG230" s="223"/>
      <c r="JSH230" s="223"/>
      <c r="JSI230" s="223"/>
      <c r="JSJ230" s="223"/>
      <c r="JSK230" s="223"/>
      <c r="JSL230" s="223"/>
      <c r="JSM230" s="223"/>
      <c r="JSN230" s="223"/>
      <c r="JSO230" s="223"/>
      <c r="JSP230" s="223"/>
      <c r="JSQ230" s="223"/>
      <c r="JSR230" s="223"/>
      <c r="JSS230" s="223"/>
      <c r="JST230" s="223"/>
      <c r="JSU230" s="223"/>
      <c r="JSV230" s="223"/>
      <c r="JSW230" s="223"/>
      <c r="JSX230" s="223"/>
      <c r="JSY230" s="223"/>
      <c r="JSZ230" s="223"/>
      <c r="JTA230" s="223"/>
      <c r="JTB230" s="223"/>
      <c r="JTC230" s="223"/>
      <c r="JTD230" s="223"/>
      <c r="JTE230" s="223"/>
      <c r="JTF230" s="223"/>
      <c r="JTG230" s="223"/>
      <c r="JTH230" s="223"/>
      <c r="JTI230" s="223"/>
      <c r="JTJ230" s="223"/>
      <c r="JTK230" s="223"/>
      <c r="JTL230" s="223"/>
      <c r="JTM230" s="223"/>
      <c r="JTN230" s="223"/>
      <c r="JTO230" s="223"/>
      <c r="JTP230" s="223"/>
      <c r="JTQ230" s="223"/>
      <c r="JTR230" s="223"/>
      <c r="JTS230" s="223"/>
      <c r="JTT230" s="223"/>
      <c r="JTU230" s="223"/>
      <c r="JTV230" s="223"/>
      <c r="JTW230" s="223"/>
      <c r="JTX230" s="223"/>
      <c r="JTY230" s="223"/>
      <c r="JTZ230" s="223"/>
      <c r="JUA230" s="223"/>
      <c r="JUB230" s="223"/>
      <c r="JUC230" s="223"/>
      <c r="JUD230" s="223"/>
      <c r="JUE230" s="223"/>
      <c r="JUF230" s="223"/>
      <c r="JUG230" s="223"/>
      <c r="JUH230" s="223"/>
      <c r="JUI230" s="223"/>
      <c r="JUJ230" s="223"/>
      <c r="JUK230" s="223"/>
      <c r="JUL230" s="223"/>
      <c r="JUM230" s="223"/>
      <c r="JUN230" s="223"/>
      <c r="JUO230" s="223"/>
      <c r="JUP230" s="223"/>
      <c r="JUQ230" s="223"/>
      <c r="JUR230" s="223"/>
      <c r="JUS230" s="223"/>
      <c r="JUT230" s="223"/>
      <c r="JUU230" s="223"/>
      <c r="JUV230" s="223"/>
      <c r="JUW230" s="223"/>
      <c r="JUX230" s="223"/>
      <c r="JUY230" s="223"/>
      <c r="JUZ230" s="223"/>
      <c r="JVA230" s="223"/>
      <c r="JVB230" s="223"/>
      <c r="JVC230" s="223"/>
      <c r="JVD230" s="223"/>
      <c r="JVE230" s="223"/>
      <c r="JVF230" s="223"/>
      <c r="JVG230" s="223"/>
      <c r="JVH230" s="223"/>
      <c r="JVI230" s="223"/>
      <c r="JVJ230" s="223"/>
      <c r="JVK230" s="223"/>
      <c r="JVL230" s="223"/>
      <c r="JVM230" s="223"/>
      <c r="JVN230" s="223"/>
      <c r="JVO230" s="223"/>
      <c r="JVP230" s="223"/>
      <c r="JVQ230" s="223"/>
      <c r="JVR230" s="223"/>
      <c r="JVS230" s="223"/>
      <c r="JVT230" s="223"/>
      <c r="JVU230" s="223"/>
      <c r="JVV230" s="223"/>
      <c r="JVW230" s="223"/>
      <c r="JVX230" s="223"/>
      <c r="JVY230" s="223"/>
      <c r="JVZ230" s="223"/>
      <c r="JWA230" s="223"/>
      <c r="JWB230" s="223"/>
      <c r="JWC230" s="223"/>
      <c r="JWD230" s="223"/>
      <c r="JWE230" s="223"/>
      <c r="JWF230" s="223"/>
      <c r="JWG230" s="223"/>
      <c r="JWH230" s="223"/>
      <c r="JWI230" s="223"/>
      <c r="JWJ230" s="223"/>
      <c r="JWK230" s="223"/>
      <c r="JWL230" s="223"/>
      <c r="JWM230" s="223"/>
      <c r="JWN230" s="223"/>
      <c r="JWO230" s="223"/>
      <c r="JWP230" s="223"/>
      <c r="JWQ230" s="223"/>
      <c r="JWR230" s="223"/>
      <c r="JWS230" s="223"/>
      <c r="JWT230" s="223"/>
      <c r="JWU230" s="223"/>
      <c r="JWV230" s="223"/>
      <c r="JWW230" s="223"/>
      <c r="JWX230" s="223"/>
      <c r="JWY230" s="223"/>
      <c r="JWZ230" s="223"/>
      <c r="JXA230" s="223"/>
      <c r="JXB230" s="223"/>
      <c r="JXC230" s="223"/>
      <c r="JXD230" s="223"/>
      <c r="JXE230" s="223"/>
      <c r="JXF230" s="223"/>
      <c r="JXG230" s="223"/>
      <c r="JXH230" s="223"/>
      <c r="JXI230" s="223"/>
      <c r="JXJ230" s="223"/>
      <c r="JXK230" s="223"/>
      <c r="JXL230" s="223"/>
      <c r="JXM230" s="223"/>
      <c r="JXN230" s="223"/>
      <c r="JXO230" s="223"/>
      <c r="JXP230" s="223"/>
      <c r="JXQ230" s="223"/>
      <c r="JXR230" s="223"/>
      <c r="JXS230" s="223"/>
      <c r="JXT230" s="223"/>
      <c r="JXU230" s="223"/>
      <c r="JXV230" s="223"/>
      <c r="JXW230" s="223"/>
      <c r="JXX230" s="223"/>
      <c r="JXY230" s="223"/>
      <c r="JXZ230" s="223"/>
      <c r="JYA230" s="223"/>
      <c r="JYB230" s="223"/>
      <c r="JYC230" s="223"/>
      <c r="JYD230" s="223"/>
      <c r="JYE230" s="223"/>
      <c r="JYF230" s="223"/>
      <c r="JYG230" s="223"/>
      <c r="JYH230" s="223"/>
      <c r="JYI230" s="223"/>
      <c r="JYJ230" s="223"/>
      <c r="JYK230" s="223"/>
      <c r="JYL230" s="223"/>
      <c r="JYM230" s="223"/>
      <c r="JYN230" s="223"/>
      <c r="JYO230" s="223"/>
      <c r="JYP230" s="223"/>
      <c r="JYQ230" s="223"/>
      <c r="JYR230" s="223"/>
      <c r="JYS230" s="223"/>
      <c r="JYT230" s="223"/>
      <c r="JYU230" s="223"/>
      <c r="JYV230" s="223"/>
      <c r="JYW230" s="223"/>
      <c r="JYX230" s="223"/>
      <c r="JYY230" s="223"/>
      <c r="JYZ230" s="223"/>
      <c r="JZA230" s="223"/>
      <c r="JZB230" s="223"/>
      <c r="JZC230" s="223"/>
      <c r="JZD230" s="223"/>
      <c r="JZE230" s="223"/>
      <c r="JZF230" s="223"/>
      <c r="JZG230" s="223"/>
      <c r="JZH230" s="223"/>
      <c r="JZI230" s="223"/>
      <c r="JZJ230" s="223"/>
      <c r="JZK230" s="223"/>
      <c r="JZL230" s="223"/>
      <c r="JZM230" s="223"/>
      <c r="JZN230" s="223"/>
      <c r="JZO230" s="223"/>
      <c r="JZP230" s="223"/>
      <c r="JZQ230" s="223"/>
      <c r="JZR230" s="223"/>
      <c r="JZS230" s="223"/>
      <c r="JZT230" s="223"/>
      <c r="JZU230" s="223"/>
      <c r="JZV230" s="223"/>
      <c r="JZW230" s="223"/>
      <c r="JZX230" s="223"/>
      <c r="JZY230" s="223"/>
      <c r="JZZ230" s="223"/>
      <c r="KAA230" s="223"/>
      <c r="KAB230" s="223"/>
      <c r="KAC230" s="223"/>
      <c r="KAD230" s="223"/>
      <c r="KAE230" s="223"/>
      <c r="KAF230" s="223"/>
      <c r="KAG230" s="223"/>
      <c r="KAH230" s="223"/>
      <c r="KAI230" s="223"/>
      <c r="KAJ230" s="223"/>
      <c r="KAK230" s="223"/>
      <c r="KAL230" s="223"/>
      <c r="KAM230" s="223"/>
      <c r="KAN230" s="223"/>
      <c r="KAO230" s="223"/>
      <c r="KAP230" s="223"/>
      <c r="KAQ230" s="223"/>
      <c r="KAR230" s="223"/>
      <c r="KAS230" s="223"/>
      <c r="KAT230" s="223"/>
      <c r="KAU230" s="223"/>
      <c r="KAV230" s="223"/>
      <c r="KAW230" s="223"/>
      <c r="KAX230" s="223"/>
      <c r="KAY230" s="223"/>
      <c r="KAZ230" s="223"/>
      <c r="KBA230" s="223"/>
      <c r="KBB230" s="223"/>
      <c r="KBC230" s="223"/>
      <c r="KBD230" s="223"/>
      <c r="KBE230" s="223"/>
      <c r="KBF230" s="223"/>
      <c r="KBG230" s="223"/>
      <c r="KBH230" s="223"/>
      <c r="KBI230" s="223"/>
      <c r="KBJ230" s="223"/>
      <c r="KBK230" s="223"/>
      <c r="KBL230" s="223"/>
      <c r="KBM230" s="223"/>
      <c r="KBN230" s="223"/>
      <c r="KBO230" s="223"/>
      <c r="KBP230" s="223"/>
      <c r="KBQ230" s="223"/>
      <c r="KBR230" s="223"/>
      <c r="KBS230" s="223"/>
      <c r="KBT230" s="223"/>
      <c r="KBU230" s="223"/>
      <c r="KBV230" s="223"/>
      <c r="KBW230" s="223"/>
      <c r="KBX230" s="223"/>
      <c r="KBY230" s="223"/>
      <c r="KBZ230" s="223"/>
      <c r="KCA230" s="223"/>
      <c r="KCB230" s="223"/>
      <c r="KCC230" s="223"/>
      <c r="KCD230" s="223"/>
      <c r="KCE230" s="223"/>
      <c r="KCF230" s="223"/>
      <c r="KCG230" s="223"/>
      <c r="KCH230" s="223"/>
      <c r="KCI230" s="223"/>
      <c r="KCJ230" s="223"/>
      <c r="KCK230" s="223"/>
      <c r="KCL230" s="223"/>
      <c r="KCM230" s="223"/>
      <c r="KCN230" s="223"/>
      <c r="KCO230" s="223"/>
      <c r="KCP230" s="223"/>
      <c r="KCQ230" s="223"/>
      <c r="KCR230" s="223"/>
      <c r="KCS230" s="223"/>
      <c r="KCT230" s="223"/>
      <c r="KCU230" s="223"/>
      <c r="KCV230" s="223"/>
      <c r="KCW230" s="223"/>
      <c r="KCX230" s="223"/>
      <c r="KCY230" s="223"/>
      <c r="KCZ230" s="223"/>
      <c r="KDA230" s="223"/>
      <c r="KDB230" s="223"/>
      <c r="KDC230" s="223"/>
      <c r="KDD230" s="223"/>
      <c r="KDE230" s="223"/>
      <c r="KDF230" s="223"/>
      <c r="KDG230" s="223"/>
      <c r="KDH230" s="223"/>
      <c r="KDI230" s="223"/>
      <c r="KDJ230" s="223"/>
      <c r="KDK230" s="223"/>
      <c r="KDL230" s="223"/>
      <c r="KDM230" s="223"/>
      <c r="KDN230" s="223"/>
      <c r="KDO230" s="223"/>
      <c r="KDP230" s="223"/>
      <c r="KDQ230" s="223"/>
      <c r="KDR230" s="223"/>
      <c r="KDS230" s="223"/>
      <c r="KDT230" s="223"/>
      <c r="KDU230" s="223"/>
      <c r="KDV230" s="223"/>
      <c r="KDW230" s="223"/>
      <c r="KDX230" s="223"/>
      <c r="KDY230" s="223"/>
      <c r="KDZ230" s="223"/>
      <c r="KEA230" s="223"/>
      <c r="KEB230" s="223"/>
      <c r="KEC230" s="223"/>
      <c r="KED230" s="223"/>
      <c r="KEE230" s="223"/>
      <c r="KEF230" s="223"/>
      <c r="KEG230" s="223"/>
      <c r="KEH230" s="223"/>
      <c r="KEI230" s="223"/>
      <c r="KEJ230" s="223"/>
      <c r="KEK230" s="223"/>
      <c r="KEL230" s="223"/>
      <c r="KEM230" s="223"/>
      <c r="KEN230" s="223"/>
      <c r="KEO230" s="223"/>
      <c r="KEP230" s="223"/>
      <c r="KEQ230" s="223"/>
      <c r="KER230" s="223"/>
      <c r="KES230" s="223"/>
      <c r="KET230" s="223"/>
      <c r="KEU230" s="223"/>
      <c r="KEV230" s="223"/>
      <c r="KEW230" s="223"/>
      <c r="KEX230" s="223"/>
      <c r="KEY230" s="223"/>
      <c r="KEZ230" s="223"/>
      <c r="KFA230" s="223"/>
      <c r="KFB230" s="223"/>
      <c r="KFC230" s="223"/>
      <c r="KFD230" s="223"/>
      <c r="KFE230" s="223"/>
      <c r="KFF230" s="223"/>
      <c r="KFG230" s="223"/>
      <c r="KFH230" s="223"/>
      <c r="KFI230" s="223"/>
      <c r="KFJ230" s="223"/>
      <c r="KFK230" s="223"/>
      <c r="KFL230" s="223"/>
      <c r="KFM230" s="223"/>
      <c r="KFN230" s="223"/>
      <c r="KFO230" s="223"/>
      <c r="KFP230" s="223"/>
      <c r="KFQ230" s="223"/>
      <c r="KFR230" s="223"/>
      <c r="KFS230" s="223"/>
      <c r="KFT230" s="223"/>
      <c r="KFU230" s="223"/>
      <c r="KFV230" s="223"/>
      <c r="KFW230" s="223"/>
      <c r="KFX230" s="223"/>
      <c r="KFY230" s="223"/>
      <c r="KFZ230" s="223"/>
      <c r="KGA230" s="223"/>
      <c r="KGB230" s="223"/>
      <c r="KGC230" s="223"/>
      <c r="KGD230" s="223"/>
      <c r="KGE230" s="223"/>
      <c r="KGF230" s="223"/>
      <c r="KGG230" s="223"/>
      <c r="KGH230" s="223"/>
      <c r="KGI230" s="223"/>
      <c r="KGJ230" s="223"/>
      <c r="KGK230" s="223"/>
      <c r="KGL230" s="223"/>
      <c r="KGM230" s="223"/>
      <c r="KGN230" s="223"/>
      <c r="KGO230" s="223"/>
      <c r="KGP230" s="223"/>
      <c r="KGQ230" s="223"/>
      <c r="KGR230" s="223"/>
      <c r="KGS230" s="223"/>
      <c r="KGT230" s="223"/>
      <c r="KGU230" s="223"/>
      <c r="KGV230" s="223"/>
      <c r="KGW230" s="223"/>
      <c r="KGX230" s="223"/>
      <c r="KGY230" s="223"/>
      <c r="KGZ230" s="223"/>
      <c r="KHA230" s="223"/>
      <c r="KHB230" s="223"/>
      <c r="KHC230" s="223"/>
      <c r="KHD230" s="223"/>
      <c r="KHE230" s="223"/>
      <c r="KHF230" s="223"/>
      <c r="KHG230" s="223"/>
      <c r="KHH230" s="223"/>
      <c r="KHI230" s="223"/>
      <c r="KHJ230" s="223"/>
      <c r="KHK230" s="223"/>
      <c r="KHL230" s="223"/>
      <c r="KHM230" s="223"/>
      <c r="KHN230" s="223"/>
      <c r="KHO230" s="223"/>
      <c r="KHP230" s="223"/>
      <c r="KHQ230" s="223"/>
      <c r="KHR230" s="223"/>
      <c r="KHS230" s="223"/>
      <c r="KHT230" s="223"/>
      <c r="KHU230" s="223"/>
      <c r="KHV230" s="223"/>
      <c r="KHW230" s="223"/>
      <c r="KHX230" s="223"/>
      <c r="KHY230" s="223"/>
      <c r="KHZ230" s="223"/>
      <c r="KIA230" s="223"/>
      <c r="KIB230" s="223"/>
      <c r="KIC230" s="223"/>
      <c r="KID230" s="223"/>
      <c r="KIE230" s="223"/>
      <c r="KIF230" s="223"/>
      <c r="KIG230" s="223"/>
      <c r="KIH230" s="223"/>
      <c r="KII230" s="223"/>
      <c r="KIJ230" s="223"/>
      <c r="KIK230" s="223"/>
      <c r="KIL230" s="223"/>
      <c r="KIM230" s="223"/>
      <c r="KIN230" s="223"/>
      <c r="KIO230" s="223"/>
      <c r="KIP230" s="223"/>
      <c r="KIQ230" s="223"/>
      <c r="KIR230" s="223"/>
      <c r="KIS230" s="223"/>
      <c r="KIT230" s="223"/>
      <c r="KIU230" s="223"/>
      <c r="KIV230" s="223"/>
      <c r="KIW230" s="223"/>
      <c r="KIX230" s="223"/>
      <c r="KIY230" s="223"/>
      <c r="KIZ230" s="223"/>
      <c r="KJA230" s="223"/>
      <c r="KJB230" s="223"/>
      <c r="KJC230" s="223"/>
      <c r="KJD230" s="223"/>
      <c r="KJE230" s="223"/>
      <c r="KJF230" s="223"/>
      <c r="KJG230" s="223"/>
      <c r="KJH230" s="223"/>
      <c r="KJI230" s="223"/>
      <c r="KJJ230" s="223"/>
      <c r="KJK230" s="223"/>
      <c r="KJL230" s="223"/>
      <c r="KJM230" s="223"/>
      <c r="KJN230" s="223"/>
      <c r="KJO230" s="223"/>
      <c r="KJP230" s="223"/>
      <c r="KJQ230" s="223"/>
      <c r="KJR230" s="223"/>
      <c r="KJS230" s="223"/>
      <c r="KJT230" s="223"/>
      <c r="KJU230" s="223"/>
      <c r="KJV230" s="223"/>
      <c r="KJW230" s="223"/>
      <c r="KJX230" s="223"/>
      <c r="KJY230" s="223"/>
      <c r="KJZ230" s="223"/>
      <c r="KKA230" s="223"/>
      <c r="KKB230" s="223"/>
      <c r="KKC230" s="223"/>
      <c r="KKD230" s="223"/>
      <c r="KKE230" s="223"/>
      <c r="KKF230" s="223"/>
      <c r="KKG230" s="223"/>
      <c r="KKH230" s="223"/>
      <c r="KKI230" s="223"/>
      <c r="KKJ230" s="223"/>
      <c r="KKK230" s="223"/>
      <c r="KKL230" s="223"/>
      <c r="KKM230" s="223"/>
      <c r="KKN230" s="223"/>
      <c r="KKO230" s="223"/>
      <c r="KKP230" s="223"/>
      <c r="KKQ230" s="223"/>
      <c r="KKR230" s="223"/>
      <c r="KKS230" s="223"/>
      <c r="KKT230" s="223"/>
      <c r="KKU230" s="223"/>
      <c r="KKV230" s="223"/>
      <c r="KKW230" s="223"/>
      <c r="KKX230" s="223"/>
      <c r="KKY230" s="223"/>
      <c r="KKZ230" s="223"/>
      <c r="KLA230" s="223"/>
      <c r="KLB230" s="223"/>
      <c r="KLC230" s="223"/>
      <c r="KLD230" s="223"/>
      <c r="KLE230" s="223"/>
      <c r="KLF230" s="223"/>
      <c r="KLG230" s="223"/>
      <c r="KLH230" s="223"/>
      <c r="KLI230" s="223"/>
      <c r="KLJ230" s="223"/>
      <c r="KLK230" s="223"/>
      <c r="KLL230" s="223"/>
      <c r="KLM230" s="223"/>
      <c r="KLN230" s="223"/>
      <c r="KLO230" s="223"/>
      <c r="KLP230" s="223"/>
      <c r="KLQ230" s="223"/>
      <c r="KLR230" s="223"/>
      <c r="KLS230" s="223"/>
      <c r="KLT230" s="223"/>
      <c r="KLU230" s="223"/>
      <c r="KLV230" s="223"/>
      <c r="KLW230" s="223"/>
      <c r="KLX230" s="223"/>
      <c r="KLY230" s="223"/>
      <c r="KLZ230" s="223"/>
      <c r="KMA230" s="223"/>
      <c r="KMB230" s="223"/>
      <c r="KMC230" s="223"/>
      <c r="KMD230" s="223"/>
      <c r="KME230" s="223"/>
      <c r="KMF230" s="223"/>
      <c r="KMG230" s="223"/>
      <c r="KMH230" s="223"/>
      <c r="KMI230" s="223"/>
      <c r="KMJ230" s="223"/>
      <c r="KMK230" s="223"/>
      <c r="KML230" s="223"/>
      <c r="KMM230" s="223"/>
      <c r="KMN230" s="223"/>
      <c r="KMO230" s="223"/>
      <c r="KMP230" s="223"/>
      <c r="KMQ230" s="223"/>
      <c r="KMR230" s="223"/>
      <c r="KMS230" s="223"/>
      <c r="KMT230" s="223"/>
      <c r="KMU230" s="223"/>
      <c r="KMV230" s="223"/>
      <c r="KMW230" s="223"/>
      <c r="KMX230" s="223"/>
      <c r="KMY230" s="223"/>
      <c r="KMZ230" s="223"/>
      <c r="KNA230" s="223"/>
      <c r="KNB230" s="223"/>
      <c r="KNC230" s="223"/>
      <c r="KND230" s="223"/>
      <c r="KNE230" s="223"/>
      <c r="KNF230" s="223"/>
      <c r="KNG230" s="223"/>
      <c r="KNH230" s="223"/>
      <c r="KNI230" s="223"/>
      <c r="KNJ230" s="223"/>
      <c r="KNK230" s="223"/>
      <c r="KNL230" s="223"/>
      <c r="KNM230" s="223"/>
      <c r="KNN230" s="223"/>
      <c r="KNO230" s="223"/>
      <c r="KNP230" s="223"/>
      <c r="KNQ230" s="223"/>
      <c r="KNR230" s="223"/>
      <c r="KNS230" s="223"/>
      <c r="KNT230" s="223"/>
      <c r="KNU230" s="223"/>
      <c r="KNV230" s="223"/>
      <c r="KNW230" s="223"/>
      <c r="KNX230" s="223"/>
      <c r="KNY230" s="223"/>
      <c r="KNZ230" s="223"/>
      <c r="KOA230" s="223"/>
      <c r="KOB230" s="223"/>
      <c r="KOC230" s="223"/>
      <c r="KOD230" s="223"/>
      <c r="KOE230" s="223"/>
      <c r="KOF230" s="223"/>
      <c r="KOG230" s="223"/>
      <c r="KOH230" s="223"/>
      <c r="KOI230" s="223"/>
      <c r="KOJ230" s="223"/>
      <c r="KOK230" s="223"/>
      <c r="KOL230" s="223"/>
      <c r="KOM230" s="223"/>
      <c r="KON230" s="223"/>
      <c r="KOO230" s="223"/>
      <c r="KOP230" s="223"/>
      <c r="KOQ230" s="223"/>
      <c r="KOR230" s="223"/>
      <c r="KOS230" s="223"/>
      <c r="KOT230" s="223"/>
      <c r="KOU230" s="223"/>
      <c r="KOV230" s="223"/>
      <c r="KOW230" s="223"/>
      <c r="KOX230" s="223"/>
      <c r="KOY230" s="223"/>
      <c r="KOZ230" s="223"/>
      <c r="KPA230" s="223"/>
      <c r="KPB230" s="223"/>
      <c r="KPC230" s="223"/>
      <c r="KPD230" s="223"/>
      <c r="KPE230" s="223"/>
      <c r="KPF230" s="223"/>
      <c r="KPG230" s="223"/>
      <c r="KPH230" s="223"/>
      <c r="KPI230" s="223"/>
      <c r="KPJ230" s="223"/>
      <c r="KPK230" s="223"/>
      <c r="KPL230" s="223"/>
      <c r="KPM230" s="223"/>
      <c r="KPN230" s="223"/>
      <c r="KPO230" s="223"/>
      <c r="KPP230" s="223"/>
      <c r="KPQ230" s="223"/>
      <c r="KPR230" s="223"/>
      <c r="KPS230" s="223"/>
      <c r="KPT230" s="223"/>
      <c r="KPU230" s="223"/>
      <c r="KPV230" s="223"/>
      <c r="KPW230" s="223"/>
      <c r="KPX230" s="223"/>
      <c r="KPY230" s="223"/>
      <c r="KPZ230" s="223"/>
      <c r="KQA230" s="223"/>
      <c r="KQB230" s="223"/>
      <c r="KQC230" s="223"/>
      <c r="KQD230" s="223"/>
      <c r="KQE230" s="223"/>
      <c r="KQF230" s="223"/>
      <c r="KQG230" s="223"/>
      <c r="KQH230" s="223"/>
      <c r="KQI230" s="223"/>
      <c r="KQJ230" s="223"/>
      <c r="KQK230" s="223"/>
      <c r="KQL230" s="223"/>
      <c r="KQM230" s="223"/>
      <c r="KQN230" s="223"/>
      <c r="KQO230" s="223"/>
      <c r="KQP230" s="223"/>
      <c r="KQQ230" s="223"/>
      <c r="KQR230" s="223"/>
      <c r="KQS230" s="223"/>
      <c r="KQT230" s="223"/>
      <c r="KQU230" s="223"/>
      <c r="KQV230" s="223"/>
      <c r="KQW230" s="223"/>
      <c r="KQX230" s="223"/>
      <c r="KQY230" s="223"/>
      <c r="KQZ230" s="223"/>
      <c r="KRA230" s="223"/>
      <c r="KRB230" s="223"/>
      <c r="KRC230" s="223"/>
      <c r="KRD230" s="223"/>
      <c r="KRE230" s="223"/>
      <c r="KRF230" s="223"/>
      <c r="KRG230" s="223"/>
      <c r="KRH230" s="223"/>
      <c r="KRI230" s="223"/>
      <c r="KRJ230" s="223"/>
      <c r="KRK230" s="223"/>
      <c r="KRL230" s="223"/>
      <c r="KRM230" s="223"/>
      <c r="KRN230" s="223"/>
      <c r="KRO230" s="223"/>
      <c r="KRP230" s="223"/>
      <c r="KRQ230" s="223"/>
      <c r="KRR230" s="223"/>
      <c r="KRS230" s="223"/>
      <c r="KRT230" s="223"/>
      <c r="KRU230" s="223"/>
      <c r="KRV230" s="223"/>
      <c r="KRW230" s="223"/>
      <c r="KRX230" s="223"/>
      <c r="KRY230" s="223"/>
      <c r="KRZ230" s="223"/>
      <c r="KSA230" s="223"/>
      <c r="KSB230" s="223"/>
      <c r="KSC230" s="223"/>
      <c r="KSD230" s="223"/>
      <c r="KSE230" s="223"/>
      <c r="KSF230" s="223"/>
      <c r="KSG230" s="223"/>
      <c r="KSH230" s="223"/>
      <c r="KSI230" s="223"/>
      <c r="KSJ230" s="223"/>
      <c r="KSK230" s="223"/>
      <c r="KSL230" s="223"/>
      <c r="KSM230" s="223"/>
      <c r="KSN230" s="223"/>
      <c r="KSO230" s="223"/>
      <c r="KSP230" s="223"/>
      <c r="KSQ230" s="223"/>
      <c r="KSR230" s="223"/>
      <c r="KSS230" s="223"/>
      <c r="KST230" s="223"/>
      <c r="KSU230" s="223"/>
      <c r="KSV230" s="223"/>
      <c r="KSW230" s="223"/>
      <c r="KSX230" s="223"/>
      <c r="KSY230" s="223"/>
      <c r="KSZ230" s="223"/>
      <c r="KTA230" s="223"/>
      <c r="KTB230" s="223"/>
      <c r="KTC230" s="223"/>
      <c r="KTD230" s="223"/>
      <c r="KTE230" s="223"/>
      <c r="KTF230" s="223"/>
      <c r="KTG230" s="223"/>
      <c r="KTH230" s="223"/>
      <c r="KTI230" s="223"/>
      <c r="KTJ230" s="223"/>
      <c r="KTK230" s="223"/>
      <c r="KTL230" s="223"/>
      <c r="KTM230" s="223"/>
      <c r="KTN230" s="223"/>
      <c r="KTO230" s="223"/>
      <c r="KTP230" s="223"/>
      <c r="KTQ230" s="223"/>
      <c r="KTR230" s="223"/>
      <c r="KTS230" s="223"/>
      <c r="KTT230" s="223"/>
      <c r="KTU230" s="223"/>
      <c r="KTV230" s="223"/>
      <c r="KTW230" s="223"/>
      <c r="KTX230" s="223"/>
      <c r="KTY230" s="223"/>
      <c r="KTZ230" s="223"/>
      <c r="KUA230" s="223"/>
      <c r="KUB230" s="223"/>
      <c r="KUC230" s="223"/>
      <c r="KUD230" s="223"/>
      <c r="KUE230" s="223"/>
      <c r="KUF230" s="223"/>
      <c r="KUG230" s="223"/>
      <c r="KUH230" s="223"/>
      <c r="KUI230" s="223"/>
      <c r="KUJ230" s="223"/>
      <c r="KUK230" s="223"/>
      <c r="KUL230" s="223"/>
      <c r="KUM230" s="223"/>
      <c r="KUN230" s="223"/>
      <c r="KUO230" s="223"/>
      <c r="KUP230" s="223"/>
      <c r="KUQ230" s="223"/>
      <c r="KUR230" s="223"/>
      <c r="KUS230" s="223"/>
      <c r="KUT230" s="223"/>
      <c r="KUU230" s="223"/>
      <c r="KUV230" s="223"/>
      <c r="KUW230" s="223"/>
      <c r="KUX230" s="223"/>
      <c r="KUY230" s="223"/>
      <c r="KUZ230" s="223"/>
      <c r="KVA230" s="223"/>
      <c r="KVB230" s="223"/>
      <c r="KVC230" s="223"/>
      <c r="KVD230" s="223"/>
      <c r="KVE230" s="223"/>
      <c r="KVF230" s="223"/>
      <c r="KVG230" s="223"/>
      <c r="KVH230" s="223"/>
      <c r="KVI230" s="223"/>
      <c r="KVJ230" s="223"/>
      <c r="KVK230" s="223"/>
      <c r="KVL230" s="223"/>
      <c r="KVM230" s="223"/>
      <c r="KVN230" s="223"/>
      <c r="KVO230" s="223"/>
      <c r="KVP230" s="223"/>
      <c r="KVQ230" s="223"/>
      <c r="KVR230" s="223"/>
      <c r="KVS230" s="223"/>
      <c r="KVT230" s="223"/>
      <c r="KVU230" s="223"/>
      <c r="KVV230" s="223"/>
      <c r="KVW230" s="223"/>
      <c r="KVX230" s="223"/>
      <c r="KVY230" s="223"/>
      <c r="KVZ230" s="223"/>
      <c r="KWA230" s="223"/>
      <c r="KWB230" s="223"/>
      <c r="KWC230" s="223"/>
      <c r="KWD230" s="223"/>
      <c r="KWE230" s="223"/>
      <c r="KWF230" s="223"/>
      <c r="KWG230" s="223"/>
      <c r="KWH230" s="223"/>
      <c r="KWI230" s="223"/>
      <c r="KWJ230" s="223"/>
      <c r="KWK230" s="223"/>
      <c r="KWL230" s="223"/>
      <c r="KWM230" s="223"/>
      <c r="KWN230" s="223"/>
      <c r="KWO230" s="223"/>
      <c r="KWP230" s="223"/>
      <c r="KWQ230" s="223"/>
      <c r="KWR230" s="223"/>
      <c r="KWS230" s="223"/>
      <c r="KWT230" s="223"/>
      <c r="KWU230" s="223"/>
      <c r="KWV230" s="223"/>
      <c r="KWW230" s="223"/>
      <c r="KWX230" s="223"/>
      <c r="KWY230" s="223"/>
      <c r="KWZ230" s="223"/>
      <c r="KXA230" s="223"/>
      <c r="KXB230" s="223"/>
      <c r="KXC230" s="223"/>
      <c r="KXD230" s="223"/>
      <c r="KXE230" s="223"/>
      <c r="KXF230" s="223"/>
      <c r="KXG230" s="223"/>
      <c r="KXH230" s="223"/>
      <c r="KXI230" s="223"/>
      <c r="KXJ230" s="223"/>
      <c r="KXK230" s="223"/>
      <c r="KXL230" s="223"/>
      <c r="KXM230" s="223"/>
      <c r="KXN230" s="223"/>
      <c r="KXO230" s="223"/>
      <c r="KXP230" s="223"/>
      <c r="KXQ230" s="223"/>
      <c r="KXR230" s="223"/>
      <c r="KXS230" s="223"/>
      <c r="KXT230" s="223"/>
      <c r="KXU230" s="223"/>
      <c r="KXV230" s="223"/>
      <c r="KXW230" s="223"/>
      <c r="KXX230" s="223"/>
      <c r="KXY230" s="223"/>
      <c r="KXZ230" s="223"/>
      <c r="KYA230" s="223"/>
      <c r="KYB230" s="223"/>
      <c r="KYC230" s="223"/>
      <c r="KYD230" s="223"/>
      <c r="KYE230" s="223"/>
      <c r="KYF230" s="223"/>
      <c r="KYG230" s="223"/>
      <c r="KYH230" s="223"/>
      <c r="KYI230" s="223"/>
      <c r="KYJ230" s="223"/>
      <c r="KYK230" s="223"/>
      <c r="KYL230" s="223"/>
      <c r="KYM230" s="223"/>
      <c r="KYN230" s="223"/>
      <c r="KYO230" s="223"/>
      <c r="KYP230" s="223"/>
      <c r="KYQ230" s="223"/>
      <c r="KYR230" s="223"/>
      <c r="KYS230" s="223"/>
      <c r="KYT230" s="223"/>
      <c r="KYU230" s="223"/>
      <c r="KYV230" s="223"/>
      <c r="KYW230" s="223"/>
      <c r="KYX230" s="223"/>
      <c r="KYY230" s="223"/>
      <c r="KYZ230" s="223"/>
      <c r="KZA230" s="223"/>
      <c r="KZB230" s="223"/>
      <c r="KZC230" s="223"/>
      <c r="KZD230" s="223"/>
      <c r="KZE230" s="223"/>
      <c r="KZF230" s="223"/>
      <c r="KZG230" s="223"/>
      <c r="KZH230" s="223"/>
      <c r="KZI230" s="223"/>
      <c r="KZJ230" s="223"/>
      <c r="KZK230" s="223"/>
      <c r="KZL230" s="223"/>
      <c r="KZM230" s="223"/>
      <c r="KZN230" s="223"/>
      <c r="KZO230" s="223"/>
      <c r="KZP230" s="223"/>
      <c r="KZQ230" s="223"/>
      <c r="KZR230" s="223"/>
      <c r="KZS230" s="223"/>
      <c r="KZT230" s="223"/>
      <c r="KZU230" s="223"/>
      <c r="KZV230" s="223"/>
      <c r="KZW230" s="223"/>
      <c r="KZX230" s="223"/>
      <c r="KZY230" s="223"/>
      <c r="KZZ230" s="223"/>
      <c r="LAA230" s="223"/>
      <c r="LAB230" s="223"/>
      <c r="LAC230" s="223"/>
      <c r="LAD230" s="223"/>
      <c r="LAE230" s="223"/>
      <c r="LAF230" s="223"/>
      <c r="LAG230" s="223"/>
      <c r="LAH230" s="223"/>
      <c r="LAI230" s="223"/>
      <c r="LAJ230" s="223"/>
      <c r="LAK230" s="223"/>
      <c r="LAL230" s="223"/>
      <c r="LAM230" s="223"/>
      <c r="LAN230" s="223"/>
      <c r="LAO230" s="223"/>
      <c r="LAP230" s="223"/>
      <c r="LAQ230" s="223"/>
      <c r="LAR230" s="223"/>
      <c r="LAS230" s="223"/>
      <c r="LAT230" s="223"/>
      <c r="LAU230" s="223"/>
      <c r="LAV230" s="223"/>
      <c r="LAW230" s="223"/>
      <c r="LAX230" s="223"/>
      <c r="LAY230" s="223"/>
      <c r="LAZ230" s="223"/>
      <c r="LBA230" s="223"/>
      <c r="LBB230" s="223"/>
      <c r="LBC230" s="223"/>
      <c r="LBD230" s="223"/>
      <c r="LBE230" s="223"/>
      <c r="LBF230" s="223"/>
      <c r="LBG230" s="223"/>
      <c r="LBH230" s="223"/>
      <c r="LBI230" s="223"/>
      <c r="LBJ230" s="223"/>
      <c r="LBK230" s="223"/>
      <c r="LBL230" s="223"/>
      <c r="LBM230" s="223"/>
      <c r="LBN230" s="223"/>
      <c r="LBO230" s="223"/>
      <c r="LBP230" s="223"/>
      <c r="LBQ230" s="223"/>
      <c r="LBR230" s="223"/>
      <c r="LBS230" s="223"/>
      <c r="LBT230" s="223"/>
      <c r="LBU230" s="223"/>
      <c r="LBV230" s="223"/>
      <c r="LBW230" s="223"/>
      <c r="LBX230" s="223"/>
      <c r="LBY230" s="223"/>
      <c r="LBZ230" s="223"/>
      <c r="LCA230" s="223"/>
      <c r="LCB230" s="223"/>
      <c r="LCC230" s="223"/>
      <c r="LCD230" s="223"/>
      <c r="LCE230" s="223"/>
      <c r="LCF230" s="223"/>
      <c r="LCG230" s="223"/>
      <c r="LCH230" s="223"/>
      <c r="LCI230" s="223"/>
      <c r="LCJ230" s="223"/>
      <c r="LCK230" s="223"/>
      <c r="LCL230" s="223"/>
      <c r="LCM230" s="223"/>
      <c r="LCN230" s="223"/>
      <c r="LCO230" s="223"/>
      <c r="LCP230" s="223"/>
      <c r="LCQ230" s="223"/>
      <c r="LCR230" s="223"/>
      <c r="LCS230" s="223"/>
      <c r="LCT230" s="223"/>
      <c r="LCU230" s="223"/>
      <c r="LCV230" s="223"/>
      <c r="LCW230" s="223"/>
      <c r="LCX230" s="223"/>
      <c r="LCY230" s="223"/>
      <c r="LCZ230" s="223"/>
      <c r="LDA230" s="223"/>
      <c r="LDB230" s="223"/>
      <c r="LDC230" s="223"/>
      <c r="LDD230" s="223"/>
      <c r="LDE230" s="223"/>
      <c r="LDF230" s="223"/>
      <c r="LDG230" s="223"/>
      <c r="LDH230" s="223"/>
      <c r="LDI230" s="223"/>
      <c r="LDJ230" s="223"/>
      <c r="LDK230" s="223"/>
      <c r="LDL230" s="223"/>
      <c r="LDM230" s="223"/>
      <c r="LDN230" s="223"/>
      <c r="LDO230" s="223"/>
      <c r="LDP230" s="223"/>
      <c r="LDQ230" s="223"/>
      <c r="LDR230" s="223"/>
      <c r="LDS230" s="223"/>
      <c r="LDT230" s="223"/>
      <c r="LDU230" s="223"/>
      <c r="LDV230" s="223"/>
      <c r="LDW230" s="223"/>
      <c r="LDX230" s="223"/>
      <c r="LDY230" s="223"/>
      <c r="LDZ230" s="223"/>
      <c r="LEA230" s="223"/>
      <c r="LEB230" s="223"/>
      <c r="LEC230" s="223"/>
      <c r="LED230" s="223"/>
      <c r="LEE230" s="223"/>
      <c r="LEF230" s="223"/>
      <c r="LEG230" s="223"/>
      <c r="LEH230" s="223"/>
      <c r="LEI230" s="223"/>
      <c r="LEJ230" s="223"/>
      <c r="LEK230" s="223"/>
      <c r="LEL230" s="223"/>
      <c r="LEM230" s="223"/>
      <c r="LEN230" s="223"/>
      <c r="LEO230" s="223"/>
      <c r="LEP230" s="223"/>
      <c r="LEQ230" s="223"/>
      <c r="LER230" s="223"/>
      <c r="LES230" s="223"/>
      <c r="LET230" s="223"/>
      <c r="LEU230" s="223"/>
      <c r="LEV230" s="223"/>
      <c r="LEW230" s="223"/>
      <c r="LEX230" s="223"/>
      <c r="LEY230" s="223"/>
      <c r="LEZ230" s="223"/>
      <c r="LFA230" s="223"/>
      <c r="LFB230" s="223"/>
      <c r="LFC230" s="223"/>
      <c r="LFD230" s="223"/>
      <c r="LFE230" s="223"/>
      <c r="LFF230" s="223"/>
      <c r="LFG230" s="223"/>
      <c r="LFH230" s="223"/>
      <c r="LFI230" s="223"/>
      <c r="LFJ230" s="223"/>
      <c r="LFK230" s="223"/>
      <c r="LFL230" s="223"/>
      <c r="LFM230" s="223"/>
      <c r="LFN230" s="223"/>
      <c r="LFO230" s="223"/>
      <c r="LFP230" s="223"/>
      <c r="LFQ230" s="223"/>
      <c r="LFR230" s="223"/>
      <c r="LFS230" s="223"/>
      <c r="LFT230" s="223"/>
      <c r="LFU230" s="223"/>
      <c r="LFV230" s="223"/>
      <c r="LFW230" s="223"/>
      <c r="LFX230" s="223"/>
      <c r="LFY230" s="223"/>
      <c r="LFZ230" s="223"/>
      <c r="LGA230" s="223"/>
      <c r="LGB230" s="223"/>
      <c r="LGC230" s="223"/>
      <c r="LGD230" s="223"/>
      <c r="LGE230" s="223"/>
      <c r="LGF230" s="223"/>
      <c r="LGG230" s="223"/>
      <c r="LGH230" s="223"/>
      <c r="LGI230" s="223"/>
      <c r="LGJ230" s="223"/>
      <c r="LGK230" s="223"/>
      <c r="LGL230" s="223"/>
      <c r="LGM230" s="223"/>
      <c r="LGN230" s="223"/>
      <c r="LGO230" s="223"/>
      <c r="LGP230" s="223"/>
      <c r="LGQ230" s="223"/>
      <c r="LGR230" s="223"/>
      <c r="LGS230" s="223"/>
      <c r="LGT230" s="223"/>
      <c r="LGU230" s="223"/>
      <c r="LGV230" s="223"/>
      <c r="LGW230" s="223"/>
      <c r="LGX230" s="223"/>
      <c r="LGY230" s="223"/>
      <c r="LGZ230" s="223"/>
      <c r="LHA230" s="223"/>
      <c r="LHB230" s="223"/>
      <c r="LHC230" s="223"/>
      <c r="LHD230" s="223"/>
      <c r="LHE230" s="223"/>
      <c r="LHF230" s="223"/>
      <c r="LHG230" s="223"/>
      <c r="LHH230" s="223"/>
      <c r="LHI230" s="223"/>
      <c r="LHJ230" s="223"/>
      <c r="LHK230" s="223"/>
      <c r="LHL230" s="223"/>
      <c r="LHM230" s="223"/>
      <c r="LHN230" s="223"/>
      <c r="LHO230" s="223"/>
      <c r="LHP230" s="223"/>
      <c r="LHQ230" s="223"/>
      <c r="LHR230" s="223"/>
      <c r="LHS230" s="223"/>
      <c r="LHT230" s="223"/>
      <c r="LHU230" s="223"/>
      <c r="LHV230" s="223"/>
      <c r="LHW230" s="223"/>
      <c r="LHX230" s="223"/>
      <c r="LHY230" s="223"/>
      <c r="LHZ230" s="223"/>
      <c r="LIA230" s="223"/>
      <c r="LIB230" s="223"/>
      <c r="LIC230" s="223"/>
      <c r="LID230" s="223"/>
      <c r="LIE230" s="223"/>
      <c r="LIF230" s="223"/>
      <c r="LIG230" s="223"/>
      <c r="LIH230" s="223"/>
      <c r="LII230" s="223"/>
      <c r="LIJ230" s="223"/>
      <c r="LIK230" s="223"/>
      <c r="LIL230" s="223"/>
      <c r="LIM230" s="223"/>
      <c r="LIN230" s="223"/>
      <c r="LIO230" s="223"/>
      <c r="LIP230" s="223"/>
      <c r="LIQ230" s="223"/>
      <c r="LIR230" s="223"/>
      <c r="LIS230" s="223"/>
      <c r="LIT230" s="223"/>
      <c r="LIU230" s="223"/>
      <c r="LIV230" s="223"/>
      <c r="LIW230" s="223"/>
      <c r="LIX230" s="223"/>
      <c r="LIY230" s="223"/>
      <c r="LIZ230" s="223"/>
      <c r="LJA230" s="223"/>
      <c r="LJB230" s="223"/>
      <c r="LJC230" s="223"/>
      <c r="LJD230" s="223"/>
      <c r="LJE230" s="223"/>
      <c r="LJF230" s="223"/>
      <c r="LJG230" s="223"/>
      <c r="LJH230" s="223"/>
      <c r="LJI230" s="223"/>
      <c r="LJJ230" s="223"/>
      <c r="LJK230" s="223"/>
      <c r="LJL230" s="223"/>
      <c r="LJM230" s="223"/>
      <c r="LJN230" s="223"/>
      <c r="LJO230" s="223"/>
      <c r="LJP230" s="223"/>
      <c r="LJQ230" s="223"/>
      <c r="LJR230" s="223"/>
      <c r="LJS230" s="223"/>
      <c r="LJT230" s="223"/>
      <c r="LJU230" s="223"/>
      <c r="LJV230" s="223"/>
      <c r="LJW230" s="223"/>
      <c r="LJX230" s="223"/>
      <c r="LJY230" s="223"/>
      <c r="LJZ230" s="223"/>
      <c r="LKA230" s="223"/>
      <c r="LKB230" s="223"/>
      <c r="LKC230" s="223"/>
      <c r="LKD230" s="223"/>
      <c r="LKE230" s="223"/>
      <c r="LKF230" s="223"/>
      <c r="LKG230" s="223"/>
      <c r="LKH230" s="223"/>
      <c r="LKI230" s="223"/>
      <c r="LKJ230" s="223"/>
      <c r="LKK230" s="223"/>
      <c r="LKL230" s="223"/>
      <c r="LKM230" s="223"/>
      <c r="LKN230" s="223"/>
      <c r="LKO230" s="223"/>
      <c r="LKP230" s="223"/>
      <c r="LKQ230" s="223"/>
      <c r="LKR230" s="223"/>
      <c r="LKS230" s="223"/>
      <c r="LKT230" s="223"/>
      <c r="LKU230" s="223"/>
      <c r="LKV230" s="223"/>
      <c r="LKW230" s="223"/>
      <c r="LKX230" s="223"/>
      <c r="LKY230" s="223"/>
      <c r="LKZ230" s="223"/>
      <c r="LLA230" s="223"/>
      <c r="LLB230" s="223"/>
      <c r="LLC230" s="223"/>
      <c r="LLD230" s="223"/>
      <c r="LLE230" s="223"/>
      <c r="LLF230" s="223"/>
      <c r="LLG230" s="223"/>
      <c r="LLH230" s="223"/>
      <c r="LLI230" s="223"/>
      <c r="LLJ230" s="223"/>
      <c r="LLK230" s="223"/>
      <c r="LLL230" s="223"/>
      <c r="LLM230" s="223"/>
      <c r="LLN230" s="223"/>
      <c r="LLO230" s="223"/>
      <c r="LLP230" s="223"/>
      <c r="LLQ230" s="223"/>
      <c r="LLR230" s="223"/>
      <c r="LLS230" s="223"/>
      <c r="LLT230" s="223"/>
      <c r="LLU230" s="223"/>
      <c r="LLV230" s="223"/>
      <c r="LLW230" s="223"/>
      <c r="LLX230" s="223"/>
      <c r="LLY230" s="223"/>
      <c r="LLZ230" s="223"/>
      <c r="LMA230" s="223"/>
      <c r="LMB230" s="223"/>
      <c r="LMC230" s="223"/>
      <c r="LMD230" s="223"/>
      <c r="LME230" s="223"/>
      <c r="LMF230" s="223"/>
      <c r="LMG230" s="223"/>
      <c r="LMH230" s="223"/>
      <c r="LMI230" s="223"/>
      <c r="LMJ230" s="223"/>
      <c r="LMK230" s="223"/>
      <c r="LML230" s="223"/>
      <c r="LMM230" s="223"/>
      <c r="LMN230" s="223"/>
      <c r="LMO230" s="223"/>
      <c r="LMP230" s="223"/>
      <c r="LMQ230" s="223"/>
      <c r="LMR230" s="223"/>
      <c r="LMS230" s="223"/>
      <c r="LMT230" s="223"/>
      <c r="LMU230" s="223"/>
      <c r="LMV230" s="223"/>
      <c r="LMW230" s="223"/>
      <c r="LMX230" s="223"/>
      <c r="LMY230" s="223"/>
      <c r="LMZ230" s="223"/>
      <c r="LNA230" s="223"/>
      <c r="LNB230" s="223"/>
      <c r="LNC230" s="223"/>
      <c r="LND230" s="223"/>
      <c r="LNE230" s="223"/>
      <c r="LNF230" s="223"/>
      <c r="LNG230" s="223"/>
      <c r="LNH230" s="223"/>
      <c r="LNI230" s="223"/>
      <c r="LNJ230" s="223"/>
      <c r="LNK230" s="223"/>
      <c r="LNL230" s="223"/>
      <c r="LNM230" s="223"/>
      <c r="LNN230" s="223"/>
      <c r="LNO230" s="223"/>
      <c r="LNP230" s="223"/>
      <c r="LNQ230" s="223"/>
      <c r="LNR230" s="223"/>
      <c r="LNS230" s="223"/>
      <c r="LNT230" s="223"/>
      <c r="LNU230" s="223"/>
      <c r="LNV230" s="223"/>
      <c r="LNW230" s="223"/>
      <c r="LNX230" s="223"/>
      <c r="LNY230" s="223"/>
      <c r="LNZ230" s="223"/>
      <c r="LOA230" s="223"/>
      <c r="LOB230" s="223"/>
      <c r="LOC230" s="223"/>
      <c r="LOD230" s="223"/>
      <c r="LOE230" s="223"/>
      <c r="LOF230" s="223"/>
      <c r="LOG230" s="223"/>
      <c r="LOH230" s="223"/>
      <c r="LOI230" s="223"/>
      <c r="LOJ230" s="223"/>
      <c r="LOK230" s="223"/>
      <c r="LOL230" s="223"/>
      <c r="LOM230" s="223"/>
      <c r="LON230" s="223"/>
      <c r="LOO230" s="223"/>
      <c r="LOP230" s="223"/>
      <c r="LOQ230" s="223"/>
      <c r="LOR230" s="223"/>
      <c r="LOS230" s="223"/>
      <c r="LOT230" s="223"/>
      <c r="LOU230" s="223"/>
      <c r="LOV230" s="223"/>
      <c r="LOW230" s="223"/>
      <c r="LOX230" s="223"/>
      <c r="LOY230" s="223"/>
      <c r="LOZ230" s="223"/>
      <c r="LPA230" s="223"/>
      <c r="LPB230" s="223"/>
      <c r="LPC230" s="223"/>
      <c r="LPD230" s="223"/>
      <c r="LPE230" s="223"/>
      <c r="LPF230" s="223"/>
      <c r="LPG230" s="223"/>
      <c r="LPH230" s="223"/>
      <c r="LPI230" s="223"/>
      <c r="LPJ230" s="223"/>
      <c r="LPK230" s="223"/>
      <c r="LPL230" s="223"/>
      <c r="LPM230" s="223"/>
      <c r="LPN230" s="223"/>
      <c r="LPO230" s="223"/>
      <c r="LPP230" s="223"/>
      <c r="LPQ230" s="223"/>
      <c r="LPR230" s="223"/>
      <c r="LPS230" s="223"/>
      <c r="LPT230" s="223"/>
      <c r="LPU230" s="223"/>
      <c r="LPV230" s="223"/>
      <c r="LPW230" s="223"/>
      <c r="LPX230" s="223"/>
      <c r="LPY230" s="223"/>
      <c r="LPZ230" s="223"/>
      <c r="LQA230" s="223"/>
      <c r="LQB230" s="223"/>
      <c r="LQC230" s="223"/>
      <c r="LQD230" s="223"/>
      <c r="LQE230" s="223"/>
      <c r="LQF230" s="223"/>
      <c r="LQG230" s="223"/>
      <c r="LQH230" s="223"/>
      <c r="LQI230" s="223"/>
      <c r="LQJ230" s="223"/>
      <c r="LQK230" s="223"/>
      <c r="LQL230" s="223"/>
      <c r="LQM230" s="223"/>
      <c r="LQN230" s="223"/>
      <c r="LQO230" s="223"/>
      <c r="LQP230" s="223"/>
      <c r="LQQ230" s="223"/>
      <c r="LQR230" s="223"/>
      <c r="LQS230" s="223"/>
      <c r="LQT230" s="223"/>
      <c r="LQU230" s="223"/>
      <c r="LQV230" s="223"/>
      <c r="LQW230" s="223"/>
      <c r="LQX230" s="223"/>
      <c r="LQY230" s="223"/>
      <c r="LQZ230" s="223"/>
      <c r="LRA230" s="223"/>
      <c r="LRB230" s="223"/>
      <c r="LRC230" s="223"/>
      <c r="LRD230" s="223"/>
      <c r="LRE230" s="223"/>
      <c r="LRF230" s="223"/>
      <c r="LRG230" s="223"/>
      <c r="LRH230" s="223"/>
      <c r="LRI230" s="223"/>
      <c r="LRJ230" s="223"/>
      <c r="LRK230" s="223"/>
      <c r="LRL230" s="223"/>
      <c r="LRM230" s="223"/>
      <c r="LRN230" s="223"/>
      <c r="LRO230" s="223"/>
      <c r="LRP230" s="223"/>
      <c r="LRQ230" s="223"/>
      <c r="LRR230" s="223"/>
      <c r="LRS230" s="223"/>
      <c r="LRT230" s="223"/>
      <c r="LRU230" s="223"/>
      <c r="LRV230" s="223"/>
      <c r="LRW230" s="223"/>
      <c r="LRX230" s="223"/>
      <c r="LRY230" s="223"/>
      <c r="LRZ230" s="223"/>
      <c r="LSA230" s="223"/>
      <c r="LSB230" s="223"/>
      <c r="LSC230" s="223"/>
      <c r="LSD230" s="223"/>
      <c r="LSE230" s="223"/>
      <c r="LSF230" s="223"/>
      <c r="LSG230" s="223"/>
      <c r="LSH230" s="223"/>
      <c r="LSI230" s="223"/>
      <c r="LSJ230" s="223"/>
      <c r="LSK230" s="223"/>
      <c r="LSL230" s="223"/>
      <c r="LSM230" s="223"/>
      <c r="LSN230" s="223"/>
      <c r="LSO230" s="223"/>
      <c r="LSP230" s="223"/>
      <c r="LSQ230" s="223"/>
      <c r="LSR230" s="223"/>
      <c r="LSS230" s="223"/>
      <c r="LST230" s="223"/>
      <c r="LSU230" s="223"/>
      <c r="LSV230" s="223"/>
      <c r="LSW230" s="223"/>
      <c r="LSX230" s="223"/>
      <c r="LSY230" s="223"/>
      <c r="LSZ230" s="223"/>
      <c r="LTA230" s="223"/>
      <c r="LTB230" s="223"/>
      <c r="LTC230" s="223"/>
      <c r="LTD230" s="223"/>
      <c r="LTE230" s="223"/>
      <c r="LTF230" s="223"/>
      <c r="LTG230" s="223"/>
      <c r="LTH230" s="223"/>
      <c r="LTI230" s="223"/>
      <c r="LTJ230" s="223"/>
      <c r="LTK230" s="223"/>
      <c r="LTL230" s="223"/>
      <c r="LTM230" s="223"/>
      <c r="LTN230" s="223"/>
      <c r="LTO230" s="223"/>
      <c r="LTP230" s="223"/>
      <c r="LTQ230" s="223"/>
      <c r="LTR230" s="223"/>
      <c r="LTS230" s="223"/>
      <c r="LTT230" s="223"/>
      <c r="LTU230" s="223"/>
      <c r="LTV230" s="223"/>
      <c r="LTW230" s="223"/>
      <c r="LTX230" s="223"/>
      <c r="LTY230" s="223"/>
      <c r="LTZ230" s="223"/>
      <c r="LUA230" s="223"/>
      <c r="LUB230" s="223"/>
      <c r="LUC230" s="223"/>
      <c r="LUD230" s="223"/>
      <c r="LUE230" s="223"/>
      <c r="LUF230" s="223"/>
      <c r="LUG230" s="223"/>
      <c r="LUH230" s="223"/>
      <c r="LUI230" s="223"/>
      <c r="LUJ230" s="223"/>
      <c r="LUK230" s="223"/>
      <c r="LUL230" s="223"/>
      <c r="LUM230" s="223"/>
      <c r="LUN230" s="223"/>
      <c r="LUO230" s="223"/>
      <c r="LUP230" s="223"/>
      <c r="LUQ230" s="223"/>
      <c r="LUR230" s="223"/>
      <c r="LUS230" s="223"/>
      <c r="LUT230" s="223"/>
      <c r="LUU230" s="223"/>
      <c r="LUV230" s="223"/>
      <c r="LUW230" s="223"/>
      <c r="LUX230" s="223"/>
      <c r="LUY230" s="223"/>
      <c r="LUZ230" s="223"/>
      <c r="LVA230" s="223"/>
      <c r="LVB230" s="223"/>
      <c r="LVC230" s="223"/>
      <c r="LVD230" s="223"/>
      <c r="LVE230" s="223"/>
      <c r="LVF230" s="223"/>
      <c r="LVG230" s="223"/>
      <c r="LVH230" s="223"/>
      <c r="LVI230" s="223"/>
      <c r="LVJ230" s="223"/>
      <c r="LVK230" s="223"/>
      <c r="LVL230" s="223"/>
      <c r="LVM230" s="223"/>
      <c r="LVN230" s="223"/>
      <c r="LVO230" s="223"/>
      <c r="LVP230" s="223"/>
      <c r="LVQ230" s="223"/>
      <c r="LVR230" s="223"/>
      <c r="LVS230" s="223"/>
      <c r="LVT230" s="223"/>
      <c r="LVU230" s="223"/>
      <c r="LVV230" s="223"/>
      <c r="LVW230" s="223"/>
      <c r="LVX230" s="223"/>
      <c r="LVY230" s="223"/>
      <c r="LVZ230" s="223"/>
      <c r="LWA230" s="223"/>
      <c r="LWB230" s="223"/>
      <c r="LWC230" s="223"/>
      <c r="LWD230" s="223"/>
      <c r="LWE230" s="223"/>
      <c r="LWF230" s="223"/>
      <c r="LWG230" s="223"/>
      <c r="LWH230" s="223"/>
      <c r="LWI230" s="223"/>
      <c r="LWJ230" s="223"/>
      <c r="LWK230" s="223"/>
      <c r="LWL230" s="223"/>
      <c r="LWM230" s="223"/>
      <c r="LWN230" s="223"/>
      <c r="LWO230" s="223"/>
      <c r="LWP230" s="223"/>
      <c r="LWQ230" s="223"/>
      <c r="LWR230" s="223"/>
      <c r="LWS230" s="223"/>
      <c r="LWT230" s="223"/>
      <c r="LWU230" s="223"/>
      <c r="LWV230" s="223"/>
      <c r="LWW230" s="223"/>
      <c r="LWX230" s="223"/>
      <c r="LWY230" s="223"/>
      <c r="LWZ230" s="223"/>
      <c r="LXA230" s="223"/>
      <c r="LXB230" s="223"/>
      <c r="LXC230" s="223"/>
      <c r="LXD230" s="223"/>
      <c r="LXE230" s="223"/>
      <c r="LXF230" s="223"/>
      <c r="LXG230" s="223"/>
      <c r="LXH230" s="223"/>
      <c r="LXI230" s="223"/>
      <c r="LXJ230" s="223"/>
      <c r="LXK230" s="223"/>
      <c r="LXL230" s="223"/>
      <c r="LXM230" s="223"/>
      <c r="LXN230" s="223"/>
      <c r="LXO230" s="223"/>
      <c r="LXP230" s="223"/>
      <c r="LXQ230" s="223"/>
      <c r="LXR230" s="223"/>
      <c r="LXS230" s="223"/>
      <c r="LXT230" s="223"/>
      <c r="LXU230" s="223"/>
      <c r="LXV230" s="223"/>
      <c r="LXW230" s="223"/>
      <c r="LXX230" s="223"/>
      <c r="LXY230" s="223"/>
      <c r="LXZ230" s="223"/>
      <c r="LYA230" s="223"/>
      <c r="LYB230" s="223"/>
      <c r="LYC230" s="223"/>
      <c r="LYD230" s="223"/>
      <c r="LYE230" s="223"/>
      <c r="LYF230" s="223"/>
      <c r="LYG230" s="223"/>
      <c r="LYH230" s="223"/>
      <c r="LYI230" s="223"/>
      <c r="LYJ230" s="223"/>
      <c r="LYK230" s="223"/>
      <c r="LYL230" s="223"/>
      <c r="LYM230" s="223"/>
      <c r="LYN230" s="223"/>
      <c r="LYO230" s="223"/>
      <c r="LYP230" s="223"/>
      <c r="LYQ230" s="223"/>
      <c r="LYR230" s="223"/>
      <c r="LYS230" s="223"/>
      <c r="LYT230" s="223"/>
      <c r="LYU230" s="223"/>
      <c r="LYV230" s="223"/>
      <c r="LYW230" s="223"/>
      <c r="LYX230" s="223"/>
      <c r="LYY230" s="223"/>
      <c r="LYZ230" s="223"/>
      <c r="LZA230" s="223"/>
      <c r="LZB230" s="223"/>
      <c r="LZC230" s="223"/>
      <c r="LZD230" s="223"/>
      <c r="LZE230" s="223"/>
      <c r="LZF230" s="223"/>
      <c r="LZG230" s="223"/>
      <c r="LZH230" s="223"/>
      <c r="LZI230" s="223"/>
      <c r="LZJ230" s="223"/>
      <c r="LZK230" s="223"/>
      <c r="LZL230" s="223"/>
      <c r="LZM230" s="223"/>
      <c r="LZN230" s="223"/>
      <c r="LZO230" s="223"/>
      <c r="LZP230" s="223"/>
      <c r="LZQ230" s="223"/>
      <c r="LZR230" s="223"/>
      <c r="LZS230" s="223"/>
      <c r="LZT230" s="223"/>
      <c r="LZU230" s="223"/>
      <c r="LZV230" s="223"/>
      <c r="LZW230" s="223"/>
      <c r="LZX230" s="223"/>
      <c r="LZY230" s="223"/>
      <c r="LZZ230" s="223"/>
      <c r="MAA230" s="223"/>
      <c r="MAB230" s="223"/>
      <c r="MAC230" s="223"/>
      <c r="MAD230" s="223"/>
      <c r="MAE230" s="223"/>
      <c r="MAF230" s="223"/>
      <c r="MAG230" s="223"/>
      <c r="MAH230" s="223"/>
      <c r="MAI230" s="223"/>
      <c r="MAJ230" s="223"/>
      <c r="MAK230" s="223"/>
      <c r="MAL230" s="223"/>
      <c r="MAM230" s="223"/>
      <c r="MAN230" s="223"/>
      <c r="MAO230" s="223"/>
      <c r="MAP230" s="223"/>
      <c r="MAQ230" s="223"/>
      <c r="MAR230" s="223"/>
      <c r="MAS230" s="223"/>
      <c r="MAT230" s="223"/>
      <c r="MAU230" s="223"/>
      <c r="MAV230" s="223"/>
      <c r="MAW230" s="223"/>
      <c r="MAX230" s="223"/>
      <c r="MAY230" s="223"/>
      <c r="MAZ230" s="223"/>
      <c r="MBA230" s="223"/>
      <c r="MBB230" s="223"/>
      <c r="MBC230" s="223"/>
      <c r="MBD230" s="223"/>
      <c r="MBE230" s="223"/>
      <c r="MBF230" s="223"/>
      <c r="MBG230" s="223"/>
      <c r="MBH230" s="223"/>
      <c r="MBI230" s="223"/>
      <c r="MBJ230" s="223"/>
      <c r="MBK230" s="223"/>
      <c r="MBL230" s="223"/>
      <c r="MBM230" s="223"/>
      <c r="MBN230" s="223"/>
      <c r="MBO230" s="223"/>
      <c r="MBP230" s="223"/>
      <c r="MBQ230" s="223"/>
      <c r="MBR230" s="223"/>
      <c r="MBS230" s="223"/>
      <c r="MBT230" s="223"/>
      <c r="MBU230" s="223"/>
      <c r="MBV230" s="223"/>
      <c r="MBW230" s="223"/>
      <c r="MBX230" s="223"/>
      <c r="MBY230" s="223"/>
      <c r="MBZ230" s="223"/>
      <c r="MCA230" s="223"/>
      <c r="MCB230" s="223"/>
      <c r="MCC230" s="223"/>
      <c r="MCD230" s="223"/>
      <c r="MCE230" s="223"/>
      <c r="MCF230" s="223"/>
      <c r="MCG230" s="223"/>
      <c r="MCH230" s="223"/>
      <c r="MCI230" s="223"/>
      <c r="MCJ230" s="223"/>
      <c r="MCK230" s="223"/>
      <c r="MCL230" s="223"/>
      <c r="MCM230" s="223"/>
      <c r="MCN230" s="223"/>
      <c r="MCO230" s="223"/>
      <c r="MCP230" s="223"/>
      <c r="MCQ230" s="223"/>
      <c r="MCR230" s="223"/>
      <c r="MCS230" s="223"/>
      <c r="MCT230" s="223"/>
      <c r="MCU230" s="223"/>
      <c r="MCV230" s="223"/>
      <c r="MCW230" s="223"/>
      <c r="MCX230" s="223"/>
      <c r="MCY230" s="223"/>
      <c r="MCZ230" s="223"/>
      <c r="MDA230" s="223"/>
      <c r="MDB230" s="223"/>
      <c r="MDC230" s="223"/>
      <c r="MDD230" s="223"/>
      <c r="MDE230" s="223"/>
      <c r="MDF230" s="223"/>
      <c r="MDG230" s="223"/>
      <c r="MDH230" s="223"/>
      <c r="MDI230" s="223"/>
      <c r="MDJ230" s="223"/>
      <c r="MDK230" s="223"/>
      <c r="MDL230" s="223"/>
      <c r="MDM230" s="223"/>
      <c r="MDN230" s="223"/>
      <c r="MDO230" s="223"/>
      <c r="MDP230" s="223"/>
      <c r="MDQ230" s="223"/>
      <c r="MDR230" s="223"/>
      <c r="MDS230" s="223"/>
      <c r="MDT230" s="223"/>
      <c r="MDU230" s="223"/>
      <c r="MDV230" s="223"/>
      <c r="MDW230" s="223"/>
      <c r="MDX230" s="223"/>
      <c r="MDY230" s="223"/>
      <c r="MDZ230" s="223"/>
      <c r="MEA230" s="223"/>
      <c r="MEB230" s="223"/>
      <c r="MEC230" s="223"/>
      <c r="MED230" s="223"/>
      <c r="MEE230" s="223"/>
      <c r="MEF230" s="223"/>
      <c r="MEG230" s="223"/>
      <c r="MEH230" s="223"/>
      <c r="MEI230" s="223"/>
      <c r="MEJ230" s="223"/>
      <c r="MEK230" s="223"/>
      <c r="MEL230" s="223"/>
      <c r="MEM230" s="223"/>
      <c r="MEN230" s="223"/>
      <c r="MEO230" s="223"/>
      <c r="MEP230" s="223"/>
      <c r="MEQ230" s="223"/>
      <c r="MER230" s="223"/>
      <c r="MES230" s="223"/>
      <c r="MET230" s="223"/>
      <c r="MEU230" s="223"/>
      <c r="MEV230" s="223"/>
      <c r="MEW230" s="223"/>
      <c r="MEX230" s="223"/>
      <c r="MEY230" s="223"/>
      <c r="MEZ230" s="223"/>
      <c r="MFA230" s="223"/>
      <c r="MFB230" s="223"/>
      <c r="MFC230" s="223"/>
      <c r="MFD230" s="223"/>
      <c r="MFE230" s="223"/>
      <c r="MFF230" s="223"/>
      <c r="MFG230" s="223"/>
      <c r="MFH230" s="223"/>
      <c r="MFI230" s="223"/>
      <c r="MFJ230" s="223"/>
      <c r="MFK230" s="223"/>
      <c r="MFL230" s="223"/>
      <c r="MFM230" s="223"/>
      <c r="MFN230" s="223"/>
      <c r="MFO230" s="223"/>
      <c r="MFP230" s="223"/>
      <c r="MFQ230" s="223"/>
      <c r="MFR230" s="223"/>
      <c r="MFS230" s="223"/>
      <c r="MFT230" s="223"/>
      <c r="MFU230" s="223"/>
      <c r="MFV230" s="223"/>
      <c r="MFW230" s="223"/>
      <c r="MFX230" s="223"/>
      <c r="MFY230" s="223"/>
      <c r="MFZ230" s="223"/>
      <c r="MGA230" s="223"/>
      <c r="MGB230" s="223"/>
      <c r="MGC230" s="223"/>
      <c r="MGD230" s="223"/>
      <c r="MGE230" s="223"/>
      <c r="MGF230" s="223"/>
      <c r="MGG230" s="223"/>
      <c r="MGH230" s="223"/>
      <c r="MGI230" s="223"/>
      <c r="MGJ230" s="223"/>
      <c r="MGK230" s="223"/>
      <c r="MGL230" s="223"/>
      <c r="MGM230" s="223"/>
      <c r="MGN230" s="223"/>
      <c r="MGO230" s="223"/>
      <c r="MGP230" s="223"/>
      <c r="MGQ230" s="223"/>
      <c r="MGR230" s="223"/>
      <c r="MGS230" s="223"/>
      <c r="MGT230" s="223"/>
      <c r="MGU230" s="223"/>
      <c r="MGV230" s="223"/>
      <c r="MGW230" s="223"/>
      <c r="MGX230" s="223"/>
      <c r="MGY230" s="223"/>
      <c r="MGZ230" s="223"/>
      <c r="MHA230" s="223"/>
      <c r="MHB230" s="223"/>
      <c r="MHC230" s="223"/>
      <c r="MHD230" s="223"/>
      <c r="MHE230" s="223"/>
      <c r="MHF230" s="223"/>
      <c r="MHG230" s="223"/>
      <c r="MHH230" s="223"/>
      <c r="MHI230" s="223"/>
      <c r="MHJ230" s="223"/>
      <c r="MHK230" s="223"/>
      <c r="MHL230" s="223"/>
      <c r="MHM230" s="223"/>
      <c r="MHN230" s="223"/>
      <c r="MHO230" s="223"/>
      <c r="MHP230" s="223"/>
      <c r="MHQ230" s="223"/>
      <c r="MHR230" s="223"/>
      <c r="MHS230" s="223"/>
      <c r="MHT230" s="223"/>
      <c r="MHU230" s="223"/>
      <c r="MHV230" s="223"/>
      <c r="MHW230" s="223"/>
      <c r="MHX230" s="223"/>
      <c r="MHY230" s="223"/>
      <c r="MHZ230" s="223"/>
      <c r="MIA230" s="223"/>
      <c r="MIB230" s="223"/>
      <c r="MIC230" s="223"/>
      <c r="MID230" s="223"/>
      <c r="MIE230" s="223"/>
      <c r="MIF230" s="223"/>
      <c r="MIG230" s="223"/>
      <c r="MIH230" s="223"/>
      <c r="MII230" s="223"/>
      <c r="MIJ230" s="223"/>
      <c r="MIK230" s="223"/>
      <c r="MIL230" s="223"/>
      <c r="MIM230" s="223"/>
      <c r="MIN230" s="223"/>
      <c r="MIO230" s="223"/>
      <c r="MIP230" s="223"/>
      <c r="MIQ230" s="223"/>
      <c r="MIR230" s="223"/>
      <c r="MIS230" s="223"/>
      <c r="MIT230" s="223"/>
      <c r="MIU230" s="223"/>
      <c r="MIV230" s="223"/>
      <c r="MIW230" s="223"/>
      <c r="MIX230" s="223"/>
      <c r="MIY230" s="223"/>
      <c r="MIZ230" s="223"/>
      <c r="MJA230" s="223"/>
      <c r="MJB230" s="223"/>
      <c r="MJC230" s="223"/>
      <c r="MJD230" s="223"/>
      <c r="MJE230" s="223"/>
      <c r="MJF230" s="223"/>
      <c r="MJG230" s="223"/>
      <c r="MJH230" s="223"/>
      <c r="MJI230" s="223"/>
      <c r="MJJ230" s="223"/>
      <c r="MJK230" s="223"/>
      <c r="MJL230" s="223"/>
      <c r="MJM230" s="223"/>
      <c r="MJN230" s="223"/>
      <c r="MJO230" s="223"/>
      <c r="MJP230" s="223"/>
      <c r="MJQ230" s="223"/>
      <c r="MJR230" s="223"/>
      <c r="MJS230" s="223"/>
      <c r="MJT230" s="223"/>
      <c r="MJU230" s="223"/>
      <c r="MJV230" s="223"/>
      <c r="MJW230" s="223"/>
      <c r="MJX230" s="223"/>
      <c r="MJY230" s="223"/>
      <c r="MJZ230" s="223"/>
      <c r="MKA230" s="223"/>
      <c r="MKB230" s="223"/>
      <c r="MKC230" s="223"/>
      <c r="MKD230" s="223"/>
      <c r="MKE230" s="223"/>
      <c r="MKF230" s="223"/>
      <c r="MKG230" s="223"/>
      <c r="MKH230" s="223"/>
      <c r="MKI230" s="223"/>
      <c r="MKJ230" s="223"/>
      <c r="MKK230" s="223"/>
      <c r="MKL230" s="223"/>
      <c r="MKM230" s="223"/>
      <c r="MKN230" s="223"/>
      <c r="MKO230" s="223"/>
      <c r="MKP230" s="223"/>
      <c r="MKQ230" s="223"/>
      <c r="MKR230" s="223"/>
      <c r="MKS230" s="223"/>
      <c r="MKT230" s="223"/>
      <c r="MKU230" s="223"/>
      <c r="MKV230" s="223"/>
      <c r="MKW230" s="223"/>
      <c r="MKX230" s="223"/>
      <c r="MKY230" s="223"/>
      <c r="MKZ230" s="223"/>
      <c r="MLA230" s="223"/>
      <c r="MLB230" s="223"/>
      <c r="MLC230" s="223"/>
      <c r="MLD230" s="223"/>
      <c r="MLE230" s="223"/>
      <c r="MLF230" s="223"/>
      <c r="MLG230" s="223"/>
      <c r="MLH230" s="223"/>
      <c r="MLI230" s="223"/>
      <c r="MLJ230" s="223"/>
      <c r="MLK230" s="223"/>
      <c r="MLL230" s="223"/>
      <c r="MLM230" s="223"/>
      <c r="MLN230" s="223"/>
      <c r="MLO230" s="223"/>
      <c r="MLP230" s="223"/>
      <c r="MLQ230" s="223"/>
      <c r="MLR230" s="223"/>
      <c r="MLS230" s="223"/>
      <c r="MLT230" s="223"/>
      <c r="MLU230" s="223"/>
      <c r="MLV230" s="223"/>
      <c r="MLW230" s="223"/>
      <c r="MLX230" s="223"/>
      <c r="MLY230" s="223"/>
      <c r="MLZ230" s="223"/>
      <c r="MMA230" s="223"/>
      <c r="MMB230" s="223"/>
      <c r="MMC230" s="223"/>
      <c r="MMD230" s="223"/>
      <c r="MME230" s="223"/>
      <c r="MMF230" s="223"/>
      <c r="MMG230" s="223"/>
      <c r="MMH230" s="223"/>
      <c r="MMI230" s="223"/>
      <c r="MMJ230" s="223"/>
      <c r="MMK230" s="223"/>
      <c r="MML230" s="223"/>
      <c r="MMM230" s="223"/>
      <c r="MMN230" s="223"/>
      <c r="MMO230" s="223"/>
      <c r="MMP230" s="223"/>
      <c r="MMQ230" s="223"/>
      <c r="MMR230" s="223"/>
      <c r="MMS230" s="223"/>
      <c r="MMT230" s="223"/>
      <c r="MMU230" s="223"/>
      <c r="MMV230" s="223"/>
      <c r="MMW230" s="223"/>
      <c r="MMX230" s="223"/>
      <c r="MMY230" s="223"/>
      <c r="MMZ230" s="223"/>
      <c r="MNA230" s="223"/>
      <c r="MNB230" s="223"/>
      <c r="MNC230" s="223"/>
      <c r="MND230" s="223"/>
      <c r="MNE230" s="223"/>
      <c r="MNF230" s="223"/>
      <c r="MNG230" s="223"/>
      <c r="MNH230" s="223"/>
      <c r="MNI230" s="223"/>
      <c r="MNJ230" s="223"/>
      <c r="MNK230" s="223"/>
      <c r="MNL230" s="223"/>
      <c r="MNM230" s="223"/>
      <c r="MNN230" s="223"/>
      <c r="MNO230" s="223"/>
      <c r="MNP230" s="223"/>
      <c r="MNQ230" s="223"/>
      <c r="MNR230" s="223"/>
      <c r="MNS230" s="223"/>
      <c r="MNT230" s="223"/>
      <c r="MNU230" s="223"/>
      <c r="MNV230" s="223"/>
      <c r="MNW230" s="223"/>
      <c r="MNX230" s="223"/>
      <c r="MNY230" s="223"/>
      <c r="MNZ230" s="223"/>
      <c r="MOA230" s="223"/>
      <c r="MOB230" s="223"/>
      <c r="MOC230" s="223"/>
      <c r="MOD230" s="223"/>
      <c r="MOE230" s="223"/>
      <c r="MOF230" s="223"/>
      <c r="MOG230" s="223"/>
      <c r="MOH230" s="223"/>
      <c r="MOI230" s="223"/>
      <c r="MOJ230" s="223"/>
      <c r="MOK230" s="223"/>
      <c r="MOL230" s="223"/>
      <c r="MOM230" s="223"/>
      <c r="MON230" s="223"/>
      <c r="MOO230" s="223"/>
      <c r="MOP230" s="223"/>
      <c r="MOQ230" s="223"/>
      <c r="MOR230" s="223"/>
      <c r="MOS230" s="223"/>
      <c r="MOT230" s="223"/>
      <c r="MOU230" s="223"/>
      <c r="MOV230" s="223"/>
      <c r="MOW230" s="223"/>
      <c r="MOX230" s="223"/>
      <c r="MOY230" s="223"/>
      <c r="MOZ230" s="223"/>
      <c r="MPA230" s="223"/>
      <c r="MPB230" s="223"/>
      <c r="MPC230" s="223"/>
      <c r="MPD230" s="223"/>
      <c r="MPE230" s="223"/>
      <c r="MPF230" s="223"/>
      <c r="MPG230" s="223"/>
      <c r="MPH230" s="223"/>
      <c r="MPI230" s="223"/>
      <c r="MPJ230" s="223"/>
      <c r="MPK230" s="223"/>
      <c r="MPL230" s="223"/>
      <c r="MPM230" s="223"/>
      <c r="MPN230" s="223"/>
      <c r="MPO230" s="223"/>
      <c r="MPP230" s="223"/>
      <c r="MPQ230" s="223"/>
      <c r="MPR230" s="223"/>
      <c r="MPS230" s="223"/>
      <c r="MPT230" s="223"/>
      <c r="MPU230" s="223"/>
      <c r="MPV230" s="223"/>
      <c r="MPW230" s="223"/>
      <c r="MPX230" s="223"/>
      <c r="MPY230" s="223"/>
      <c r="MPZ230" s="223"/>
      <c r="MQA230" s="223"/>
      <c r="MQB230" s="223"/>
      <c r="MQC230" s="223"/>
      <c r="MQD230" s="223"/>
      <c r="MQE230" s="223"/>
      <c r="MQF230" s="223"/>
      <c r="MQG230" s="223"/>
      <c r="MQH230" s="223"/>
      <c r="MQI230" s="223"/>
      <c r="MQJ230" s="223"/>
      <c r="MQK230" s="223"/>
      <c r="MQL230" s="223"/>
      <c r="MQM230" s="223"/>
      <c r="MQN230" s="223"/>
      <c r="MQO230" s="223"/>
      <c r="MQP230" s="223"/>
      <c r="MQQ230" s="223"/>
      <c r="MQR230" s="223"/>
      <c r="MQS230" s="223"/>
      <c r="MQT230" s="223"/>
      <c r="MQU230" s="223"/>
      <c r="MQV230" s="223"/>
      <c r="MQW230" s="223"/>
      <c r="MQX230" s="223"/>
      <c r="MQY230" s="223"/>
      <c r="MQZ230" s="223"/>
      <c r="MRA230" s="223"/>
      <c r="MRB230" s="223"/>
      <c r="MRC230" s="223"/>
      <c r="MRD230" s="223"/>
      <c r="MRE230" s="223"/>
      <c r="MRF230" s="223"/>
      <c r="MRG230" s="223"/>
      <c r="MRH230" s="223"/>
      <c r="MRI230" s="223"/>
      <c r="MRJ230" s="223"/>
      <c r="MRK230" s="223"/>
      <c r="MRL230" s="223"/>
      <c r="MRM230" s="223"/>
      <c r="MRN230" s="223"/>
      <c r="MRO230" s="223"/>
      <c r="MRP230" s="223"/>
      <c r="MRQ230" s="223"/>
      <c r="MRR230" s="223"/>
      <c r="MRS230" s="223"/>
      <c r="MRT230" s="223"/>
      <c r="MRU230" s="223"/>
      <c r="MRV230" s="223"/>
      <c r="MRW230" s="223"/>
      <c r="MRX230" s="223"/>
      <c r="MRY230" s="223"/>
      <c r="MRZ230" s="223"/>
      <c r="MSA230" s="223"/>
      <c r="MSB230" s="223"/>
      <c r="MSC230" s="223"/>
      <c r="MSD230" s="223"/>
      <c r="MSE230" s="223"/>
      <c r="MSF230" s="223"/>
      <c r="MSG230" s="223"/>
      <c r="MSH230" s="223"/>
      <c r="MSI230" s="223"/>
      <c r="MSJ230" s="223"/>
      <c r="MSK230" s="223"/>
      <c r="MSL230" s="223"/>
      <c r="MSM230" s="223"/>
      <c r="MSN230" s="223"/>
      <c r="MSO230" s="223"/>
      <c r="MSP230" s="223"/>
      <c r="MSQ230" s="223"/>
      <c r="MSR230" s="223"/>
      <c r="MSS230" s="223"/>
      <c r="MST230" s="223"/>
      <c r="MSU230" s="223"/>
      <c r="MSV230" s="223"/>
      <c r="MSW230" s="223"/>
      <c r="MSX230" s="223"/>
      <c r="MSY230" s="223"/>
      <c r="MSZ230" s="223"/>
      <c r="MTA230" s="223"/>
      <c r="MTB230" s="223"/>
      <c r="MTC230" s="223"/>
      <c r="MTD230" s="223"/>
      <c r="MTE230" s="223"/>
      <c r="MTF230" s="223"/>
      <c r="MTG230" s="223"/>
      <c r="MTH230" s="223"/>
      <c r="MTI230" s="223"/>
      <c r="MTJ230" s="223"/>
      <c r="MTK230" s="223"/>
      <c r="MTL230" s="223"/>
      <c r="MTM230" s="223"/>
      <c r="MTN230" s="223"/>
      <c r="MTO230" s="223"/>
      <c r="MTP230" s="223"/>
      <c r="MTQ230" s="223"/>
      <c r="MTR230" s="223"/>
      <c r="MTS230" s="223"/>
      <c r="MTT230" s="223"/>
      <c r="MTU230" s="223"/>
      <c r="MTV230" s="223"/>
      <c r="MTW230" s="223"/>
      <c r="MTX230" s="223"/>
      <c r="MTY230" s="223"/>
      <c r="MTZ230" s="223"/>
      <c r="MUA230" s="223"/>
      <c r="MUB230" s="223"/>
      <c r="MUC230" s="223"/>
      <c r="MUD230" s="223"/>
      <c r="MUE230" s="223"/>
      <c r="MUF230" s="223"/>
      <c r="MUG230" s="223"/>
      <c r="MUH230" s="223"/>
      <c r="MUI230" s="223"/>
      <c r="MUJ230" s="223"/>
      <c r="MUK230" s="223"/>
      <c r="MUL230" s="223"/>
      <c r="MUM230" s="223"/>
      <c r="MUN230" s="223"/>
      <c r="MUO230" s="223"/>
      <c r="MUP230" s="223"/>
      <c r="MUQ230" s="223"/>
      <c r="MUR230" s="223"/>
      <c r="MUS230" s="223"/>
      <c r="MUT230" s="223"/>
      <c r="MUU230" s="223"/>
      <c r="MUV230" s="223"/>
      <c r="MUW230" s="223"/>
      <c r="MUX230" s="223"/>
      <c r="MUY230" s="223"/>
      <c r="MUZ230" s="223"/>
      <c r="MVA230" s="223"/>
      <c r="MVB230" s="223"/>
      <c r="MVC230" s="223"/>
      <c r="MVD230" s="223"/>
      <c r="MVE230" s="223"/>
      <c r="MVF230" s="223"/>
      <c r="MVG230" s="223"/>
      <c r="MVH230" s="223"/>
      <c r="MVI230" s="223"/>
      <c r="MVJ230" s="223"/>
      <c r="MVK230" s="223"/>
      <c r="MVL230" s="223"/>
      <c r="MVM230" s="223"/>
      <c r="MVN230" s="223"/>
      <c r="MVO230" s="223"/>
      <c r="MVP230" s="223"/>
      <c r="MVQ230" s="223"/>
      <c r="MVR230" s="223"/>
      <c r="MVS230" s="223"/>
      <c r="MVT230" s="223"/>
      <c r="MVU230" s="223"/>
      <c r="MVV230" s="223"/>
      <c r="MVW230" s="223"/>
      <c r="MVX230" s="223"/>
      <c r="MVY230" s="223"/>
      <c r="MVZ230" s="223"/>
      <c r="MWA230" s="223"/>
      <c r="MWB230" s="223"/>
      <c r="MWC230" s="223"/>
      <c r="MWD230" s="223"/>
      <c r="MWE230" s="223"/>
      <c r="MWF230" s="223"/>
      <c r="MWG230" s="223"/>
      <c r="MWH230" s="223"/>
      <c r="MWI230" s="223"/>
      <c r="MWJ230" s="223"/>
      <c r="MWK230" s="223"/>
      <c r="MWL230" s="223"/>
      <c r="MWM230" s="223"/>
      <c r="MWN230" s="223"/>
      <c r="MWO230" s="223"/>
      <c r="MWP230" s="223"/>
      <c r="MWQ230" s="223"/>
      <c r="MWR230" s="223"/>
      <c r="MWS230" s="223"/>
      <c r="MWT230" s="223"/>
      <c r="MWU230" s="223"/>
      <c r="MWV230" s="223"/>
      <c r="MWW230" s="223"/>
      <c r="MWX230" s="223"/>
      <c r="MWY230" s="223"/>
      <c r="MWZ230" s="223"/>
      <c r="MXA230" s="223"/>
      <c r="MXB230" s="223"/>
      <c r="MXC230" s="223"/>
      <c r="MXD230" s="223"/>
      <c r="MXE230" s="223"/>
      <c r="MXF230" s="223"/>
      <c r="MXG230" s="223"/>
      <c r="MXH230" s="223"/>
      <c r="MXI230" s="223"/>
      <c r="MXJ230" s="223"/>
      <c r="MXK230" s="223"/>
      <c r="MXL230" s="223"/>
      <c r="MXM230" s="223"/>
      <c r="MXN230" s="223"/>
      <c r="MXO230" s="223"/>
      <c r="MXP230" s="223"/>
      <c r="MXQ230" s="223"/>
      <c r="MXR230" s="223"/>
      <c r="MXS230" s="223"/>
      <c r="MXT230" s="223"/>
      <c r="MXU230" s="223"/>
      <c r="MXV230" s="223"/>
      <c r="MXW230" s="223"/>
      <c r="MXX230" s="223"/>
      <c r="MXY230" s="223"/>
      <c r="MXZ230" s="223"/>
      <c r="MYA230" s="223"/>
      <c r="MYB230" s="223"/>
      <c r="MYC230" s="223"/>
      <c r="MYD230" s="223"/>
      <c r="MYE230" s="223"/>
      <c r="MYF230" s="223"/>
      <c r="MYG230" s="223"/>
      <c r="MYH230" s="223"/>
      <c r="MYI230" s="223"/>
      <c r="MYJ230" s="223"/>
      <c r="MYK230" s="223"/>
      <c r="MYL230" s="223"/>
      <c r="MYM230" s="223"/>
      <c r="MYN230" s="223"/>
      <c r="MYO230" s="223"/>
      <c r="MYP230" s="223"/>
      <c r="MYQ230" s="223"/>
      <c r="MYR230" s="223"/>
      <c r="MYS230" s="223"/>
      <c r="MYT230" s="223"/>
      <c r="MYU230" s="223"/>
      <c r="MYV230" s="223"/>
      <c r="MYW230" s="223"/>
      <c r="MYX230" s="223"/>
      <c r="MYY230" s="223"/>
      <c r="MYZ230" s="223"/>
      <c r="MZA230" s="223"/>
      <c r="MZB230" s="223"/>
      <c r="MZC230" s="223"/>
      <c r="MZD230" s="223"/>
      <c r="MZE230" s="223"/>
      <c r="MZF230" s="223"/>
      <c r="MZG230" s="223"/>
      <c r="MZH230" s="223"/>
      <c r="MZI230" s="223"/>
      <c r="MZJ230" s="223"/>
      <c r="MZK230" s="223"/>
      <c r="MZL230" s="223"/>
      <c r="MZM230" s="223"/>
      <c r="MZN230" s="223"/>
      <c r="MZO230" s="223"/>
      <c r="MZP230" s="223"/>
      <c r="MZQ230" s="223"/>
      <c r="MZR230" s="223"/>
      <c r="MZS230" s="223"/>
      <c r="MZT230" s="223"/>
      <c r="MZU230" s="223"/>
      <c r="MZV230" s="223"/>
      <c r="MZW230" s="223"/>
      <c r="MZX230" s="223"/>
      <c r="MZY230" s="223"/>
      <c r="MZZ230" s="223"/>
      <c r="NAA230" s="223"/>
      <c r="NAB230" s="223"/>
      <c r="NAC230" s="223"/>
      <c r="NAD230" s="223"/>
      <c r="NAE230" s="223"/>
      <c r="NAF230" s="223"/>
      <c r="NAG230" s="223"/>
      <c r="NAH230" s="223"/>
      <c r="NAI230" s="223"/>
      <c r="NAJ230" s="223"/>
      <c r="NAK230" s="223"/>
      <c r="NAL230" s="223"/>
      <c r="NAM230" s="223"/>
      <c r="NAN230" s="223"/>
      <c r="NAO230" s="223"/>
      <c r="NAP230" s="223"/>
      <c r="NAQ230" s="223"/>
      <c r="NAR230" s="223"/>
      <c r="NAS230" s="223"/>
      <c r="NAT230" s="223"/>
      <c r="NAU230" s="223"/>
      <c r="NAV230" s="223"/>
      <c r="NAW230" s="223"/>
      <c r="NAX230" s="223"/>
      <c r="NAY230" s="223"/>
      <c r="NAZ230" s="223"/>
      <c r="NBA230" s="223"/>
      <c r="NBB230" s="223"/>
      <c r="NBC230" s="223"/>
      <c r="NBD230" s="223"/>
      <c r="NBE230" s="223"/>
      <c r="NBF230" s="223"/>
      <c r="NBG230" s="223"/>
      <c r="NBH230" s="223"/>
      <c r="NBI230" s="223"/>
      <c r="NBJ230" s="223"/>
      <c r="NBK230" s="223"/>
      <c r="NBL230" s="223"/>
      <c r="NBM230" s="223"/>
      <c r="NBN230" s="223"/>
      <c r="NBO230" s="223"/>
      <c r="NBP230" s="223"/>
      <c r="NBQ230" s="223"/>
      <c r="NBR230" s="223"/>
      <c r="NBS230" s="223"/>
      <c r="NBT230" s="223"/>
      <c r="NBU230" s="223"/>
      <c r="NBV230" s="223"/>
      <c r="NBW230" s="223"/>
      <c r="NBX230" s="223"/>
      <c r="NBY230" s="223"/>
      <c r="NBZ230" s="223"/>
      <c r="NCA230" s="223"/>
      <c r="NCB230" s="223"/>
      <c r="NCC230" s="223"/>
      <c r="NCD230" s="223"/>
      <c r="NCE230" s="223"/>
      <c r="NCF230" s="223"/>
      <c r="NCG230" s="223"/>
      <c r="NCH230" s="223"/>
      <c r="NCI230" s="223"/>
      <c r="NCJ230" s="223"/>
      <c r="NCK230" s="223"/>
      <c r="NCL230" s="223"/>
      <c r="NCM230" s="223"/>
      <c r="NCN230" s="223"/>
      <c r="NCO230" s="223"/>
      <c r="NCP230" s="223"/>
      <c r="NCQ230" s="223"/>
      <c r="NCR230" s="223"/>
      <c r="NCS230" s="223"/>
      <c r="NCT230" s="223"/>
      <c r="NCU230" s="223"/>
      <c r="NCV230" s="223"/>
      <c r="NCW230" s="223"/>
      <c r="NCX230" s="223"/>
      <c r="NCY230" s="223"/>
      <c r="NCZ230" s="223"/>
      <c r="NDA230" s="223"/>
      <c r="NDB230" s="223"/>
      <c r="NDC230" s="223"/>
      <c r="NDD230" s="223"/>
      <c r="NDE230" s="223"/>
      <c r="NDF230" s="223"/>
      <c r="NDG230" s="223"/>
      <c r="NDH230" s="223"/>
      <c r="NDI230" s="223"/>
      <c r="NDJ230" s="223"/>
      <c r="NDK230" s="223"/>
      <c r="NDL230" s="223"/>
      <c r="NDM230" s="223"/>
      <c r="NDN230" s="223"/>
      <c r="NDO230" s="223"/>
      <c r="NDP230" s="223"/>
      <c r="NDQ230" s="223"/>
      <c r="NDR230" s="223"/>
      <c r="NDS230" s="223"/>
      <c r="NDT230" s="223"/>
      <c r="NDU230" s="223"/>
      <c r="NDV230" s="223"/>
      <c r="NDW230" s="223"/>
      <c r="NDX230" s="223"/>
      <c r="NDY230" s="223"/>
      <c r="NDZ230" s="223"/>
      <c r="NEA230" s="223"/>
      <c r="NEB230" s="223"/>
      <c r="NEC230" s="223"/>
      <c r="NED230" s="223"/>
      <c r="NEE230" s="223"/>
      <c r="NEF230" s="223"/>
      <c r="NEG230" s="223"/>
      <c r="NEH230" s="223"/>
      <c r="NEI230" s="223"/>
      <c r="NEJ230" s="223"/>
      <c r="NEK230" s="223"/>
      <c r="NEL230" s="223"/>
      <c r="NEM230" s="223"/>
      <c r="NEN230" s="223"/>
      <c r="NEO230" s="223"/>
      <c r="NEP230" s="223"/>
      <c r="NEQ230" s="223"/>
      <c r="NER230" s="223"/>
      <c r="NES230" s="223"/>
      <c r="NET230" s="223"/>
      <c r="NEU230" s="223"/>
      <c r="NEV230" s="223"/>
      <c r="NEW230" s="223"/>
      <c r="NEX230" s="223"/>
      <c r="NEY230" s="223"/>
      <c r="NEZ230" s="223"/>
      <c r="NFA230" s="223"/>
      <c r="NFB230" s="223"/>
      <c r="NFC230" s="223"/>
      <c r="NFD230" s="223"/>
      <c r="NFE230" s="223"/>
      <c r="NFF230" s="223"/>
      <c r="NFG230" s="223"/>
      <c r="NFH230" s="223"/>
      <c r="NFI230" s="223"/>
      <c r="NFJ230" s="223"/>
      <c r="NFK230" s="223"/>
      <c r="NFL230" s="223"/>
      <c r="NFM230" s="223"/>
      <c r="NFN230" s="223"/>
      <c r="NFO230" s="223"/>
      <c r="NFP230" s="223"/>
      <c r="NFQ230" s="223"/>
      <c r="NFR230" s="223"/>
      <c r="NFS230" s="223"/>
      <c r="NFT230" s="223"/>
      <c r="NFU230" s="223"/>
      <c r="NFV230" s="223"/>
      <c r="NFW230" s="223"/>
      <c r="NFX230" s="223"/>
      <c r="NFY230" s="223"/>
      <c r="NFZ230" s="223"/>
      <c r="NGA230" s="223"/>
      <c r="NGB230" s="223"/>
      <c r="NGC230" s="223"/>
      <c r="NGD230" s="223"/>
      <c r="NGE230" s="223"/>
      <c r="NGF230" s="223"/>
      <c r="NGG230" s="223"/>
      <c r="NGH230" s="223"/>
      <c r="NGI230" s="223"/>
      <c r="NGJ230" s="223"/>
      <c r="NGK230" s="223"/>
      <c r="NGL230" s="223"/>
      <c r="NGM230" s="223"/>
      <c r="NGN230" s="223"/>
      <c r="NGO230" s="223"/>
      <c r="NGP230" s="223"/>
      <c r="NGQ230" s="223"/>
      <c r="NGR230" s="223"/>
      <c r="NGS230" s="223"/>
      <c r="NGT230" s="223"/>
      <c r="NGU230" s="223"/>
      <c r="NGV230" s="223"/>
      <c r="NGW230" s="223"/>
      <c r="NGX230" s="223"/>
      <c r="NGY230" s="223"/>
      <c r="NGZ230" s="223"/>
      <c r="NHA230" s="223"/>
      <c r="NHB230" s="223"/>
      <c r="NHC230" s="223"/>
      <c r="NHD230" s="223"/>
      <c r="NHE230" s="223"/>
      <c r="NHF230" s="223"/>
      <c r="NHG230" s="223"/>
      <c r="NHH230" s="223"/>
      <c r="NHI230" s="223"/>
      <c r="NHJ230" s="223"/>
      <c r="NHK230" s="223"/>
      <c r="NHL230" s="223"/>
      <c r="NHM230" s="223"/>
      <c r="NHN230" s="223"/>
      <c r="NHO230" s="223"/>
      <c r="NHP230" s="223"/>
      <c r="NHQ230" s="223"/>
      <c r="NHR230" s="223"/>
      <c r="NHS230" s="223"/>
      <c r="NHT230" s="223"/>
      <c r="NHU230" s="223"/>
      <c r="NHV230" s="223"/>
      <c r="NHW230" s="223"/>
      <c r="NHX230" s="223"/>
      <c r="NHY230" s="223"/>
      <c r="NHZ230" s="223"/>
      <c r="NIA230" s="223"/>
      <c r="NIB230" s="223"/>
      <c r="NIC230" s="223"/>
      <c r="NID230" s="223"/>
      <c r="NIE230" s="223"/>
      <c r="NIF230" s="223"/>
      <c r="NIG230" s="223"/>
      <c r="NIH230" s="223"/>
      <c r="NII230" s="223"/>
      <c r="NIJ230" s="223"/>
      <c r="NIK230" s="223"/>
      <c r="NIL230" s="223"/>
      <c r="NIM230" s="223"/>
      <c r="NIN230" s="223"/>
      <c r="NIO230" s="223"/>
      <c r="NIP230" s="223"/>
      <c r="NIQ230" s="223"/>
      <c r="NIR230" s="223"/>
      <c r="NIS230" s="223"/>
      <c r="NIT230" s="223"/>
      <c r="NIU230" s="223"/>
      <c r="NIV230" s="223"/>
      <c r="NIW230" s="223"/>
      <c r="NIX230" s="223"/>
      <c r="NIY230" s="223"/>
      <c r="NIZ230" s="223"/>
      <c r="NJA230" s="223"/>
      <c r="NJB230" s="223"/>
      <c r="NJC230" s="223"/>
      <c r="NJD230" s="223"/>
      <c r="NJE230" s="223"/>
      <c r="NJF230" s="223"/>
      <c r="NJG230" s="223"/>
      <c r="NJH230" s="223"/>
      <c r="NJI230" s="223"/>
      <c r="NJJ230" s="223"/>
      <c r="NJK230" s="223"/>
      <c r="NJL230" s="223"/>
      <c r="NJM230" s="223"/>
      <c r="NJN230" s="223"/>
      <c r="NJO230" s="223"/>
      <c r="NJP230" s="223"/>
      <c r="NJQ230" s="223"/>
      <c r="NJR230" s="223"/>
      <c r="NJS230" s="223"/>
      <c r="NJT230" s="223"/>
      <c r="NJU230" s="223"/>
      <c r="NJV230" s="223"/>
      <c r="NJW230" s="223"/>
      <c r="NJX230" s="223"/>
      <c r="NJY230" s="223"/>
      <c r="NJZ230" s="223"/>
      <c r="NKA230" s="223"/>
      <c r="NKB230" s="223"/>
      <c r="NKC230" s="223"/>
      <c r="NKD230" s="223"/>
      <c r="NKE230" s="223"/>
      <c r="NKF230" s="223"/>
      <c r="NKG230" s="223"/>
      <c r="NKH230" s="223"/>
      <c r="NKI230" s="223"/>
      <c r="NKJ230" s="223"/>
      <c r="NKK230" s="223"/>
      <c r="NKL230" s="223"/>
      <c r="NKM230" s="223"/>
      <c r="NKN230" s="223"/>
      <c r="NKO230" s="223"/>
      <c r="NKP230" s="223"/>
      <c r="NKQ230" s="223"/>
      <c r="NKR230" s="223"/>
      <c r="NKS230" s="223"/>
      <c r="NKT230" s="223"/>
      <c r="NKU230" s="223"/>
      <c r="NKV230" s="223"/>
      <c r="NKW230" s="223"/>
      <c r="NKX230" s="223"/>
      <c r="NKY230" s="223"/>
      <c r="NKZ230" s="223"/>
      <c r="NLA230" s="223"/>
      <c r="NLB230" s="223"/>
      <c r="NLC230" s="223"/>
      <c r="NLD230" s="223"/>
      <c r="NLE230" s="223"/>
      <c r="NLF230" s="223"/>
      <c r="NLG230" s="223"/>
      <c r="NLH230" s="223"/>
      <c r="NLI230" s="223"/>
      <c r="NLJ230" s="223"/>
      <c r="NLK230" s="223"/>
      <c r="NLL230" s="223"/>
      <c r="NLM230" s="223"/>
      <c r="NLN230" s="223"/>
      <c r="NLO230" s="223"/>
      <c r="NLP230" s="223"/>
      <c r="NLQ230" s="223"/>
      <c r="NLR230" s="223"/>
      <c r="NLS230" s="223"/>
      <c r="NLT230" s="223"/>
      <c r="NLU230" s="223"/>
      <c r="NLV230" s="223"/>
      <c r="NLW230" s="223"/>
      <c r="NLX230" s="223"/>
      <c r="NLY230" s="223"/>
      <c r="NLZ230" s="223"/>
      <c r="NMA230" s="223"/>
      <c r="NMB230" s="223"/>
      <c r="NMC230" s="223"/>
      <c r="NMD230" s="223"/>
      <c r="NME230" s="223"/>
      <c r="NMF230" s="223"/>
      <c r="NMG230" s="223"/>
      <c r="NMH230" s="223"/>
      <c r="NMI230" s="223"/>
      <c r="NMJ230" s="223"/>
      <c r="NMK230" s="223"/>
      <c r="NML230" s="223"/>
      <c r="NMM230" s="223"/>
      <c r="NMN230" s="223"/>
      <c r="NMO230" s="223"/>
      <c r="NMP230" s="223"/>
      <c r="NMQ230" s="223"/>
      <c r="NMR230" s="223"/>
      <c r="NMS230" s="223"/>
      <c r="NMT230" s="223"/>
      <c r="NMU230" s="223"/>
      <c r="NMV230" s="223"/>
      <c r="NMW230" s="223"/>
      <c r="NMX230" s="223"/>
      <c r="NMY230" s="223"/>
      <c r="NMZ230" s="223"/>
      <c r="NNA230" s="223"/>
      <c r="NNB230" s="223"/>
      <c r="NNC230" s="223"/>
      <c r="NND230" s="223"/>
      <c r="NNE230" s="223"/>
      <c r="NNF230" s="223"/>
      <c r="NNG230" s="223"/>
      <c r="NNH230" s="223"/>
      <c r="NNI230" s="223"/>
      <c r="NNJ230" s="223"/>
      <c r="NNK230" s="223"/>
      <c r="NNL230" s="223"/>
      <c r="NNM230" s="223"/>
      <c r="NNN230" s="223"/>
      <c r="NNO230" s="223"/>
      <c r="NNP230" s="223"/>
      <c r="NNQ230" s="223"/>
      <c r="NNR230" s="223"/>
      <c r="NNS230" s="223"/>
      <c r="NNT230" s="223"/>
      <c r="NNU230" s="223"/>
      <c r="NNV230" s="223"/>
      <c r="NNW230" s="223"/>
      <c r="NNX230" s="223"/>
      <c r="NNY230" s="223"/>
      <c r="NNZ230" s="223"/>
      <c r="NOA230" s="223"/>
      <c r="NOB230" s="223"/>
      <c r="NOC230" s="223"/>
      <c r="NOD230" s="223"/>
      <c r="NOE230" s="223"/>
      <c r="NOF230" s="223"/>
      <c r="NOG230" s="223"/>
      <c r="NOH230" s="223"/>
      <c r="NOI230" s="223"/>
      <c r="NOJ230" s="223"/>
      <c r="NOK230" s="223"/>
      <c r="NOL230" s="223"/>
      <c r="NOM230" s="223"/>
      <c r="NON230" s="223"/>
      <c r="NOO230" s="223"/>
      <c r="NOP230" s="223"/>
      <c r="NOQ230" s="223"/>
      <c r="NOR230" s="223"/>
      <c r="NOS230" s="223"/>
      <c r="NOT230" s="223"/>
      <c r="NOU230" s="223"/>
      <c r="NOV230" s="223"/>
      <c r="NOW230" s="223"/>
      <c r="NOX230" s="223"/>
      <c r="NOY230" s="223"/>
      <c r="NOZ230" s="223"/>
      <c r="NPA230" s="223"/>
      <c r="NPB230" s="223"/>
      <c r="NPC230" s="223"/>
      <c r="NPD230" s="223"/>
      <c r="NPE230" s="223"/>
      <c r="NPF230" s="223"/>
      <c r="NPG230" s="223"/>
      <c r="NPH230" s="223"/>
      <c r="NPI230" s="223"/>
      <c r="NPJ230" s="223"/>
      <c r="NPK230" s="223"/>
      <c r="NPL230" s="223"/>
      <c r="NPM230" s="223"/>
      <c r="NPN230" s="223"/>
      <c r="NPO230" s="223"/>
      <c r="NPP230" s="223"/>
      <c r="NPQ230" s="223"/>
      <c r="NPR230" s="223"/>
      <c r="NPS230" s="223"/>
      <c r="NPT230" s="223"/>
      <c r="NPU230" s="223"/>
      <c r="NPV230" s="223"/>
      <c r="NPW230" s="223"/>
      <c r="NPX230" s="223"/>
      <c r="NPY230" s="223"/>
      <c r="NPZ230" s="223"/>
      <c r="NQA230" s="223"/>
      <c r="NQB230" s="223"/>
      <c r="NQC230" s="223"/>
      <c r="NQD230" s="223"/>
      <c r="NQE230" s="223"/>
      <c r="NQF230" s="223"/>
      <c r="NQG230" s="223"/>
      <c r="NQH230" s="223"/>
      <c r="NQI230" s="223"/>
      <c r="NQJ230" s="223"/>
      <c r="NQK230" s="223"/>
      <c r="NQL230" s="223"/>
      <c r="NQM230" s="223"/>
      <c r="NQN230" s="223"/>
      <c r="NQO230" s="223"/>
      <c r="NQP230" s="223"/>
      <c r="NQQ230" s="223"/>
      <c r="NQR230" s="223"/>
      <c r="NQS230" s="223"/>
      <c r="NQT230" s="223"/>
      <c r="NQU230" s="223"/>
      <c r="NQV230" s="223"/>
      <c r="NQW230" s="223"/>
      <c r="NQX230" s="223"/>
      <c r="NQY230" s="223"/>
      <c r="NQZ230" s="223"/>
      <c r="NRA230" s="223"/>
      <c r="NRB230" s="223"/>
      <c r="NRC230" s="223"/>
      <c r="NRD230" s="223"/>
      <c r="NRE230" s="223"/>
      <c r="NRF230" s="223"/>
      <c r="NRG230" s="223"/>
      <c r="NRH230" s="223"/>
      <c r="NRI230" s="223"/>
      <c r="NRJ230" s="223"/>
      <c r="NRK230" s="223"/>
      <c r="NRL230" s="223"/>
      <c r="NRM230" s="223"/>
      <c r="NRN230" s="223"/>
      <c r="NRO230" s="223"/>
      <c r="NRP230" s="223"/>
      <c r="NRQ230" s="223"/>
      <c r="NRR230" s="223"/>
      <c r="NRS230" s="223"/>
      <c r="NRT230" s="223"/>
      <c r="NRU230" s="223"/>
      <c r="NRV230" s="223"/>
      <c r="NRW230" s="223"/>
      <c r="NRX230" s="223"/>
      <c r="NRY230" s="223"/>
      <c r="NRZ230" s="223"/>
      <c r="NSA230" s="223"/>
      <c r="NSB230" s="223"/>
      <c r="NSC230" s="223"/>
      <c r="NSD230" s="223"/>
      <c r="NSE230" s="223"/>
      <c r="NSF230" s="223"/>
      <c r="NSG230" s="223"/>
      <c r="NSH230" s="223"/>
      <c r="NSI230" s="223"/>
      <c r="NSJ230" s="223"/>
      <c r="NSK230" s="223"/>
      <c r="NSL230" s="223"/>
      <c r="NSM230" s="223"/>
      <c r="NSN230" s="223"/>
      <c r="NSO230" s="223"/>
      <c r="NSP230" s="223"/>
      <c r="NSQ230" s="223"/>
      <c r="NSR230" s="223"/>
      <c r="NSS230" s="223"/>
      <c r="NST230" s="223"/>
      <c r="NSU230" s="223"/>
      <c r="NSV230" s="223"/>
      <c r="NSW230" s="223"/>
      <c r="NSX230" s="223"/>
      <c r="NSY230" s="223"/>
      <c r="NSZ230" s="223"/>
      <c r="NTA230" s="223"/>
      <c r="NTB230" s="223"/>
      <c r="NTC230" s="223"/>
      <c r="NTD230" s="223"/>
      <c r="NTE230" s="223"/>
      <c r="NTF230" s="223"/>
      <c r="NTG230" s="223"/>
      <c r="NTH230" s="223"/>
      <c r="NTI230" s="223"/>
      <c r="NTJ230" s="223"/>
      <c r="NTK230" s="223"/>
      <c r="NTL230" s="223"/>
      <c r="NTM230" s="223"/>
      <c r="NTN230" s="223"/>
      <c r="NTO230" s="223"/>
      <c r="NTP230" s="223"/>
      <c r="NTQ230" s="223"/>
      <c r="NTR230" s="223"/>
      <c r="NTS230" s="223"/>
      <c r="NTT230" s="223"/>
      <c r="NTU230" s="223"/>
      <c r="NTV230" s="223"/>
      <c r="NTW230" s="223"/>
      <c r="NTX230" s="223"/>
      <c r="NTY230" s="223"/>
      <c r="NTZ230" s="223"/>
      <c r="NUA230" s="223"/>
      <c r="NUB230" s="223"/>
      <c r="NUC230" s="223"/>
      <c r="NUD230" s="223"/>
      <c r="NUE230" s="223"/>
      <c r="NUF230" s="223"/>
      <c r="NUG230" s="223"/>
      <c r="NUH230" s="223"/>
      <c r="NUI230" s="223"/>
      <c r="NUJ230" s="223"/>
      <c r="NUK230" s="223"/>
      <c r="NUL230" s="223"/>
      <c r="NUM230" s="223"/>
      <c r="NUN230" s="223"/>
      <c r="NUO230" s="223"/>
      <c r="NUP230" s="223"/>
      <c r="NUQ230" s="223"/>
      <c r="NUR230" s="223"/>
      <c r="NUS230" s="223"/>
      <c r="NUT230" s="223"/>
      <c r="NUU230" s="223"/>
      <c r="NUV230" s="223"/>
      <c r="NUW230" s="223"/>
      <c r="NUX230" s="223"/>
      <c r="NUY230" s="223"/>
      <c r="NUZ230" s="223"/>
      <c r="NVA230" s="223"/>
      <c r="NVB230" s="223"/>
      <c r="NVC230" s="223"/>
      <c r="NVD230" s="223"/>
      <c r="NVE230" s="223"/>
      <c r="NVF230" s="223"/>
      <c r="NVG230" s="223"/>
      <c r="NVH230" s="223"/>
      <c r="NVI230" s="223"/>
      <c r="NVJ230" s="223"/>
      <c r="NVK230" s="223"/>
      <c r="NVL230" s="223"/>
      <c r="NVM230" s="223"/>
      <c r="NVN230" s="223"/>
      <c r="NVO230" s="223"/>
      <c r="NVP230" s="223"/>
      <c r="NVQ230" s="223"/>
      <c r="NVR230" s="223"/>
      <c r="NVS230" s="223"/>
      <c r="NVT230" s="223"/>
      <c r="NVU230" s="223"/>
      <c r="NVV230" s="223"/>
      <c r="NVW230" s="223"/>
      <c r="NVX230" s="223"/>
      <c r="NVY230" s="223"/>
      <c r="NVZ230" s="223"/>
      <c r="NWA230" s="223"/>
      <c r="NWB230" s="223"/>
      <c r="NWC230" s="223"/>
      <c r="NWD230" s="223"/>
      <c r="NWE230" s="223"/>
      <c r="NWF230" s="223"/>
      <c r="NWG230" s="223"/>
      <c r="NWH230" s="223"/>
      <c r="NWI230" s="223"/>
      <c r="NWJ230" s="223"/>
      <c r="NWK230" s="223"/>
      <c r="NWL230" s="223"/>
      <c r="NWM230" s="223"/>
      <c r="NWN230" s="223"/>
      <c r="NWO230" s="223"/>
      <c r="NWP230" s="223"/>
      <c r="NWQ230" s="223"/>
      <c r="NWR230" s="223"/>
      <c r="NWS230" s="223"/>
      <c r="NWT230" s="223"/>
      <c r="NWU230" s="223"/>
      <c r="NWV230" s="223"/>
      <c r="NWW230" s="223"/>
      <c r="NWX230" s="223"/>
      <c r="NWY230" s="223"/>
      <c r="NWZ230" s="223"/>
      <c r="NXA230" s="223"/>
      <c r="NXB230" s="223"/>
      <c r="NXC230" s="223"/>
      <c r="NXD230" s="223"/>
      <c r="NXE230" s="223"/>
      <c r="NXF230" s="223"/>
      <c r="NXG230" s="223"/>
      <c r="NXH230" s="223"/>
      <c r="NXI230" s="223"/>
      <c r="NXJ230" s="223"/>
      <c r="NXK230" s="223"/>
      <c r="NXL230" s="223"/>
      <c r="NXM230" s="223"/>
      <c r="NXN230" s="223"/>
      <c r="NXO230" s="223"/>
      <c r="NXP230" s="223"/>
      <c r="NXQ230" s="223"/>
      <c r="NXR230" s="223"/>
      <c r="NXS230" s="223"/>
      <c r="NXT230" s="223"/>
      <c r="NXU230" s="223"/>
      <c r="NXV230" s="223"/>
      <c r="NXW230" s="223"/>
      <c r="NXX230" s="223"/>
      <c r="NXY230" s="223"/>
      <c r="NXZ230" s="223"/>
      <c r="NYA230" s="223"/>
      <c r="NYB230" s="223"/>
      <c r="NYC230" s="223"/>
      <c r="NYD230" s="223"/>
      <c r="NYE230" s="223"/>
      <c r="NYF230" s="223"/>
      <c r="NYG230" s="223"/>
      <c r="NYH230" s="223"/>
      <c r="NYI230" s="223"/>
      <c r="NYJ230" s="223"/>
      <c r="NYK230" s="223"/>
      <c r="NYL230" s="223"/>
      <c r="NYM230" s="223"/>
      <c r="NYN230" s="223"/>
      <c r="NYO230" s="223"/>
      <c r="NYP230" s="223"/>
      <c r="NYQ230" s="223"/>
      <c r="NYR230" s="223"/>
      <c r="NYS230" s="223"/>
      <c r="NYT230" s="223"/>
      <c r="NYU230" s="223"/>
      <c r="NYV230" s="223"/>
      <c r="NYW230" s="223"/>
      <c r="NYX230" s="223"/>
      <c r="NYY230" s="223"/>
      <c r="NYZ230" s="223"/>
      <c r="NZA230" s="223"/>
      <c r="NZB230" s="223"/>
      <c r="NZC230" s="223"/>
      <c r="NZD230" s="223"/>
      <c r="NZE230" s="223"/>
      <c r="NZF230" s="223"/>
      <c r="NZG230" s="223"/>
      <c r="NZH230" s="223"/>
      <c r="NZI230" s="223"/>
      <c r="NZJ230" s="223"/>
      <c r="NZK230" s="223"/>
      <c r="NZL230" s="223"/>
      <c r="NZM230" s="223"/>
      <c r="NZN230" s="223"/>
      <c r="NZO230" s="223"/>
      <c r="NZP230" s="223"/>
      <c r="NZQ230" s="223"/>
      <c r="NZR230" s="223"/>
      <c r="NZS230" s="223"/>
      <c r="NZT230" s="223"/>
      <c r="NZU230" s="223"/>
      <c r="NZV230" s="223"/>
      <c r="NZW230" s="223"/>
      <c r="NZX230" s="223"/>
      <c r="NZY230" s="223"/>
      <c r="NZZ230" s="223"/>
      <c r="OAA230" s="223"/>
      <c r="OAB230" s="223"/>
      <c r="OAC230" s="223"/>
      <c r="OAD230" s="223"/>
      <c r="OAE230" s="223"/>
      <c r="OAF230" s="223"/>
      <c r="OAG230" s="223"/>
      <c r="OAH230" s="223"/>
      <c r="OAI230" s="223"/>
      <c r="OAJ230" s="223"/>
      <c r="OAK230" s="223"/>
      <c r="OAL230" s="223"/>
      <c r="OAM230" s="223"/>
      <c r="OAN230" s="223"/>
      <c r="OAO230" s="223"/>
      <c r="OAP230" s="223"/>
      <c r="OAQ230" s="223"/>
      <c r="OAR230" s="223"/>
      <c r="OAS230" s="223"/>
      <c r="OAT230" s="223"/>
      <c r="OAU230" s="223"/>
      <c r="OAV230" s="223"/>
      <c r="OAW230" s="223"/>
      <c r="OAX230" s="223"/>
      <c r="OAY230" s="223"/>
      <c r="OAZ230" s="223"/>
      <c r="OBA230" s="223"/>
      <c r="OBB230" s="223"/>
      <c r="OBC230" s="223"/>
      <c r="OBD230" s="223"/>
      <c r="OBE230" s="223"/>
      <c r="OBF230" s="223"/>
      <c r="OBG230" s="223"/>
      <c r="OBH230" s="223"/>
      <c r="OBI230" s="223"/>
      <c r="OBJ230" s="223"/>
      <c r="OBK230" s="223"/>
      <c r="OBL230" s="223"/>
      <c r="OBM230" s="223"/>
      <c r="OBN230" s="223"/>
      <c r="OBO230" s="223"/>
      <c r="OBP230" s="223"/>
      <c r="OBQ230" s="223"/>
      <c r="OBR230" s="223"/>
      <c r="OBS230" s="223"/>
      <c r="OBT230" s="223"/>
      <c r="OBU230" s="223"/>
      <c r="OBV230" s="223"/>
      <c r="OBW230" s="223"/>
      <c r="OBX230" s="223"/>
      <c r="OBY230" s="223"/>
      <c r="OBZ230" s="223"/>
      <c r="OCA230" s="223"/>
      <c r="OCB230" s="223"/>
      <c r="OCC230" s="223"/>
      <c r="OCD230" s="223"/>
      <c r="OCE230" s="223"/>
      <c r="OCF230" s="223"/>
      <c r="OCG230" s="223"/>
      <c r="OCH230" s="223"/>
      <c r="OCI230" s="223"/>
      <c r="OCJ230" s="223"/>
      <c r="OCK230" s="223"/>
      <c r="OCL230" s="223"/>
      <c r="OCM230" s="223"/>
      <c r="OCN230" s="223"/>
      <c r="OCO230" s="223"/>
      <c r="OCP230" s="223"/>
      <c r="OCQ230" s="223"/>
      <c r="OCR230" s="223"/>
      <c r="OCS230" s="223"/>
      <c r="OCT230" s="223"/>
      <c r="OCU230" s="223"/>
      <c r="OCV230" s="223"/>
      <c r="OCW230" s="223"/>
      <c r="OCX230" s="223"/>
      <c r="OCY230" s="223"/>
      <c r="OCZ230" s="223"/>
      <c r="ODA230" s="223"/>
      <c r="ODB230" s="223"/>
      <c r="ODC230" s="223"/>
      <c r="ODD230" s="223"/>
      <c r="ODE230" s="223"/>
      <c r="ODF230" s="223"/>
      <c r="ODG230" s="223"/>
      <c r="ODH230" s="223"/>
      <c r="ODI230" s="223"/>
      <c r="ODJ230" s="223"/>
      <c r="ODK230" s="223"/>
      <c r="ODL230" s="223"/>
      <c r="ODM230" s="223"/>
      <c r="ODN230" s="223"/>
      <c r="ODO230" s="223"/>
      <c r="ODP230" s="223"/>
      <c r="ODQ230" s="223"/>
      <c r="ODR230" s="223"/>
      <c r="ODS230" s="223"/>
      <c r="ODT230" s="223"/>
      <c r="ODU230" s="223"/>
      <c r="ODV230" s="223"/>
      <c r="ODW230" s="223"/>
      <c r="ODX230" s="223"/>
      <c r="ODY230" s="223"/>
      <c r="ODZ230" s="223"/>
      <c r="OEA230" s="223"/>
      <c r="OEB230" s="223"/>
      <c r="OEC230" s="223"/>
      <c r="OED230" s="223"/>
      <c r="OEE230" s="223"/>
      <c r="OEF230" s="223"/>
      <c r="OEG230" s="223"/>
      <c r="OEH230" s="223"/>
      <c r="OEI230" s="223"/>
      <c r="OEJ230" s="223"/>
      <c r="OEK230" s="223"/>
      <c r="OEL230" s="223"/>
      <c r="OEM230" s="223"/>
      <c r="OEN230" s="223"/>
      <c r="OEO230" s="223"/>
      <c r="OEP230" s="223"/>
      <c r="OEQ230" s="223"/>
      <c r="OER230" s="223"/>
      <c r="OES230" s="223"/>
      <c r="OET230" s="223"/>
      <c r="OEU230" s="223"/>
      <c r="OEV230" s="223"/>
      <c r="OEW230" s="223"/>
      <c r="OEX230" s="223"/>
      <c r="OEY230" s="223"/>
      <c r="OEZ230" s="223"/>
      <c r="OFA230" s="223"/>
      <c r="OFB230" s="223"/>
      <c r="OFC230" s="223"/>
      <c r="OFD230" s="223"/>
      <c r="OFE230" s="223"/>
      <c r="OFF230" s="223"/>
      <c r="OFG230" s="223"/>
      <c r="OFH230" s="223"/>
      <c r="OFI230" s="223"/>
      <c r="OFJ230" s="223"/>
      <c r="OFK230" s="223"/>
      <c r="OFL230" s="223"/>
      <c r="OFM230" s="223"/>
      <c r="OFN230" s="223"/>
      <c r="OFO230" s="223"/>
      <c r="OFP230" s="223"/>
      <c r="OFQ230" s="223"/>
      <c r="OFR230" s="223"/>
      <c r="OFS230" s="223"/>
      <c r="OFT230" s="223"/>
      <c r="OFU230" s="223"/>
      <c r="OFV230" s="223"/>
      <c r="OFW230" s="223"/>
      <c r="OFX230" s="223"/>
      <c r="OFY230" s="223"/>
      <c r="OFZ230" s="223"/>
      <c r="OGA230" s="223"/>
      <c r="OGB230" s="223"/>
      <c r="OGC230" s="223"/>
      <c r="OGD230" s="223"/>
      <c r="OGE230" s="223"/>
      <c r="OGF230" s="223"/>
      <c r="OGG230" s="223"/>
      <c r="OGH230" s="223"/>
      <c r="OGI230" s="223"/>
      <c r="OGJ230" s="223"/>
      <c r="OGK230" s="223"/>
      <c r="OGL230" s="223"/>
      <c r="OGM230" s="223"/>
      <c r="OGN230" s="223"/>
      <c r="OGO230" s="223"/>
      <c r="OGP230" s="223"/>
      <c r="OGQ230" s="223"/>
      <c r="OGR230" s="223"/>
      <c r="OGS230" s="223"/>
      <c r="OGT230" s="223"/>
      <c r="OGU230" s="223"/>
      <c r="OGV230" s="223"/>
      <c r="OGW230" s="223"/>
      <c r="OGX230" s="223"/>
      <c r="OGY230" s="223"/>
      <c r="OGZ230" s="223"/>
      <c r="OHA230" s="223"/>
      <c r="OHB230" s="223"/>
      <c r="OHC230" s="223"/>
      <c r="OHD230" s="223"/>
      <c r="OHE230" s="223"/>
      <c r="OHF230" s="223"/>
      <c r="OHG230" s="223"/>
      <c r="OHH230" s="223"/>
      <c r="OHI230" s="223"/>
      <c r="OHJ230" s="223"/>
      <c r="OHK230" s="223"/>
      <c r="OHL230" s="223"/>
      <c r="OHM230" s="223"/>
      <c r="OHN230" s="223"/>
      <c r="OHO230" s="223"/>
      <c r="OHP230" s="223"/>
      <c r="OHQ230" s="223"/>
      <c r="OHR230" s="223"/>
      <c r="OHS230" s="223"/>
      <c r="OHT230" s="223"/>
      <c r="OHU230" s="223"/>
      <c r="OHV230" s="223"/>
      <c r="OHW230" s="223"/>
      <c r="OHX230" s="223"/>
      <c r="OHY230" s="223"/>
      <c r="OHZ230" s="223"/>
      <c r="OIA230" s="223"/>
      <c r="OIB230" s="223"/>
      <c r="OIC230" s="223"/>
      <c r="OID230" s="223"/>
      <c r="OIE230" s="223"/>
      <c r="OIF230" s="223"/>
      <c r="OIG230" s="223"/>
      <c r="OIH230" s="223"/>
      <c r="OII230" s="223"/>
      <c r="OIJ230" s="223"/>
      <c r="OIK230" s="223"/>
      <c r="OIL230" s="223"/>
      <c r="OIM230" s="223"/>
      <c r="OIN230" s="223"/>
      <c r="OIO230" s="223"/>
      <c r="OIP230" s="223"/>
      <c r="OIQ230" s="223"/>
      <c r="OIR230" s="223"/>
      <c r="OIS230" s="223"/>
      <c r="OIT230" s="223"/>
      <c r="OIU230" s="223"/>
      <c r="OIV230" s="223"/>
      <c r="OIW230" s="223"/>
      <c r="OIX230" s="223"/>
      <c r="OIY230" s="223"/>
      <c r="OIZ230" s="223"/>
      <c r="OJA230" s="223"/>
      <c r="OJB230" s="223"/>
      <c r="OJC230" s="223"/>
      <c r="OJD230" s="223"/>
      <c r="OJE230" s="223"/>
      <c r="OJF230" s="223"/>
      <c r="OJG230" s="223"/>
      <c r="OJH230" s="223"/>
      <c r="OJI230" s="223"/>
      <c r="OJJ230" s="223"/>
      <c r="OJK230" s="223"/>
      <c r="OJL230" s="223"/>
      <c r="OJM230" s="223"/>
      <c r="OJN230" s="223"/>
      <c r="OJO230" s="223"/>
      <c r="OJP230" s="223"/>
      <c r="OJQ230" s="223"/>
      <c r="OJR230" s="223"/>
      <c r="OJS230" s="223"/>
      <c r="OJT230" s="223"/>
      <c r="OJU230" s="223"/>
      <c r="OJV230" s="223"/>
      <c r="OJW230" s="223"/>
      <c r="OJX230" s="223"/>
      <c r="OJY230" s="223"/>
      <c r="OJZ230" s="223"/>
      <c r="OKA230" s="223"/>
      <c r="OKB230" s="223"/>
      <c r="OKC230" s="223"/>
      <c r="OKD230" s="223"/>
      <c r="OKE230" s="223"/>
      <c r="OKF230" s="223"/>
      <c r="OKG230" s="223"/>
      <c r="OKH230" s="223"/>
      <c r="OKI230" s="223"/>
      <c r="OKJ230" s="223"/>
      <c r="OKK230" s="223"/>
      <c r="OKL230" s="223"/>
      <c r="OKM230" s="223"/>
      <c r="OKN230" s="223"/>
      <c r="OKO230" s="223"/>
      <c r="OKP230" s="223"/>
      <c r="OKQ230" s="223"/>
      <c r="OKR230" s="223"/>
      <c r="OKS230" s="223"/>
      <c r="OKT230" s="223"/>
      <c r="OKU230" s="223"/>
      <c r="OKV230" s="223"/>
      <c r="OKW230" s="223"/>
      <c r="OKX230" s="223"/>
      <c r="OKY230" s="223"/>
      <c r="OKZ230" s="223"/>
      <c r="OLA230" s="223"/>
      <c r="OLB230" s="223"/>
      <c r="OLC230" s="223"/>
      <c r="OLD230" s="223"/>
      <c r="OLE230" s="223"/>
      <c r="OLF230" s="223"/>
      <c r="OLG230" s="223"/>
      <c r="OLH230" s="223"/>
      <c r="OLI230" s="223"/>
      <c r="OLJ230" s="223"/>
      <c r="OLK230" s="223"/>
      <c r="OLL230" s="223"/>
      <c r="OLM230" s="223"/>
      <c r="OLN230" s="223"/>
      <c r="OLO230" s="223"/>
      <c r="OLP230" s="223"/>
      <c r="OLQ230" s="223"/>
      <c r="OLR230" s="223"/>
      <c r="OLS230" s="223"/>
      <c r="OLT230" s="223"/>
      <c r="OLU230" s="223"/>
      <c r="OLV230" s="223"/>
      <c r="OLW230" s="223"/>
      <c r="OLX230" s="223"/>
      <c r="OLY230" s="223"/>
      <c r="OLZ230" s="223"/>
      <c r="OMA230" s="223"/>
      <c r="OMB230" s="223"/>
      <c r="OMC230" s="223"/>
      <c r="OMD230" s="223"/>
      <c r="OME230" s="223"/>
      <c r="OMF230" s="223"/>
      <c r="OMG230" s="223"/>
      <c r="OMH230" s="223"/>
      <c r="OMI230" s="223"/>
      <c r="OMJ230" s="223"/>
      <c r="OMK230" s="223"/>
      <c r="OML230" s="223"/>
      <c r="OMM230" s="223"/>
      <c r="OMN230" s="223"/>
      <c r="OMO230" s="223"/>
      <c r="OMP230" s="223"/>
      <c r="OMQ230" s="223"/>
      <c r="OMR230" s="223"/>
      <c r="OMS230" s="223"/>
      <c r="OMT230" s="223"/>
      <c r="OMU230" s="223"/>
      <c r="OMV230" s="223"/>
      <c r="OMW230" s="223"/>
      <c r="OMX230" s="223"/>
      <c r="OMY230" s="223"/>
      <c r="OMZ230" s="223"/>
      <c r="ONA230" s="223"/>
      <c r="ONB230" s="223"/>
      <c r="ONC230" s="223"/>
      <c r="OND230" s="223"/>
      <c r="ONE230" s="223"/>
      <c r="ONF230" s="223"/>
      <c r="ONG230" s="223"/>
      <c r="ONH230" s="223"/>
      <c r="ONI230" s="223"/>
      <c r="ONJ230" s="223"/>
      <c r="ONK230" s="223"/>
      <c r="ONL230" s="223"/>
      <c r="ONM230" s="223"/>
      <c r="ONN230" s="223"/>
      <c r="ONO230" s="223"/>
      <c r="ONP230" s="223"/>
      <c r="ONQ230" s="223"/>
      <c r="ONR230" s="223"/>
      <c r="ONS230" s="223"/>
      <c r="ONT230" s="223"/>
      <c r="ONU230" s="223"/>
      <c r="ONV230" s="223"/>
      <c r="ONW230" s="223"/>
      <c r="ONX230" s="223"/>
      <c r="ONY230" s="223"/>
      <c r="ONZ230" s="223"/>
      <c r="OOA230" s="223"/>
      <c r="OOB230" s="223"/>
      <c r="OOC230" s="223"/>
      <c r="OOD230" s="223"/>
      <c r="OOE230" s="223"/>
      <c r="OOF230" s="223"/>
      <c r="OOG230" s="223"/>
      <c r="OOH230" s="223"/>
      <c r="OOI230" s="223"/>
      <c r="OOJ230" s="223"/>
      <c r="OOK230" s="223"/>
      <c r="OOL230" s="223"/>
      <c r="OOM230" s="223"/>
      <c r="OON230" s="223"/>
      <c r="OOO230" s="223"/>
      <c r="OOP230" s="223"/>
      <c r="OOQ230" s="223"/>
      <c r="OOR230" s="223"/>
      <c r="OOS230" s="223"/>
      <c r="OOT230" s="223"/>
      <c r="OOU230" s="223"/>
      <c r="OOV230" s="223"/>
      <c r="OOW230" s="223"/>
      <c r="OOX230" s="223"/>
      <c r="OOY230" s="223"/>
      <c r="OOZ230" s="223"/>
      <c r="OPA230" s="223"/>
      <c r="OPB230" s="223"/>
      <c r="OPC230" s="223"/>
      <c r="OPD230" s="223"/>
      <c r="OPE230" s="223"/>
      <c r="OPF230" s="223"/>
      <c r="OPG230" s="223"/>
      <c r="OPH230" s="223"/>
      <c r="OPI230" s="223"/>
      <c r="OPJ230" s="223"/>
      <c r="OPK230" s="223"/>
      <c r="OPL230" s="223"/>
      <c r="OPM230" s="223"/>
      <c r="OPN230" s="223"/>
      <c r="OPO230" s="223"/>
      <c r="OPP230" s="223"/>
      <c r="OPQ230" s="223"/>
      <c r="OPR230" s="223"/>
      <c r="OPS230" s="223"/>
      <c r="OPT230" s="223"/>
      <c r="OPU230" s="223"/>
      <c r="OPV230" s="223"/>
      <c r="OPW230" s="223"/>
      <c r="OPX230" s="223"/>
      <c r="OPY230" s="223"/>
      <c r="OPZ230" s="223"/>
      <c r="OQA230" s="223"/>
      <c r="OQB230" s="223"/>
      <c r="OQC230" s="223"/>
      <c r="OQD230" s="223"/>
      <c r="OQE230" s="223"/>
      <c r="OQF230" s="223"/>
      <c r="OQG230" s="223"/>
      <c r="OQH230" s="223"/>
      <c r="OQI230" s="223"/>
      <c r="OQJ230" s="223"/>
      <c r="OQK230" s="223"/>
      <c r="OQL230" s="223"/>
      <c r="OQM230" s="223"/>
      <c r="OQN230" s="223"/>
      <c r="OQO230" s="223"/>
      <c r="OQP230" s="223"/>
      <c r="OQQ230" s="223"/>
      <c r="OQR230" s="223"/>
      <c r="OQS230" s="223"/>
      <c r="OQT230" s="223"/>
      <c r="OQU230" s="223"/>
      <c r="OQV230" s="223"/>
      <c r="OQW230" s="223"/>
      <c r="OQX230" s="223"/>
      <c r="OQY230" s="223"/>
      <c r="OQZ230" s="223"/>
      <c r="ORA230" s="223"/>
      <c r="ORB230" s="223"/>
      <c r="ORC230" s="223"/>
      <c r="ORD230" s="223"/>
      <c r="ORE230" s="223"/>
      <c r="ORF230" s="223"/>
      <c r="ORG230" s="223"/>
      <c r="ORH230" s="223"/>
      <c r="ORI230" s="223"/>
      <c r="ORJ230" s="223"/>
      <c r="ORK230" s="223"/>
      <c r="ORL230" s="223"/>
      <c r="ORM230" s="223"/>
      <c r="ORN230" s="223"/>
      <c r="ORO230" s="223"/>
      <c r="ORP230" s="223"/>
      <c r="ORQ230" s="223"/>
      <c r="ORR230" s="223"/>
      <c r="ORS230" s="223"/>
      <c r="ORT230" s="223"/>
      <c r="ORU230" s="223"/>
      <c r="ORV230" s="223"/>
      <c r="ORW230" s="223"/>
      <c r="ORX230" s="223"/>
      <c r="ORY230" s="223"/>
      <c r="ORZ230" s="223"/>
      <c r="OSA230" s="223"/>
      <c r="OSB230" s="223"/>
      <c r="OSC230" s="223"/>
      <c r="OSD230" s="223"/>
      <c r="OSE230" s="223"/>
      <c r="OSF230" s="223"/>
      <c r="OSG230" s="223"/>
      <c r="OSH230" s="223"/>
      <c r="OSI230" s="223"/>
      <c r="OSJ230" s="223"/>
      <c r="OSK230" s="223"/>
      <c r="OSL230" s="223"/>
      <c r="OSM230" s="223"/>
      <c r="OSN230" s="223"/>
      <c r="OSO230" s="223"/>
      <c r="OSP230" s="223"/>
      <c r="OSQ230" s="223"/>
      <c r="OSR230" s="223"/>
      <c r="OSS230" s="223"/>
      <c r="OST230" s="223"/>
      <c r="OSU230" s="223"/>
      <c r="OSV230" s="223"/>
      <c r="OSW230" s="223"/>
      <c r="OSX230" s="223"/>
      <c r="OSY230" s="223"/>
      <c r="OSZ230" s="223"/>
      <c r="OTA230" s="223"/>
      <c r="OTB230" s="223"/>
      <c r="OTC230" s="223"/>
      <c r="OTD230" s="223"/>
      <c r="OTE230" s="223"/>
      <c r="OTF230" s="223"/>
      <c r="OTG230" s="223"/>
      <c r="OTH230" s="223"/>
      <c r="OTI230" s="223"/>
      <c r="OTJ230" s="223"/>
      <c r="OTK230" s="223"/>
      <c r="OTL230" s="223"/>
      <c r="OTM230" s="223"/>
      <c r="OTN230" s="223"/>
      <c r="OTO230" s="223"/>
      <c r="OTP230" s="223"/>
      <c r="OTQ230" s="223"/>
      <c r="OTR230" s="223"/>
      <c r="OTS230" s="223"/>
      <c r="OTT230" s="223"/>
      <c r="OTU230" s="223"/>
      <c r="OTV230" s="223"/>
      <c r="OTW230" s="223"/>
      <c r="OTX230" s="223"/>
      <c r="OTY230" s="223"/>
      <c r="OTZ230" s="223"/>
      <c r="OUA230" s="223"/>
      <c r="OUB230" s="223"/>
      <c r="OUC230" s="223"/>
      <c r="OUD230" s="223"/>
      <c r="OUE230" s="223"/>
      <c r="OUF230" s="223"/>
      <c r="OUG230" s="223"/>
      <c r="OUH230" s="223"/>
      <c r="OUI230" s="223"/>
      <c r="OUJ230" s="223"/>
      <c r="OUK230" s="223"/>
      <c r="OUL230" s="223"/>
      <c r="OUM230" s="223"/>
      <c r="OUN230" s="223"/>
      <c r="OUO230" s="223"/>
      <c r="OUP230" s="223"/>
      <c r="OUQ230" s="223"/>
      <c r="OUR230" s="223"/>
      <c r="OUS230" s="223"/>
      <c r="OUT230" s="223"/>
      <c r="OUU230" s="223"/>
      <c r="OUV230" s="223"/>
      <c r="OUW230" s="223"/>
      <c r="OUX230" s="223"/>
      <c r="OUY230" s="223"/>
      <c r="OUZ230" s="223"/>
      <c r="OVA230" s="223"/>
      <c r="OVB230" s="223"/>
      <c r="OVC230" s="223"/>
      <c r="OVD230" s="223"/>
      <c r="OVE230" s="223"/>
      <c r="OVF230" s="223"/>
      <c r="OVG230" s="223"/>
      <c r="OVH230" s="223"/>
      <c r="OVI230" s="223"/>
      <c r="OVJ230" s="223"/>
      <c r="OVK230" s="223"/>
      <c r="OVL230" s="223"/>
      <c r="OVM230" s="223"/>
      <c r="OVN230" s="223"/>
      <c r="OVO230" s="223"/>
      <c r="OVP230" s="223"/>
      <c r="OVQ230" s="223"/>
      <c r="OVR230" s="223"/>
      <c r="OVS230" s="223"/>
      <c r="OVT230" s="223"/>
      <c r="OVU230" s="223"/>
      <c r="OVV230" s="223"/>
      <c r="OVW230" s="223"/>
      <c r="OVX230" s="223"/>
      <c r="OVY230" s="223"/>
      <c r="OVZ230" s="223"/>
      <c r="OWA230" s="223"/>
      <c r="OWB230" s="223"/>
      <c r="OWC230" s="223"/>
      <c r="OWD230" s="223"/>
      <c r="OWE230" s="223"/>
      <c r="OWF230" s="223"/>
      <c r="OWG230" s="223"/>
      <c r="OWH230" s="223"/>
      <c r="OWI230" s="223"/>
      <c r="OWJ230" s="223"/>
      <c r="OWK230" s="223"/>
      <c r="OWL230" s="223"/>
      <c r="OWM230" s="223"/>
      <c r="OWN230" s="223"/>
      <c r="OWO230" s="223"/>
      <c r="OWP230" s="223"/>
      <c r="OWQ230" s="223"/>
      <c r="OWR230" s="223"/>
      <c r="OWS230" s="223"/>
      <c r="OWT230" s="223"/>
      <c r="OWU230" s="223"/>
      <c r="OWV230" s="223"/>
      <c r="OWW230" s="223"/>
      <c r="OWX230" s="223"/>
      <c r="OWY230" s="223"/>
      <c r="OWZ230" s="223"/>
      <c r="OXA230" s="223"/>
      <c r="OXB230" s="223"/>
      <c r="OXC230" s="223"/>
      <c r="OXD230" s="223"/>
      <c r="OXE230" s="223"/>
      <c r="OXF230" s="223"/>
      <c r="OXG230" s="223"/>
      <c r="OXH230" s="223"/>
      <c r="OXI230" s="223"/>
      <c r="OXJ230" s="223"/>
      <c r="OXK230" s="223"/>
      <c r="OXL230" s="223"/>
      <c r="OXM230" s="223"/>
      <c r="OXN230" s="223"/>
      <c r="OXO230" s="223"/>
      <c r="OXP230" s="223"/>
      <c r="OXQ230" s="223"/>
      <c r="OXR230" s="223"/>
      <c r="OXS230" s="223"/>
      <c r="OXT230" s="223"/>
      <c r="OXU230" s="223"/>
      <c r="OXV230" s="223"/>
      <c r="OXW230" s="223"/>
      <c r="OXX230" s="223"/>
      <c r="OXY230" s="223"/>
      <c r="OXZ230" s="223"/>
      <c r="OYA230" s="223"/>
      <c r="OYB230" s="223"/>
      <c r="OYC230" s="223"/>
      <c r="OYD230" s="223"/>
      <c r="OYE230" s="223"/>
      <c r="OYF230" s="223"/>
      <c r="OYG230" s="223"/>
      <c r="OYH230" s="223"/>
      <c r="OYI230" s="223"/>
      <c r="OYJ230" s="223"/>
      <c r="OYK230" s="223"/>
      <c r="OYL230" s="223"/>
      <c r="OYM230" s="223"/>
      <c r="OYN230" s="223"/>
      <c r="OYO230" s="223"/>
      <c r="OYP230" s="223"/>
      <c r="OYQ230" s="223"/>
      <c r="OYR230" s="223"/>
      <c r="OYS230" s="223"/>
      <c r="OYT230" s="223"/>
      <c r="OYU230" s="223"/>
      <c r="OYV230" s="223"/>
      <c r="OYW230" s="223"/>
      <c r="OYX230" s="223"/>
      <c r="OYY230" s="223"/>
      <c r="OYZ230" s="223"/>
      <c r="OZA230" s="223"/>
      <c r="OZB230" s="223"/>
      <c r="OZC230" s="223"/>
      <c r="OZD230" s="223"/>
      <c r="OZE230" s="223"/>
      <c r="OZF230" s="223"/>
      <c r="OZG230" s="223"/>
      <c r="OZH230" s="223"/>
      <c r="OZI230" s="223"/>
      <c r="OZJ230" s="223"/>
      <c r="OZK230" s="223"/>
      <c r="OZL230" s="223"/>
      <c r="OZM230" s="223"/>
      <c r="OZN230" s="223"/>
      <c r="OZO230" s="223"/>
      <c r="OZP230" s="223"/>
      <c r="OZQ230" s="223"/>
      <c r="OZR230" s="223"/>
      <c r="OZS230" s="223"/>
      <c r="OZT230" s="223"/>
      <c r="OZU230" s="223"/>
      <c r="OZV230" s="223"/>
      <c r="OZW230" s="223"/>
      <c r="OZX230" s="223"/>
      <c r="OZY230" s="223"/>
      <c r="OZZ230" s="223"/>
      <c r="PAA230" s="223"/>
      <c r="PAB230" s="223"/>
      <c r="PAC230" s="223"/>
      <c r="PAD230" s="223"/>
      <c r="PAE230" s="223"/>
      <c r="PAF230" s="223"/>
      <c r="PAG230" s="223"/>
      <c r="PAH230" s="223"/>
      <c r="PAI230" s="223"/>
      <c r="PAJ230" s="223"/>
      <c r="PAK230" s="223"/>
      <c r="PAL230" s="223"/>
      <c r="PAM230" s="223"/>
      <c r="PAN230" s="223"/>
      <c r="PAO230" s="223"/>
      <c r="PAP230" s="223"/>
      <c r="PAQ230" s="223"/>
      <c r="PAR230" s="223"/>
      <c r="PAS230" s="223"/>
      <c r="PAT230" s="223"/>
      <c r="PAU230" s="223"/>
      <c r="PAV230" s="223"/>
      <c r="PAW230" s="223"/>
      <c r="PAX230" s="223"/>
      <c r="PAY230" s="223"/>
      <c r="PAZ230" s="223"/>
      <c r="PBA230" s="223"/>
      <c r="PBB230" s="223"/>
      <c r="PBC230" s="223"/>
      <c r="PBD230" s="223"/>
      <c r="PBE230" s="223"/>
      <c r="PBF230" s="223"/>
      <c r="PBG230" s="223"/>
      <c r="PBH230" s="223"/>
      <c r="PBI230" s="223"/>
      <c r="PBJ230" s="223"/>
      <c r="PBK230" s="223"/>
      <c r="PBL230" s="223"/>
      <c r="PBM230" s="223"/>
      <c r="PBN230" s="223"/>
      <c r="PBO230" s="223"/>
      <c r="PBP230" s="223"/>
      <c r="PBQ230" s="223"/>
      <c r="PBR230" s="223"/>
      <c r="PBS230" s="223"/>
      <c r="PBT230" s="223"/>
      <c r="PBU230" s="223"/>
      <c r="PBV230" s="223"/>
      <c r="PBW230" s="223"/>
      <c r="PBX230" s="223"/>
      <c r="PBY230" s="223"/>
      <c r="PBZ230" s="223"/>
      <c r="PCA230" s="223"/>
      <c r="PCB230" s="223"/>
      <c r="PCC230" s="223"/>
      <c r="PCD230" s="223"/>
      <c r="PCE230" s="223"/>
      <c r="PCF230" s="223"/>
      <c r="PCG230" s="223"/>
      <c r="PCH230" s="223"/>
      <c r="PCI230" s="223"/>
      <c r="PCJ230" s="223"/>
      <c r="PCK230" s="223"/>
      <c r="PCL230" s="223"/>
      <c r="PCM230" s="223"/>
      <c r="PCN230" s="223"/>
      <c r="PCO230" s="223"/>
      <c r="PCP230" s="223"/>
      <c r="PCQ230" s="223"/>
      <c r="PCR230" s="223"/>
      <c r="PCS230" s="223"/>
      <c r="PCT230" s="223"/>
      <c r="PCU230" s="223"/>
      <c r="PCV230" s="223"/>
      <c r="PCW230" s="223"/>
      <c r="PCX230" s="223"/>
      <c r="PCY230" s="223"/>
      <c r="PCZ230" s="223"/>
      <c r="PDA230" s="223"/>
      <c r="PDB230" s="223"/>
      <c r="PDC230" s="223"/>
      <c r="PDD230" s="223"/>
      <c r="PDE230" s="223"/>
      <c r="PDF230" s="223"/>
      <c r="PDG230" s="223"/>
      <c r="PDH230" s="223"/>
      <c r="PDI230" s="223"/>
      <c r="PDJ230" s="223"/>
      <c r="PDK230" s="223"/>
      <c r="PDL230" s="223"/>
      <c r="PDM230" s="223"/>
      <c r="PDN230" s="223"/>
      <c r="PDO230" s="223"/>
      <c r="PDP230" s="223"/>
      <c r="PDQ230" s="223"/>
      <c r="PDR230" s="223"/>
      <c r="PDS230" s="223"/>
      <c r="PDT230" s="223"/>
      <c r="PDU230" s="223"/>
      <c r="PDV230" s="223"/>
      <c r="PDW230" s="223"/>
      <c r="PDX230" s="223"/>
      <c r="PDY230" s="223"/>
      <c r="PDZ230" s="223"/>
      <c r="PEA230" s="223"/>
      <c r="PEB230" s="223"/>
      <c r="PEC230" s="223"/>
      <c r="PED230" s="223"/>
      <c r="PEE230" s="223"/>
      <c r="PEF230" s="223"/>
      <c r="PEG230" s="223"/>
      <c r="PEH230" s="223"/>
      <c r="PEI230" s="223"/>
      <c r="PEJ230" s="223"/>
      <c r="PEK230" s="223"/>
      <c r="PEL230" s="223"/>
      <c r="PEM230" s="223"/>
      <c r="PEN230" s="223"/>
      <c r="PEO230" s="223"/>
      <c r="PEP230" s="223"/>
      <c r="PEQ230" s="223"/>
      <c r="PER230" s="223"/>
      <c r="PES230" s="223"/>
      <c r="PET230" s="223"/>
      <c r="PEU230" s="223"/>
      <c r="PEV230" s="223"/>
      <c r="PEW230" s="223"/>
      <c r="PEX230" s="223"/>
      <c r="PEY230" s="223"/>
      <c r="PEZ230" s="223"/>
      <c r="PFA230" s="223"/>
      <c r="PFB230" s="223"/>
      <c r="PFC230" s="223"/>
      <c r="PFD230" s="223"/>
      <c r="PFE230" s="223"/>
      <c r="PFF230" s="223"/>
      <c r="PFG230" s="223"/>
      <c r="PFH230" s="223"/>
      <c r="PFI230" s="223"/>
      <c r="PFJ230" s="223"/>
      <c r="PFK230" s="223"/>
      <c r="PFL230" s="223"/>
      <c r="PFM230" s="223"/>
      <c r="PFN230" s="223"/>
      <c r="PFO230" s="223"/>
      <c r="PFP230" s="223"/>
      <c r="PFQ230" s="223"/>
      <c r="PFR230" s="223"/>
      <c r="PFS230" s="223"/>
      <c r="PFT230" s="223"/>
      <c r="PFU230" s="223"/>
      <c r="PFV230" s="223"/>
      <c r="PFW230" s="223"/>
      <c r="PFX230" s="223"/>
      <c r="PFY230" s="223"/>
      <c r="PFZ230" s="223"/>
      <c r="PGA230" s="223"/>
      <c r="PGB230" s="223"/>
      <c r="PGC230" s="223"/>
      <c r="PGD230" s="223"/>
      <c r="PGE230" s="223"/>
      <c r="PGF230" s="223"/>
      <c r="PGG230" s="223"/>
      <c r="PGH230" s="223"/>
      <c r="PGI230" s="223"/>
      <c r="PGJ230" s="223"/>
      <c r="PGK230" s="223"/>
      <c r="PGL230" s="223"/>
      <c r="PGM230" s="223"/>
      <c r="PGN230" s="223"/>
      <c r="PGO230" s="223"/>
      <c r="PGP230" s="223"/>
      <c r="PGQ230" s="223"/>
      <c r="PGR230" s="223"/>
      <c r="PGS230" s="223"/>
      <c r="PGT230" s="223"/>
      <c r="PGU230" s="223"/>
      <c r="PGV230" s="223"/>
      <c r="PGW230" s="223"/>
      <c r="PGX230" s="223"/>
      <c r="PGY230" s="223"/>
      <c r="PGZ230" s="223"/>
      <c r="PHA230" s="223"/>
      <c r="PHB230" s="223"/>
      <c r="PHC230" s="223"/>
      <c r="PHD230" s="223"/>
      <c r="PHE230" s="223"/>
      <c r="PHF230" s="223"/>
      <c r="PHG230" s="223"/>
      <c r="PHH230" s="223"/>
      <c r="PHI230" s="223"/>
      <c r="PHJ230" s="223"/>
      <c r="PHK230" s="223"/>
      <c r="PHL230" s="223"/>
      <c r="PHM230" s="223"/>
      <c r="PHN230" s="223"/>
      <c r="PHO230" s="223"/>
      <c r="PHP230" s="223"/>
      <c r="PHQ230" s="223"/>
      <c r="PHR230" s="223"/>
      <c r="PHS230" s="223"/>
      <c r="PHT230" s="223"/>
      <c r="PHU230" s="223"/>
      <c r="PHV230" s="223"/>
      <c r="PHW230" s="223"/>
      <c r="PHX230" s="223"/>
      <c r="PHY230" s="223"/>
      <c r="PHZ230" s="223"/>
      <c r="PIA230" s="223"/>
      <c r="PIB230" s="223"/>
      <c r="PIC230" s="223"/>
      <c r="PID230" s="223"/>
      <c r="PIE230" s="223"/>
      <c r="PIF230" s="223"/>
      <c r="PIG230" s="223"/>
      <c r="PIH230" s="223"/>
      <c r="PII230" s="223"/>
      <c r="PIJ230" s="223"/>
      <c r="PIK230" s="223"/>
      <c r="PIL230" s="223"/>
      <c r="PIM230" s="223"/>
      <c r="PIN230" s="223"/>
      <c r="PIO230" s="223"/>
      <c r="PIP230" s="223"/>
      <c r="PIQ230" s="223"/>
      <c r="PIR230" s="223"/>
      <c r="PIS230" s="223"/>
      <c r="PIT230" s="223"/>
      <c r="PIU230" s="223"/>
      <c r="PIV230" s="223"/>
      <c r="PIW230" s="223"/>
      <c r="PIX230" s="223"/>
      <c r="PIY230" s="223"/>
      <c r="PIZ230" s="223"/>
      <c r="PJA230" s="223"/>
      <c r="PJB230" s="223"/>
      <c r="PJC230" s="223"/>
      <c r="PJD230" s="223"/>
      <c r="PJE230" s="223"/>
      <c r="PJF230" s="223"/>
      <c r="PJG230" s="223"/>
      <c r="PJH230" s="223"/>
      <c r="PJI230" s="223"/>
      <c r="PJJ230" s="223"/>
      <c r="PJK230" s="223"/>
      <c r="PJL230" s="223"/>
      <c r="PJM230" s="223"/>
      <c r="PJN230" s="223"/>
      <c r="PJO230" s="223"/>
      <c r="PJP230" s="223"/>
      <c r="PJQ230" s="223"/>
      <c r="PJR230" s="223"/>
      <c r="PJS230" s="223"/>
      <c r="PJT230" s="223"/>
      <c r="PJU230" s="223"/>
      <c r="PJV230" s="223"/>
      <c r="PJW230" s="223"/>
      <c r="PJX230" s="223"/>
      <c r="PJY230" s="223"/>
      <c r="PJZ230" s="223"/>
      <c r="PKA230" s="223"/>
      <c r="PKB230" s="223"/>
      <c r="PKC230" s="223"/>
      <c r="PKD230" s="223"/>
      <c r="PKE230" s="223"/>
      <c r="PKF230" s="223"/>
      <c r="PKG230" s="223"/>
      <c r="PKH230" s="223"/>
      <c r="PKI230" s="223"/>
      <c r="PKJ230" s="223"/>
      <c r="PKK230" s="223"/>
      <c r="PKL230" s="223"/>
      <c r="PKM230" s="223"/>
      <c r="PKN230" s="223"/>
      <c r="PKO230" s="223"/>
      <c r="PKP230" s="223"/>
      <c r="PKQ230" s="223"/>
      <c r="PKR230" s="223"/>
      <c r="PKS230" s="223"/>
      <c r="PKT230" s="223"/>
      <c r="PKU230" s="223"/>
      <c r="PKV230" s="223"/>
      <c r="PKW230" s="223"/>
      <c r="PKX230" s="223"/>
      <c r="PKY230" s="223"/>
      <c r="PKZ230" s="223"/>
      <c r="PLA230" s="223"/>
      <c r="PLB230" s="223"/>
      <c r="PLC230" s="223"/>
      <c r="PLD230" s="223"/>
      <c r="PLE230" s="223"/>
      <c r="PLF230" s="223"/>
      <c r="PLG230" s="223"/>
      <c r="PLH230" s="223"/>
      <c r="PLI230" s="223"/>
      <c r="PLJ230" s="223"/>
      <c r="PLK230" s="223"/>
      <c r="PLL230" s="223"/>
      <c r="PLM230" s="223"/>
      <c r="PLN230" s="223"/>
      <c r="PLO230" s="223"/>
      <c r="PLP230" s="223"/>
      <c r="PLQ230" s="223"/>
      <c r="PLR230" s="223"/>
      <c r="PLS230" s="223"/>
      <c r="PLT230" s="223"/>
      <c r="PLU230" s="223"/>
      <c r="PLV230" s="223"/>
      <c r="PLW230" s="223"/>
      <c r="PLX230" s="223"/>
      <c r="PLY230" s="223"/>
      <c r="PLZ230" s="223"/>
      <c r="PMA230" s="223"/>
      <c r="PMB230" s="223"/>
      <c r="PMC230" s="223"/>
      <c r="PMD230" s="223"/>
      <c r="PME230" s="223"/>
      <c r="PMF230" s="223"/>
      <c r="PMG230" s="223"/>
      <c r="PMH230" s="223"/>
      <c r="PMI230" s="223"/>
      <c r="PMJ230" s="223"/>
      <c r="PMK230" s="223"/>
      <c r="PML230" s="223"/>
      <c r="PMM230" s="223"/>
      <c r="PMN230" s="223"/>
      <c r="PMO230" s="223"/>
      <c r="PMP230" s="223"/>
      <c r="PMQ230" s="223"/>
      <c r="PMR230" s="223"/>
      <c r="PMS230" s="223"/>
      <c r="PMT230" s="223"/>
      <c r="PMU230" s="223"/>
      <c r="PMV230" s="223"/>
      <c r="PMW230" s="223"/>
      <c r="PMX230" s="223"/>
      <c r="PMY230" s="223"/>
      <c r="PMZ230" s="223"/>
      <c r="PNA230" s="223"/>
      <c r="PNB230" s="223"/>
      <c r="PNC230" s="223"/>
      <c r="PND230" s="223"/>
      <c r="PNE230" s="223"/>
      <c r="PNF230" s="223"/>
      <c r="PNG230" s="223"/>
      <c r="PNH230" s="223"/>
      <c r="PNI230" s="223"/>
      <c r="PNJ230" s="223"/>
      <c r="PNK230" s="223"/>
      <c r="PNL230" s="223"/>
      <c r="PNM230" s="223"/>
      <c r="PNN230" s="223"/>
      <c r="PNO230" s="223"/>
      <c r="PNP230" s="223"/>
      <c r="PNQ230" s="223"/>
      <c r="PNR230" s="223"/>
      <c r="PNS230" s="223"/>
      <c r="PNT230" s="223"/>
      <c r="PNU230" s="223"/>
      <c r="PNV230" s="223"/>
      <c r="PNW230" s="223"/>
      <c r="PNX230" s="223"/>
      <c r="PNY230" s="223"/>
      <c r="PNZ230" s="223"/>
      <c r="POA230" s="223"/>
      <c r="POB230" s="223"/>
      <c r="POC230" s="223"/>
      <c r="POD230" s="223"/>
      <c r="POE230" s="223"/>
      <c r="POF230" s="223"/>
      <c r="POG230" s="223"/>
      <c r="POH230" s="223"/>
      <c r="POI230" s="223"/>
      <c r="POJ230" s="223"/>
      <c r="POK230" s="223"/>
      <c r="POL230" s="223"/>
      <c r="POM230" s="223"/>
      <c r="PON230" s="223"/>
      <c r="POO230" s="223"/>
      <c r="POP230" s="223"/>
      <c r="POQ230" s="223"/>
      <c r="POR230" s="223"/>
      <c r="POS230" s="223"/>
      <c r="POT230" s="223"/>
      <c r="POU230" s="223"/>
      <c r="POV230" s="223"/>
      <c r="POW230" s="223"/>
      <c r="POX230" s="223"/>
      <c r="POY230" s="223"/>
      <c r="POZ230" s="223"/>
      <c r="PPA230" s="223"/>
      <c r="PPB230" s="223"/>
      <c r="PPC230" s="223"/>
      <c r="PPD230" s="223"/>
      <c r="PPE230" s="223"/>
      <c r="PPF230" s="223"/>
      <c r="PPG230" s="223"/>
      <c r="PPH230" s="223"/>
      <c r="PPI230" s="223"/>
      <c r="PPJ230" s="223"/>
      <c r="PPK230" s="223"/>
      <c r="PPL230" s="223"/>
      <c r="PPM230" s="223"/>
      <c r="PPN230" s="223"/>
      <c r="PPO230" s="223"/>
      <c r="PPP230" s="223"/>
      <c r="PPQ230" s="223"/>
      <c r="PPR230" s="223"/>
      <c r="PPS230" s="223"/>
      <c r="PPT230" s="223"/>
      <c r="PPU230" s="223"/>
      <c r="PPV230" s="223"/>
      <c r="PPW230" s="223"/>
      <c r="PPX230" s="223"/>
      <c r="PPY230" s="223"/>
      <c r="PPZ230" s="223"/>
      <c r="PQA230" s="223"/>
      <c r="PQB230" s="223"/>
      <c r="PQC230" s="223"/>
      <c r="PQD230" s="223"/>
      <c r="PQE230" s="223"/>
      <c r="PQF230" s="223"/>
      <c r="PQG230" s="223"/>
      <c r="PQH230" s="223"/>
      <c r="PQI230" s="223"/>
      <c r="PQJ230" s="223"/>
      <c r="PQK230" s="223"/>
      <c r="PQL230" s="223"/>
      <c r="PQM230" s="223"/>
      <c r="PQN230" s="223"/>
      <c r="PQO230" s="223"/>
      <c r="PQP230" s="223"/>
      <c r="PQQ230" s="223"/>
      <c r="PQR230" s="223"/>
      <c r="PQS230" s="223"/>
      <c r="PQT230" s="223"/>
      <c r="PQU230" s="223"/>
      <c r="PQV230" s="223"/>
      <c r="PQW230" s="223"/>
      <c r="PQX230" s="223"/>
      <c r="PQY230" s="223"/>
      <c r="PQZ230" s="223"/>
      <c r="PRA230" s="223"/>
      <c r="PRB230" s="223"/>
      <c r="PRC230" s="223"/>
      <c r="PRD230" s="223"/>
      <c r="PRE230" s="223"/>
      <c r="PRF230" s="223"/>
      <c r="PRG230" s="223"/>
      <c r="PRH230" s="223"/>
      <c r="PRI230" s="223"/>
      <c r="PRJ230" s="223"/>
      <c r="PRK230" s="223"/>
      <c r="PRL230" s="223"/>
      <c r="PRM230" s="223"/>
      <c r="PRN230" s="223"/>
      <c r="PRO230" s="223"/>
      <c r="PRP230" s="223"/>
      <c r="PRQ230" s="223"/>
      <c r="PRR230" s="223"/>
      <c r="PRS230" s="223"/>
      <c r="PRT230" s="223"/>
      <c r="PRU230" s="223"/>
      <c r="PRV230" s="223"/>
      <c r="PRW230" s="223"/>
      <c r="PRX230" s="223"/>
      <c r="PRY230" s="223"/>
      <c r="PRZ230" s="223"/>
      <c r="PSA230" s="223"/>
      <c r="PSB230" s="223"/>
      <c r="PSC230" s="223"/>
      <c r="PSD230" s="223"/>
      <c r="PSE230" s="223"/>
      <c r="PSF230" s="223"/>
      <c r="PSG230" s="223"/>
      <c r="PSH230" s="223"/>
      <c r="PSI230" s="223"/>
      <c r="PSJ230" s="223"/>
      <c r="PSK230" s="223"/>
      <c r="PSL230" s="223"/>
      <c r="PSM230" s="223"/>
      <c r="PSN230" s="223"/>
      <c r="PSO230" s="223"/>
      <c r="PSP230" s="223"/>
      <c r="PSQ230" s="223"/>
      <c r="PSR230" s="223"/>
      <c r="PSS230" s="223"/>
      <c r="PST230" s="223"/>
      <c r="PSU230" s="223"/>
      <c r="PSV230" s="223"/>
      <c r="PSW230" s="223"/>
      <c r="PSX230" s="223"/>
      <c r="PSY230" s="223"/>
      <c r="PSZ230" s="223"/>
      <c r="PTA230" s="223"/>
      <c r="PTB230" s="223"/>
      <c r="PTC230" s="223"/>
      <c r="PTD230" s="223"/>
      <c r="PTE230" s="223"/>
      <c r="PTF230" s="223"/>
      <c r="PTG230" s="223"/>
      <c r="PTH230" s="223"/>
      <c r="PTI230" s="223"/>
      <c r="PTJ230" s="223"/>
      <c r="PTK230" s="223"/>
      <c r="PTL230" s="223"/>
      <c r="PTM230" s="223"/>
      <c r="PTN230" s="223"/>
      <c r="PTO230" s="223"/>
      <c r="PTP230" s="223"/>
      <c r="PTQ230" s="223"/>
      <c r="PTR230" s="223"/>
      <c r="PTS230" s="223"/>
      <c r="PTT230" s="223"/>
      <c r="PTU230" s="223"/>
      <c r="PTV230" s="223"/>
      <c r="PTW230" s="223"/>
      <c r="PTX230" s="223"/>
      <c r="PTY230" s="223"/>
      <c r="PTZ230" s="223"/>
      <c r="PUA230" s="223"/>
      <c r="PUB230" s="223"/>
      <c r="PUC230" s="223"/>
      <c r="PUD230" s="223"/>
      <c r="PUE230" s="223"/>
      <c r="PUF230" s="223"/>
      <c r="PUG230" s="223"/>
      <c r="PUH230" s="223"/>
      <c r="PUI230" s="223"/>
      <c r="PUJ230" s="223"/>
      <c r="PUK230" s="223"/>
      <c r="PUL230" s="223"/>
      <c r="PUM230" s="223"/>
      <c r="PUN230" s="223"/>
      <c r="PUO230" s="223"/>
      <c r="PUP230" s="223"/>
      <c r="PUQ230" s="223"/>
      <c r="PUR230" s="223"/>
      <c r="PUS230" s="223"/>
      <c r="PUT230" s="223"/>
      <c r="PUU230" s="223"/>
      <c r="PUV230" s="223"/>
      <c r="PUW230" s="223"/>
      <c r="PUX230" s="223"/>
      <c r="PUY230" s="223"/>
      <c r="PUZ230" s="223"/>
      <c r="PVA230" s="223"/>
      <c r="PVB230" s="223"/>
      <c r="PVC230" s="223"/>
      <c r="PVD230" s="223"/>
      <c r="PVE230" s="223"/>
      <c r="PVF230" s="223"/>
      <c r="PVG230" s="223"/>
      <c r="PVH230" s="223"/>
      <c r="PVI230" s="223"/>
      <c r="PVJ230" s="223"/>
      <c r="PVK230" s="223"/>
      <c r="PVL230" s="223"/>
      <c r="PVM230" s="223"/>
      <c r="PVN230" s="223"/>
      <c r="PVO230" s="223"/>
      <c r="PVP230" s="223"/>
      <c r="PVQ230" s="223"/>
      <c r="PVR230" s="223"/>
      <c r="PVS230" s="223"/>
      <c r="PVT230" s="223"/>
      <c r="PVU230" s="223"/>
      <c r="PVV230" s="223"/>
      <c r="PVW230" s="223"/>
      <c r="PVX230" s="223"/>
      <c r="PVY230" s="223"/>
      <c r="PVZ230" s="223"/>
      <c r="PWA230" s="223"/>
      <c r="PWB230" s="223"/>
      <c r="PWC230" s="223"/>
      <c r="PWD230" s="223"/>
      <c r="PWE230" s="223"/>
      <c r="PWF230" s="223"/>
      <c r="PWG230" s="223"/>
      <c r="PWH230" s="223"/>
      <c r="PWI230" s="223"/>
      <c r="PWJ230" s="223"/>
      <c r="PWK230" s="223"/>
      <c r="PWL230" s="223"/>
      <c r="PWM230" s="223"/>
      <c r="PWN230" s="223"/>
      <c r="PWO230" s="223"/>
      <c r="PWP230" s="223"/>
      <c r="PWQ230" s="223"/>
      <c r="PWR230" s="223"/>
      <c r="PWS230" s="223"/>
      <c r="PWT230" s="223"/>
      <c r="PWU230" s="223"/>
      <c r="PWV230" s="223"/>
      <c r="PWW230" s="223"/>
      <c r="PWX230" s="223"/>
      <c r="PWY230" s="223"/>
      <c r="PWZ230" s="223"/>
      <c r="PXA230" s="223"/>
      <c r="PXB230" s="223"/>
      <c r="PXC230" s="223"/>
      <c r="PXD230" s="223"/>
      <c r="PXE230" s="223"/>
      <c r="PXF230" s="223"/>
      <c r="PXG230" s="223"/>
      <c r="PXH230" s="223"/>
      <c r="PXI230" s="223"/>
      <c r="PXJ230" s="223"/>
      <c r="PXK230" s="223"/>
      <c r="PXL230" s="223"/>
      <c r="PXM230" s="223"/>
      <c r="PXN230" s="223"/>
      <c r="PXO230" s="223"/>
      <c r="PXP230" s="223"/>
      <c r="PXQ230" s="223"/>
      <c r="PXR230" s="223"/>
      <c r="PXS230" s="223"/>
      <c r="PXT230" s="223"/>
      <c r="PXU230" s="223"/>
      <c r="PXV230" s="223"/>
      <c r="PXW230" s="223"/>
      <c r="PXX230" s="223"/>
      <c r="PXY230" s="223"/>
      <c r="PXZ230" s="223"/>
      <c r="PYA230" s="223"/>
      <c r="PYB230" s="223"/>
      <c r="PYC230" s="223"/>
      <c r="PYD230" s="223"/>
      <c r="PYE230" s="223"/>
      <c r="PYF230" s="223"/>
      <c r="PYG230" s="223"/>
      <c r="PYH230" s="223"/>
      <c r="PYI230" s="223"/>
      <c r="PYJ230" s="223"/>
      <c r="PYK230" s="223"/>
      <c r="PYL230" s="223"/>
      <c r="PYM230" s="223"/>
      <c r="PYN230" s="223"/>
      <c r="PYO230" s="223"/>
      <c r="PYP230" s="223"/>
      <c r="PYQ230" s="223"/>
      <c r="PYR230" s="223"/>
      <c r="PYS230" s="223"/>
      <c r="PYT230" s="223"/>
      <c r="PYU230" s="223"/>
      <c r="PYV230" s="223"/>
      <c r="PYW230" s="223"/>
      <c r="PYX230" s="223"/>
      <c r="PYY230" s="223"/>
      <c r="PYZ230" s="223"/>
      <c r="PZA230" s="223"/>
      <c r="PZB230" s="223"/>
      <c r="PZC230" s="223"/>
      <c r="PZD230" s="223"/>
      <c r="PZE230" s="223"/>
      <c r="PZF230" s="223"/>
      <c r="PZG230" s="223"/>
      <c r="PZH230" s="223"/>
      <c r="PZI230" s="223"/>
      <c r="PZJ230" s="223"/>
      <c r="PZK230" s="223"/>
      <c r="PZL230" s="223"/>
      <c r="PZM230" s="223"/>
      <c r="PZN230" s="223"/>
      <c r="PZO230" s="223"/>
      <c r="PZP230" s="223"/>
      <c r="PZQ230" s="223"/>
      <c r="PZR230" s="223"/>
      <c r="PZS230" s="223"/>
      <c r="PZT230" s="223"/>
      <c r="PZU230" s="223"/>
      <c r="PZV230" s="223"/>
      <c r="PZW230" s="223"/>
      <c r="PZX230" s="223"/>
      <c r="PZY230" s="223"/>
      <c r="PZZ230" s="223"/>
      <c r="QAA230" s="223"/>
      <c r="QAB230" s="223"/>
      <c r="QAC230" s="223"/>
      <c r="QAD230" s="223"/>
      <c r="QAE230" s="223"/>
      <c r="QAF230" s="223"/>
      <c r="QAG230" s="223"/>
      <c r="QAH230" s="223"/>
      <c r="QAI230" s="223"/>
      <c r="QAJ230" s="223"/>
      <c r="QAK230" s="223"/>
      <c r="QAL230" s="223"/>
      <c r="QAM230" s="223"/>
      <c r="QAN230" s="223"/>
      <c r="QAO230" s="223"/>
      <c r="QAP230" s="223"/>
      <c r="QAQ230" s="223"/>
      <c r="QAR230" s="223"/>
      <c r="QAS230" s="223"/>
      <c r="QAT230" s="223"/>
      <c r="QAU230" s="223"/>
      <c r="QAV230" s="223"/>
      <c r="QAW230" s="223"/>
      <c r="QAX230" s="223"/>
      <c r="QAY230" s="223"/>
      <c r="QAZ230" s="223"/>
      <c r="QBA230" s="223"/>
      <c r="QBB230" s="223"/>
      <c r="QBC230" s="223"/>
      <c r="QBD230" s="223"/>
      <c r="QBE230" s="223"/>
      <c r="QBF230" s="223"/>
      <c r="QBG230" s="223"/>
      <c r="QBH230" s="223"/>
      <c r="QBI230" s="223"/>
      <c r="QBJ230" s="223"/>
      <c r="QBK230" s="223"/>
      <c r="QBL230" s="223"/>
      <c r="QBM230" s="223"/>
      <c r="QBN230" s="223"/>
      <c r="QBO230" s="223"/>
      <c r="QBP230" s="223"/>
      <c r="QBQ230" s="223"/>
      <c r="QBR230" s="223"/>
      <c r="QBS230" s="223"/>
      <c r="QBT230" s="223"/>
      <c r="QBU230" s="223"/>
      <c r="QBV230" s="223"/>
      <c r="QBW230" s="223"/>
      <c r="QBX230" s="223"/>
      <c r="QBY230" s="223"/>
      <c r="QBZ230" s="223"/>
      <c r="QCA230" s="223"/>
      <c r="QCB230" s="223"/>
      <c r="QCC230" s="223"/>
      <c r="QCD230" s="223"/>
      <c r="QCE230" s="223"/>
      <c r="QCF230" s="223"/>
      <c r="QCG230" s="223"/>
      <c r="QCH230" s="223"/>
      <c r="QCI230" s="223"/>
      <c r="QCJ230" s="223"/>
      <c r="QCK230" s="223"/>
      <c r="QCL230" s="223"/>
      <c r="QCM230" s="223"/>
      <c r="QCN230" s="223"/>
      <c r="QCO230" s="223"/>
      <c r="QCP230" s="223"/>
      <c r="QCQ230" s="223"/>
      <c r="QCR230" s="223"/>
      <c r="QCS230" s="223"/>
      <c r="QCT230" s="223"/>
      <c r="QCU230" s="223"/>
      <c r="QCV230" s="223"/>
      <c r="QCW230" s="223"/>
      <c r="QCX230" s="223"/>
      <c r="QCY230" s="223"/>
      <c r="QCZ230" s="223"/>
      <c r="QDA230" s="223"/>
      <c r="QDB230" s="223"/>
      <c r="QDC230" s="223"/>
      <c r="QDD230" s="223"/>
      <c r="QDE230" s="223"/>
      <c r="QDF230" s="223"/>
      <c r="QDG230" s="223"/>
      <c r="QDH230" s="223"/>
      <c r="QDI230" s="223"/>
      <c r="QDJ230" s="223"/>
      <c r="QDK230" s="223"/>
      <c r="QDL230" s="223"/>
      <c r="QDM230" s="223"/>
      <c r="QDN230" s="223"/>
      <c r="QDO230" s="223"/>
      <c r="QDP230" s="223"/>
      <c r="QDQ230" s="223"/>
      <c r="QDR230" s="223"/>
      <c r="QDS230" s="223"/>
      <c r="QDT230" s="223"/>
      <c r="QDU230" s="223"/>
      <c r="QDV230" s="223"/>
      <c r="QDW230" s="223"/>
      <c r="QDX230" s="223"/>
      <c r="QDY230" s="223"/>
      <c r="QDZ230" s="223"/>
      <c r="QEA230" s="223"/>
      <c r="QEB230" s="223"/>
      <c r="QEC230" s="223"/>
      <c r="QED230" s="223"/>
      <c r="QEE230" s="223"/>
      <c r="QEF230" s="223"/>
      <c r="QEG230" s="223"/>
      <c r="QEH230" s="223"/>
      <c r="QEI230" s="223"/>
      <c r="QEJ230" s="223"/>
      <c r="QEK230" s="223"/>
      <c r="QEL230" s="223"/>
      <c r="QEM230" s="223"/>
      <c r="QEN230" s="223"/>
      <c r="QEO230" s="223"/>
      <c r="QEP230" s="223"/>
      <c r="QEQ230" s="223"/>
      <c r="QER230" s="223"/>
      <c r="QES230" s="223"/>
      <c r="QET230" s="223"/>
      <c r="QEU230" s="223"/>
      <c r="QEV230" s="223"/>
      <c r="QEW230" s="223"/>
      <c r="QEX230" s="223"/>
      <c r="QEY230" s="223"/>
      <c r="QEZ230" s="223"/>
      <c r="QFA230" s="223"/>
      <c r="QFB230" s="223"/>
      <c r="QFC230" s="223"/>
      <c r="QFD230" s="223"/>
      <c r="QFE230" s="223"/>
      <c r="QFF230" s="223"/>
      <c r="QFG230" s="223"/>
      <c r="QFH230" s="223"/>
      <c r="QFI230" s="223"/>
      <c r="QFJ230" s="223"/>
      <c r="QFK230" s="223"/>
      <c r="QFL230" s="223"/>
      <c r="QFM230" s="223"/>
      <c r="QFN230" s="223"/>
      <c r="QFO230" s="223"/>
      <c r="QFP230" s="223"/>
      <c r="QFQ230" s="223"/>
      <c r="QFR230" s="223"/>
      <c r="QFS230" s="223"/>
      <c r="QFT230" s="223"/>
      <c r="QFU230" s="223"/>
      <c r="QFV230" s="223"/>
      <c r="QFW230" s="223"/>
      <c r="QFX230" s="223"/>
      <c r="QFY230" s="223"/>
      <c r="QFZ230" s="223"/>
      <c r="QGA230" s="223"/>
      <c r="QGB230" s="223"/>
      <c r="QGC230" s="223"/>
      <c r="QGD230" s="223"/>
      <c r="QGE230" s="223"/>
      <c r="QGF230" s="223"/>
      <c r="QGG230" s="223"/>
      <c r="QGH230" s="223"/>
      <c r="QGI230" s="223"/>
      <c r="QGJ230" s="223"/>
      <c r="QGK230" s="223"/>
      <c r="QGL230" s="223"/>
      <c r="QGM230" s="223"/>
      <c r="QGN230" s="223"/>
      <c r="QGO230" s="223"/>
      <c r="QGP230" s="223"/>
      <c r="QGQ230" s="223"/>
      <c r="QGR230" s="223"/>
      <c r="QGS230" s="223"/>
      <c r="QGT230" s="223"/>
      <c r="QGU230" s="223"/>
      <c r="QGV230" s="223"/>
      <c r="QGW230" s="223"/>
      <c r="QGX230" s="223"/>
      <c r="QGY230" s="223"/>
      <c r="QGZ230" s="223"/>
      <c r="QHA230" s="223"/>
      <c r="QHB230" s="223"/>
      <c r="QHC230" s="223"/>
      <c r="QHD230" s="223"/>
      <c r="QHE230" s="223"/>
      <c r="QHF230" s="223"/>
      <c r="QHG230" s="223"/>
      <c r="QHH230" s="223"/>
      <c r="QHI230" s="223"/>
      <c r="QHJ230" s="223"/>
      <c r="QHK230" s="223"/>
      <c r="QHL230" s="223"/>
      <c r="QHM230" s="223"/>
      <c r="QHN230" s="223"/>
      <c r="QHO230" s="223"/>
      <c r="QHP230" s="223"/>
      <c r="QHQ230" s="223"/>
      <c r="QHR230" s="223"/>
      <c r="QHS230" s="223"/>
      <c r="QHT230" s="223"/>
      <c r="QHU230" s="223"/>
      <c r="QHV230" s="223"/>
      <c r="QHW230" s="223"/>
      <c r="QHX230" s="223"/>
      <c r="QHY230" s="223"/>
      <c r="QHZ230" s="223"/>
      <c r="QIA230" s="223"/>
      <c r="QIB230" s="223"/>
      <c r="QIC230" s="223"/>
      <c r="QID230" s="223"/>
      <c r="QIE230" s="223"/>
      <c r="QIF230" s="223"/>
      <c r="QIG230" s="223"/>
      <c r="QIH230" s="223"/>
      <c r="QII230" s="223"/>
      <c r="QIJ230" s="223"/>
      <c r="QIK230" s="223"/>
      <c r="QIL230" s="223"/>
      <c r="QIM230" s="223"/>
      <c r="QIN230" s="223"/>
      <c r="QIO230" s="223"/>
      <c r="QIP230" s="223"/>
      <c r="QIQ230" s="223"/>
      <c r="QIR230" s="223"/>
      <c r="QIS230" s="223"/>
      <c r="QIT230" s="223"/>
      <c r="QIU230" s="223"/>
      <c r="QIV230" s="223"/>
      <c r="QIW230" s="223"/>
      <c r="QIX230" s="223"/>
      <c r="QIY230" s="223"/>
      <c r="QIZ230" s="223"/>
      <c r="QJA230" s="223"/>
      <c r="QJB230" s="223"/>
      <c r="QJC230" s="223"/>
      <c r="QJD230" s="223"/>
      <c r="QJE230" s="223"/>
      <c r="QJF230" s="223"/>
      <c r="QJG230" s="223"/>
      <c r="QJH230" s="223"/>
      <c r="QJI230" s="223"/>
      <c r="QJJ230" s="223"/>
      <c r="QJK230" s="223"/>
      <c r="QJL230" s="223"/>
      <c r="QJM230" s="223"/>
      <c r="QJN230" s="223"/>
      <c r="QJO230" s="223"/>
      <c r="QJP230" s="223"/>
      <c r="QJQ230" s="223"/>
      <c r="QJR230" s="223"/>
      <c r="QJS230" s="223"/>
      <c r="QJT230" s="223"/>
      <c r="QJU230" s="223"/>
      <c r="QJV230" s="223"/>
      <c r="QJW230" s="223"/>
      <c r="QJX230" s="223"/>
      <c r="QJY230" s="223"/>
      <c r="QJZ230" s="223"/>
      <c r="QKA230" s="223"/>
      <c r="QKB230" s="223"/>
      <c r="QKC230" s="223"/>
      <c r="QKD230" s="223"/>
      <c r="QKE230" s="223"/>
      <c r="QKF230" s="223"/>
      <c r="QKG230" s="223"/>
      <c r="QKH230" s="223"/>
      <c r="QKI230" s="223"/>
      <c r="QKJ230" s="223"/>
      <c r="QKK230" s="223"/>
      <c r="QKL230" s="223"/>
      <c r="QKM230" s="223"/>
      <c r="QKN230" s="223"/>
      <c r="QKO230" s="223"/>
      <c r="QKP230" s="223"/>
      <c r="QKQ230" s="223"/>
      <c r="QKR230" s="223"/>
      <c r="QKS230" s="223"/>
      <c r="QKT230" s="223"/>
      <c r="QKU230" s="223"/>
      <c r="QKV230" s="223"/>
      <c r="QKW230" s="223"/>
      <c r="QKX230" s="223"/>
      <c r="QKY230" s="223"/>
      <c r="QKZ230" s="223"/>
      <c r="QLA230" s="223"/>
      <c r="QLB230" s="223"/>
      <c r="QLC230" s="223"/>
      <c r="QLD230" s="223"/>
      <c r="QLE230" s="223"/>
      <c r="QLF230" s="223"/>
      <c r="QLG230" s="223"/>
      <c r="QLH230" s="223"/>
      <c r="QLI230" s="223"/>
      <c r="QLJ230" s="223"/>
      <c r="QLK230" s="223"/>
      <c r="QLL230" s="223"/>
      <c r="QLM230" s="223"/>
      <c r="QLN230" s="223"/>
      <c r="QLO230" s="223"/>
      <c r="QLP230" s="223"/>
      <c r="QLQ230" s="223"/>
      <c r="QLR230" s="223"/>
      <c r="QLS230" s="223"/>
      <c r="QLT230" s="223"/>
      <c r="QLU230" s="223"/>
      <c r="QLV230" s="223"/>
      <c r="QLW230" s="223"/>
      <c r="QLX230" s="223"/>
      <c r="QLY230" s="223"/>
      <c r="QLZ230" s="223"/>
      <c r="QMA230" s="223"/>
      <c r="QMB230" s="223"/>
      <c r="QMC230" s="223"/>
      <c r="QMD230" s="223"/>
      <c r="QME230" s="223"/>
      <c r="QMF230" s="223"/>
      <c r="QMG230" s="223"/>
      <c r="QMH230" s="223"/>
      <c r="QMI230" s="223"/>
      <c r="QMJ230" s="223"/>
      <c r="QMK230" s="223"/>
      <c r="QML230" s="223"/>
      <c r="QMM230" s="223"/>
      <c r="QMN230" s="223"/>
      <c r="QMO230" s="223"/>
      <c r="QMP230" s="223"/>
      <c r="QMQ230" s="223"/>
      <c r="QMR230" s="223"/>
      <c r="QMS230" s="223"/>
      <c r="QMT230" s="223"/>
      <c r="QMU230" s="223"/>
      <c r="QMV230" s="223"/>
      <c r="QMW230" s="223"/>
      <c r="QMX230" s="223"/>
      <c r="QMY230" s="223"/>
      <c r="QMZ230" s="223"/>
      <c r="QNA230" s="223"/>
      <c r="QNB230" s="223"/>
      <c r="QNC230" s="223"/>
      <c r="QND230" s="223"/>
      <c r="QNE230" s="223"/>
      <c r="QNF230" s="223"/>
      <c r="QNG230" s="223"/>
      <c r="QNH230" s="223"/>
      <c r="QNI230" s="223"/>
      <c r="QNJ230" s="223"/>
      <c r="QNK230" s="223"/>
      <c r="QNL230" s="223"/>
      <c r="QNM230" s="223"/>
      <c r="QNN230" s="223"/>
      <c r="QNO230" s="223"/>
      <c r="QNP230" s="223"/>
      <c r="QNQ230" s="223"/>
      <c r="QNR230" s="223"/>
      <c r="QNS230" s="223"/>
      <c r="QNT230" s="223"/>
      <c r="QNU230" s="223"/>
      <c r="QNV230" s="223"/>
      <c r="QNW230" s="223"/>
      <c r="QNX230" s="223"/>
      <c r="QNY230" s="223"/>
      <c r="QNZ230" s="223"/>
      <c r="QOA230" s="223"/>
      <c r="QOB230" s="223"/>
      <c r="QOC230" s="223"/>
      <c r="QOD230" s="223"/>
      <c r="QOE230" s="223"/>
      <c r="QOF230" s="223"/>
      <c r="QOG230" s="223"/>
      <c r="QOH230" s="223"/>
      <c r="QOI230" s="223"/>
      <c r="QOJ230" s="223"/>
      <c r="QOK230" s="223"/>
      <c r="QOL230" s="223"/>
      <c r="QOM230" s="223"/>
      <c r="QON230" s="223"/>
      <c r="QOO230" s="223"/>
      <c r="QOP230" s="223"/>
      <c r="QOQ230" s="223"/>
      <c r="QOR230" s="223"/>
      <c r="QOS230" s="223"/>
      <c r="QOT230" s="223"/>
      <c r="QOU230" s="223"/>
      <c r="QOV230" s="223"/>
      <c r="QOW230" s="223"/>
      <c r="QOX230" s="223"/>
      <c r="QOY230" s="223"/>
      <c r="QOZ230" s="223"/>
      <c r="QPA230" s="223"/>
      <c r="QPB230" s="223"/>
      <c r="QPC230" s="223"/>
      <c r="QPD230" s="223"/>
      <c r="QPE230" s="223"/>
      <c r="QPF230" s="223"/>
      <c r="QPG230" s="223"/>
      <c r="QPH230" s="223"/>
      <c r="QPI230" s="223"/>
      <c r="QPJ230" s="223"/>
      <c r="QPK230" s="223"/>
      <c r="QPL230" s="223"/>
      <c r="QPM230" s="223"/>
      <c r="QPN230" s="223"/>
      <c r="QPO230" s="223"/>
      <c r="QPP230" s="223"/>
      <c r="QPQ230" s="223"/>
      <c r="QPR230" s="223"/>
      <c r="QPS230" s="223"/>
      <c r="QPT230" s="223"/>
      <c r="QPU230" s="223"/>
      <c r="QPV230" s="223"/>
      <c r="QPW230" s="223"/>
      <c r="QPX230" s="223"/>
      <c r="QPY230" s="223"/>
      <c r="QPZ230" s="223"/>
      <c r="QQA230" s="223"/>
      <c r="QQB230" s="223"/>
      <c r="QQC230" s="223"/>
      <c r="QQD230" s="223"/>
      <c r="QQE230" s="223"/>
      <c r="QQF230" s="223"/>
      <c r="QQG230" s="223"/>
      <c r="QQH230" s="223"/>
      <c r="QQI230" s="223"/>
      <c r="QQJ230" s="223"/>
      <c r="QQK230" s="223"/>
      <c r="QQL230" s="223"/>
      <c r="QQM230" s="223"/>
      <c r="QQN230" s="223"/>
      <c r="QQO230" s="223"/>
      <c r="QQP230" s="223"/>
      <c r="QQQ230" s="223"/>
      <c r="QQR230" s="223"/>
      <c r="QQS230" s="223"/>
      <c r="QQT230" s="223"/>
      <c r="QQU230" s="223"/>
      <c r="QQV230" s="223"/>
      <c r="QQW230" s="223"/>
      <c r="QQX230" s="223"/>
      <c r="QQY230" s="223"/>
      <c r="QQZ230" s="223"/>
      <c r="QRA230" s="223"/>
      <c r="QRB230" s="223"/>
      <c r="QRC230" s="223"/>
      <c r="QRD230" s="223"/>
      <c r="QRE230" s="223"/>
      <c r="QRF230" s="223"/>
      <c r="QRG230" s="223"/>
      <c r="QRH230" s="223"/>
      <c r="QRI230" s="223"/>
      <c r="QRJ230" s="223"/>
      <c r="QRK230" s="223"/>
      <c r="QRL230" s="223"/>
      <c r="QRM230" s="223"/>
      <c r="QRN230" s="223"/>
      <c r="QRO230" s="223"/>
      <c r="QRP230" s="223"/>
      <c r="QRQ230" s="223"/>
      <c r="QRR230" s="223"/>
      <c r="QRS230" s="223"/>
      <c r="QRT230" s="223"/>
      <c r="QRU230" s="223"/>
      <c r="QRV230" s="223"/>
      <c r="QRW230" s="223"/>
      <c r="QRX230" s="223"/>
      <c r="QRY230" s="223"/>
      <c r="QRZ230" s="223"/>
      <c r="QSA230" s="223"/>
      <c r="QSB230" s="223"/>
      <c r="QSC230" s="223"/>
      <c r="QSD230" s="223"/>
      <c r="QSE230" s="223"/>
      <c r="QSF230" s="223"/>
      <c r="QSG230" s="223"/>
      <c r="QSH230" s="223"/>
      <c r="QSI230" s="223"/>
      <c r="QSJ230" s="223"/>
      <c r="QSK230" s="223"/>
      <c r="QSL230" s="223"/>
      <c r="QSM230" s="223"/>
      <c r="QSN230" s="223"/>
      <c r="QSO230" s="223"/>
      <c r="QSP230" s="223"/>
      <c r="QSQ230" s="223"/>
      <c r="QSR230" s="223"/>
      <c r="QSS230" s="223"/>
      <c r="QST230" s="223"/>
      <c r="QSU230" s="223"/>
      <c r="QSV230" s="223"/>
      <c r="QSW230" s="223"/>
      <c r="QSX230" s="223"/>
      <c r="QSY230" s="223"/>
      <c r="QSZ230" s="223"/>
      <c r="QTA230" s="223"/>
      <c r="QTB230" s="223"/>
      <c r="QTC230" s="223"/>
      <c r="QTD230" s="223"/>
      <c r="QTE230" s="223"/>
      <c r="QTF230" s="223"/>
      <c r="QTG230" s="223"/>
      <c r="QTH230" s="223"/>
      <c r="QTI230" s="223"/>
      <c r="QTJ230" s="223"/>
      <c r="QTK230" s="223"/>
      <c r="QTL230" s="223"/>
      <c r="QTM230" s="223"/>
      <c r="QTN230" s="223"/>
      <c r="QTO230" s="223"/>
      <c r="QTP230" s="223"/>
      <c r="QTQ230" s="223"/>
      <c r="QTR230" s="223"/>
      <c r="QTS230" s="223"/>
      <c r="QTT230" s="223"/>
      <c r="QTU230" s="223"/>
      <c r="QTV230" s="223"/>
      <c r="QTW230" s="223"/>
      <c r="QTX230" s="223"/>
      <c r="QTY230" s="223"/>
      <c r="QTZ230" s="223"/>
      <c r="QUA230" s="223"/>
      <c r="QUB230" s="223"/>
      <c r="QUC230" s="223"/>
      <c r="QUD230" s="223"/>
      <c r="QUE230" s="223"/>
      <c r="QUF230" s="223"/>
      <c r="QUG230" s="223"/>
      <c r="QUH230" s="223"/>
      <c r="QUI230" s="223"/>
      <c r="QUJ230" s="223"/>
      <c r="QUK230" s="223"/>
      <c r="QUL230" s="223"/>
      <c r="QUM230" s="223"/>
      <c r="QUN230" s="223"/>
      <c r="QUO230" s="223"/>
      <c r="QUP230" s="223"/>
      <c r="QUQ230" s="223"/>
      <c r="QUR230" s="223"/>
      <c r="QUS230" s="223"/>
      <c r="QUT230" s="223"/>
      <c r="QUU230" s="223"/>
      <c r="QUV230" s="223"/>
      <c r="QUW230" s="223"/>
      <c r="QUX230" s="223"/>
      <c r="QUY230" s="223"/>
      <c r="QUZ230" s="223"/>
      <c r="QVA230" s="223"/>
      <c r="QVB230" s="223"/>
      <c r="QVC230" s="223"/>
      <c r="QVD230" s="223"/>
      <c r="QVE230" s="223"/>
      <c r="QVF230" s="223"/>
      <c r="QVG230" s="223"/>
      <c r="QVH230" s="223"/>
      <c r="QVI230" s="223"/>
      <c r="QVJ230" s="223"/>
      <c r="QVK230" s="223"/>
      <c r="QVL230" s="223"/>
      <c r="QVM230" s="223"/>
      <c r="QVN230" s="223"/>
      <c r="QVO230" s="223"/>
      <c r="QVP230" s="223"/>
      <c r="QVQ230" s="223"/>
      <c r="QVR230" s="223"/>
      <c r="QVS230" s="223"/>
      <c r="QVT230" s="223"/>
      <c r="QVU230" s="223"/>
      <c r="QVV230" s="223"/>
      <c r="QVW230" s="223"/>
      <c r="QVX230" s="223"/>
      <c r="QVY230" s="223"/>
      <c r="QVZ230" s="223"/>
      <c r="QWA230" s="223"/>
      <c r="QWB230" s="223"/>
      <c r="QWC230" s="223"/>
      <c r="QWD230" s="223"/>
      <c r="QWE230" s="223"/>
      <c r="QWF230" s="223"/>
      <c r="QWG230" s="223"/>
      <c r="QWH230" s="223"/>
      <c r="QWI230" s="223"/>
      <c r="QWJ230" s="223"/>
      <c r="QWK230" s="223"/>
      <c r="QWL230" s="223"/>
      <c r="QWM230" s="223"/>
      <c r="QWN230" s="223"/>
      <c r="QWO230" s="223"/>
      <c r="QWP230" s="223"/>
      <c r="QWQ230" s="223"/>
      <c r="QWR230" s="223"/>
      <c r="QWS230" s="223"/>
      <c r="QWT230" s="223"/>
      <c r="QWU230" s="223"/>
      <c r="QWV230" s="223"/>
      <c r="QWW230" s="223"/>
      <c r="QWX230" s="223"/>
      <c r="QWY230" s="223"/>
      <c r="QWZ230" s="223"/>
      <c r="QXA230" s="223"/>
      <c r="QXB230" s="223"/>
      <c r="QXC230" s="223"/>
      <c r="QXD230" s="223"/>
      <c r="QXE230" s="223"/>
      <c r="QXF230" s="223"/>
      <c r="QXG230" s="223"/>
      <c r="QXH230" s="223"/>
      <c r="QXI230" s="223"/>
      <c r="QXJ230" s="223"/>
      <c r="QXK230" s="223"/>
      <c r="QXL230" s="223"/>
      <c r="QXM230" s="223"/>
      <c r="QXN230" s="223"/>
      <c r="QXO230" s="223"/>
      <c r="QXP230" s="223"/>
      <c r="QXQ230" s="223"/>
      <c r="QXR230" s="223"/>
      <c r="QXS230" s="223"/>
      <c r="QXT230" s="223"/>
      <c r="QXU230" s="223"/>
      <c r="QXV230" s="223"/>
      <c r="QXW230" s="223"/>
      <c r="QXX230" s="223"/>
      <c r="QXY230" s="223"/>
      <c r="QXZ230" s="223"/>
      <c r="QYA230" s="223"/>
      <c r="QYB230" s="223"/>
      <c r="QYC230" s="223"/>
      <c r="QYD230" s="223"/>
      <c r="QYE230" s="223"/>
      <c r="QYF230" s="223"/>
      <c r="QYG230" s="223"/>
      <c r="QYH230" s="223"/>
      <c r="QYI230" s="223"/>
      <c r="QYJ230" s="223"/>
      <c r="QYK230" s="223"/>
      <c r="QYL230" s="223"/>
      <c r="QYM230" s="223"/>
      <c r="QYN230" s="223"/>
      <c r="QYO230" s="223"/>
      <c r="QYP230" s="223"/>
      <c r="QYQ230" s="223"/>
      <c r="QYR230" s="223"/>
      <c r="QYS230" s="223"/>
      <c r="QYT230" s="223"/>
      <c r="QYU230" s="223"/>
      <c r="QYV230" s="223"/>
      <c r="QYW230" s="223"/>
      <c r="QYX230" s="223"/>
      <c r="QYY230" s="223"/>
      <c r="QYZ230" s="223"/>
      <c r="QZA230" s="223"/>
      <c r="QZB230" s="223"/>
      <c r="QZC230" s="223"/>
      <c r="QZD230" s="223"/>
      <c r="QZE230" s="223"/>
      <c r="QZF230" s="223"/>
      <c r="QZG230" s="223"/>
      <c r="QZH230" s="223"/>
      <c r="QZI230" s="223"/>
      <c r="QZJ230" s="223"/>
      <c r="QZK230" s="223"/>
      <c r="QZL230" s="223"/>
      <c r="QZM230" s="223"/>
      <c r="QZN230" s="223"/>
      <c r="QZO230" s="223"/>
      <c r="QZP230" s="223"/>
      <c r="QZQ230" s="223"/>
      <c r="QZR230" s="223"/>
      <c r="QZS230" s="223"/>
      <c r="QZT230" s="223"/>
      <c r="QZU230" s="223"/>
      <c r="QZV230" s="223"/>
      <c r="QZW230" s="223"/>
      <c r="QZX230" s="223"/>
      <c r="QZY230" s="223"/>
      <c r="QZZ230" s="223"/>
      <c r="RAA230" s="223"/>
      <c r="RAB230" s="223"/>
      <c r="RAC230" s="223"/>
      <c r="RAD230" s="223"/>
      <c r="RAE230" s="223"/>
      <c r="RAF230" s="223"/>
      <c r="RAG230" s="223"/>
      <c r="RAH230" s="223"/>
      <c r="RAI230" s="223"/>
      <c r="RAJ230" s="223"/>
      <c r="RAK230" s="223"/>
      <c r="RAL230" s="223"/>
      <c r="RAM230" s="223"/>
      <c r="RAN230" s="223"/>
      <c r="RAO230" s="223"/>
      <c r="RAP230" s="223"/>
      <c r="RAQ230" s="223"/>
      <c r="RAR230" s="223"/>
      <c r="RAS230" s="223"/>
      <c r="RAT230" s="223"/>
      <c r="RAU230" s="223"/>
      <c r="RAV230" s="223"/>
      <c r="RAW230" s="223"/>
      <c r="RAX230" s="223"/>
      <c r="RAY230" s="223"/>
      <c r="RAZ230" s="223"/>
      <c r="RBA230" s="223"/>
      <c r="RBB230" s="223"/>
      <c r="RBC230" s="223"/>
      <c r="RBD230" s="223"/>
      <c r="RBE230" s="223"/>
      <c r="RBF230" s="223"/>
      <c r="RBG230" s="223"/>
      <c r="RBH230" s="223"/>
      <c r="RBI230" s="223"/>
      <c r="RBJ230" s="223"/>
      <c r="RBK230" s="223"/>
      <c r="RBL230" s="223"/>
      <c r="RBM230" s="223"/>
      <c r="RBN230" s="223"/>
      <c r="RBO230" s="223"/>
      <c r="RBP230" s="223"/>
      <c r="RBQ230" s="223"/>
      <c r="RBR230" s="223"/>
      <c r="RBS230" s="223"/>
      <c r="RBT230" s="223"/>
      <c r="RBU230" s="223"/>
      <c r="RBV230" s="223"/>
      <c r="RBW230" s="223"/>
      <c r="RBX230" s="223"/>
      <c r="RBY230" s="223"/>
      <c r="RBZ230" s="223"/>
      <c r="RCA230" s="223"/>
      <c r="RCB230" s="223"/>
      <c r="RCC230" s="223"/>
      <c r="RCD230" s="223"/>
      <c r="RCE230" s="223"/>
      <c r="RCF230" s="223"/>
      <c r="RCG230" s="223"/>
      <c r="RCH230" s="223"/>
      <c r="RCI230" s="223"/>
      <c r="RCJ230" s="223"/>
      <c r="RCK230" s="223"/>
      <c r="RCL230" s="223"/>
      <c r="RCM230" s="223"/>
      <c r="RCN230" s="223"/>
      <c r="RCO230" s="223"/>
      <c r="RCP230" s="223"/>
      <c r="RCQ230" s="223"/>
      <c r="RCR230" s="223"/>
      <c r="RCS230" s="223"/>
      <c r="RCT230" s="223"/>
      <c r="RCU230" s="223"/>
      <c r="RCV230" s="223"/>
      <c r="RCW230" s="223"/>
      <c r="RCX230" s="223"/>
      <c r="RCY230" s="223"/>
      <c r="RCZ230" s="223"/>
      <c r="RDA230" s="223"/>
      <c r="RDB230" s="223"/>
      <c r="RDC230" s="223"/>
      <c r="RDD230" s="223"/>
      <c r="RDE230" s="223"/>
      <c r="RDF230" s="223"/>
      <c r="RDG230" s="223"/>
      <c r="RDH230" s="223"/>
      <c r="RDI230" s="223"/>
      <c r="RDJ230" s="223"/>
      <c r="RDK230" s="223"/>
      <c r="RDL230" s="223"/>
      <c r="RDM230" s="223"/>
      <c r="RDN230" s="223"/>
      <c r="RDO230" s="223"/>
      <c r="RDP230" s="223"/>
      <c r="RDQ230" s="223"/>
      <c r="RDR230" s="223"/>
      <c r="RDS230" s="223"/>
      <c r="RDT230" s="223"/>
      <c r="RDU230" s="223"/>
      <c r="RDV230" s="223"/>
      <c r="RDW230" s="223"/>
      <c r="RDX230" s="223"/>
      <c r="RDY230" s="223"/>
      <c r="RDZ230" s="223"/>
      <c r="REA230" s="223"/>
      <c r="REB230" s="223"/>
      <c r="REC230" s="223"/>
      <c r="RED230" s="223"/>
      <c r="REE230" s="223"/>
      <c r="REF230" s="223"/>
      <c r="REG230" s="223"/>
      <c r="REH230" s="223"/>
      <c r="REI230" s="223"/>
      <c r="REJ230" s="223"/>
      <c r="REK230" s="223"/>
      <c r="REL230" s="223"/>
      <c r="REM230" s="223"/>
      <c r="REN230" s="223"/>
      <c r="REO230" s="223"/>
      <c r="REP230" s="223"/>
      <c r="REQ230" s="223"/>
      <c r="RER230" s="223"/>
      <c r="RES230" s="223"/>
      <c r="RET230" s="223"/>
      <c r="REU230" s="223"/>
      <c r="REV230" s="223"/>
      <c r="REW230" s="223"/>
      <c r="REX230" s="223"/>
      <c r="REY230" s="223"/>
      <c r="REZ230" s="223"/>
      <c r="RFA230" s="223"/>
      <c r="RFB230" s="223"/>
      <c r="RFC230" s="223"/>
      <c r="RFD230" s="223"/>
      <c r="RFE230" s="223"/>
      <c r="RFF230" s="223"/>
      <c r="RFG230" s="223"/>
      <c r="RFH230" s="223"/>
      <c r="RFI230" s="223"/>
      <c r="RFJ230" s="223"/>
      <c r="RFK230" s="223"/>
      <c r="RFL230" s="223"/>
      <c r="RFM230" s="223"/>
      <c r="RFN230" s="223"/>
      <c r="RFO230" s="223"/>
      <c r="RFP230" s="223"/>
      <c r="RFQ230" s="223"/>
      <c r="RFR230" s="223"/>
      <c r="RFS230" s="223"/>
      <c r="RFT230" s="223"/>
      <c r="RFU230" s="223"/>
      <c r="RFV230" s="223"/>
      <c r="RFW230" s="223"/>
      <c r="RFX230" s="223"/>
      <c r="RFY230" s="223"/>
      <c r="RFZ230" s="223"/>
      <c r="RGA230" s="223"/>
      <c r="RGB230" s="223"/>
      <c r="RGC230" s="223"/>
      <c r="RGD230" s="223"/>
      <c r="RGE230" s="223"/>
      <c r="RGF230" s="223"/>
      <c r="RGG230" s="223"/>
      <c r="RGH230" s="223"/>
      <c r="RGI230" s="223"/>
      <c r="RGJ230" s="223"/>
      <c r="RGK230" s="223"/>
      <c r="RGL230" s="223"/>
      <c r="RGM230" s="223"/>
      <c r="RGN230" s="223"/>
      <c r="RGO230" s="223"/>
      <c r="RGP230" s="223"/>
      <c r="RGQ230" s="223"/>
      <c r="RGR230" s="223"/>
      <c r="RGS230" s="223"/>
      <c r="RGT230" s="223"/>
      <c r="RGU230" s="223"/>
      <c r="RGV230" s="223"/>
      <c r="RGW230" s="223"/>
      <c r="RGX230" s="223"/>
      <c r="RGY230" s="223"/>
      <c r="RGZ230" s="223"/>
      <c r="RHA230" s="223"/>
      <c r="RHB230" s="223"/>
      <c r="RHC230" s="223"/>
      <c r="RHD230" s="223"/>
      <c r="RHE230" s="223"/>
      <c r="RHF230" s="223"/>
      <c r="RHG230" s="223"/>
      <c r="RHH230" s="223"/>
      <c r="RHI230" s="223"/>
      <c r="RHJ230" s="223"/>
      <c r="RHK230" s="223"/>
      <c r="RHL230" s="223"/>
      <c r="RHM230" s="223"/>
      <c r="RHN230" s="223"/>
      <c r="RHO230" s="223"/>
      <c r="RHP230" s="223"/>
      <c r="RHQ230" s="223"/>
      <c r="RHR230" s="223"/>
      <c r="RHS230" s="223"/>
      <c r="RHT230" s="223"/>
      <c r="RHU230" s="223"/>
      <c r="RHV230" s="223"/>
      <c r="RHW230" s="223"/>
      <c r="RHX230" s="223"/>
      <c r="RHY230" s="223"/>
      <c r="RHZ230" s="223"/>
      <c r="RIA230" s="223"/>
      <c r="RIB230" s="223"/>
      <c r="RIC230" s="223"/>
      <c r="RID230" s="223"/>
      <c r="RIE230" s="223"/>
      <c r="RIF230" s="223"/>
      <c r="RIG230" s="223"/>
      <c r="RIH230" s="223"/>
      <c r="RII230" s="223"/>
      <c r="RIJ230" s="223"/>
      <c r="RIK230" s="223"/>
      <c r="RIL230" s="223"/>
      <c r="RIM230" s="223"/>
      <c r="RIN230" s="223"/>
      <c r="RIO230" s="223"/>
      <c r="RIP230" s="223"/>
      <c r="RIQ230" s="223"/>
      <c r="RIR230" s="223"/>
      <c r="RIS230" s="223"/>
      <c r="RIT230" s="223"/>
      <c r="RIU230" s="223"/>
      <c r="RIV230" s="223"/>
      <c r="RIW230" s="223"/>
      <c r="RIX230" s="223"/>
      <c r="RIY230" s="223"/>
      <c r="RIZ230" s="223"/>
      <c r="RJA230" s="223"/>
      <c r="RJB230" s="223"/>
      <c r="RJC230" s="223"/>
      <c r="RJD230" s="223"/>
      <c r="RJE230" s="223"/>
      <c r="RJF230" s="223"/>
      <c r="RJG230" s="223"/>
      <c r="RJH230" s="223"/>
      <c r="RJI230" s="223"/>
      <c r="RJJ230" s="223"/>
      <c r="RJK230" s="223"/>
      <c r="RJL230" s="223"/>
      <c r="RJM230" s="223"/>
      <c r="RJN230" s="223"/>
      <c r="RJO230" s="223"/>
      <c r="RJP230" s="223"/>
      <c r="RJQ230" s="223"/>
      <c r="RJR230" s="223"/>
      <c r="RJS230" s="223"/>
      <c r="RJT230" s="223"/>
      <c r="RJU230" s="223"/>
      <c r="RJV230" s="223"/>
      <c r="RJW230" s="223"/>
      <c r="RJX230" s="223"/>
      <c r="RJY230" s="223"/>
      <c r="RJZ230" s="223"/>
      <c r="RKA230" s="223"/>
      <c r="RKB230" s="223"/>
      <c r="RKC230" s="223"/>
      <c r="RKD230" s="223"/>
      <c r="RKE230" s="223"/>
      <c r="RKF230" s="223"/>
      <c r="RKG230" s="223"/>
      <c r="RKH230" s="223"/>
      <c r="RKI230" s="223"/>
      <c r="RKJ230" s="223"/>
      <c r="RKK230" s="223"/>
      <c r="RKL230" s="223"/>
      <c r="RKM230" s="223"/>
      <c r="RKN230" s="223"/>
      <c r="RKO230" s="223"/>
      <c r="RKP230" s="223"/>
      <c r="RKQ230" s="223"/>
      <c r="RKR230" s="223"/>
      <c r="RKS230" s="223"/>
      <c r="RKT230" s="223"/>
      <c r="RKU230" s="223"/>
      <c r="RKV230" s="223"/>
      <c r="RKW230" s="223"/>
      <c r="RKX230" s="223"/>
      <c r="RKY230" s="223"/>
      <c r="RKZ230" s="223"/>
      <c r="RLA230" s="223"/>
      <c r="RLB230" s="223"/>
      <c r="RLC230" s="223"/>
      <c r="RLD230" s="223"/>
      <c r="RLE230" s="223"/>
      <c r="RLF230" s="223"/>
      <c r="RLG230" s="223"/>
      <c r="RLH230" s="223"/>
      <c r="RLI230" s="223"/>
      <c r="RLJ230" s="223"/>
      <c r="RLK230" s="223"/>
      <c r="RLL230" s="223"/>
      <c r="RLM230" s="223"/>
      <c r="RLN230" s="223"/>
      <c r="RLO230" s="223"/>
      <c r="RLP230" s="223"/>
      <c r="RLQ230" s="223"/>
      <c r="RLR230" s="223"/>
      <c r="RLS230" s="223"/>
      <c r="RLT230" s="223"/>
      <c r="RLU230" s="223"/>
      <c r="RLV230" s="223"/>
      <c r="RLW230" s="223"/>
      <c r="RLX230" s="223"/>
      <c r="RLY230" s="223"/>
      <c r="RLZ230" s="223"/>
      <c r="RMA230" s="223"/>
      <c r="RMB230" s="223"/>
      <c r="RMC230" s="223"/>
      <c r="RMD230" s="223"/>
      <c r="RME230" s="223"/>
      <c r="RMF230" s="223"/>
      <c r="RMG230" s="223"/>
      <c r="RMH230" s="223"/>
      <c r="RMI230" s="223"/>
      <c r="RMJ230" s="223"/>
      <c r="RMK230" s="223"/>
      <c r="RML230" s="223"/>
      <c r="RMM230" s="223"/>
      <c r="RMN230" s="223"/>
      <c r="RMO230" s="223"/>
      <c r="RMP230" s="223"/>
      <c r="RMQ230" s="223"/>
      <c r="RMR230" s="223"/>
      <c r="RMS230" s="223"/>
      <c r="RMT230" s="223"/>
      <c r="RMU230" s="223"/>
      <c r="RMV230" s="223"/>
      <c r="RMW230" s="223"/>
      <c r="RMX230" s="223"/>
      <c r="RMY230" s="223"/>
      <c r="RMZ230" s="223"/>
      <c r="RNA230" s="223"/>
      <c r="RNB230" s="223"/>
      <c r="RNC230" s="223"/>
      <c r="RND230" s="223"/>
      <c r="RNE230" s="223"/>
      <c r="RNF230" s="223"/>
      <c r="RNG230" s="223"/>
      <c r="RNH230" s="223"/>
      <c r="RNI230" s="223"/>
      <c r="RNJ230" s="223"/>
      <c r="RNK230" s="223"/>
      <c r="RNL230" s="223"/>
      <c r="RNM230" s="223"/>
      <c r="RNN230" s="223"/>
      <c r="RNO230" s="223"/>
      <c r="RNP230" s="223"/>
      <c r="RNQ230" s="223"/>
      <c r="RNR230" s="223"/>
      <c r="RNS230" s="223"/>
      <c r="RNT230" s="223"/>
      <c r="RNU230" s="223"/>
      <c r="RNV230" s="223"/>
      <c r="RNW230" s="223"/>
      <c r="RNX230" s="223"/>
      <c r="RNY230" s="223"/>
      <c r="RNZ230" s="223"/>
      <c r="ROA230" s="223"/>
      <c r="ROB230" s="223"/>
      <c r="ROC230" s="223"/>
      <c r="ROD230" s="223"/>
      <c r="ROE230" s="223"/>
      <c r="ROF230" s="223"/>
      <c r="ROG230" s="223"/>
      <c r="ROH230" s="223"/>
      <c r="ROI230" s="223"/>
      <c r="ROJ230" s="223"/>
      <c r="ROK230" s="223"/>
      <c r="ROL230" s="223"/>
      <c r="ROM230" s="223"/>
      <c r="RON230" s="223"/>
      <c r="ROO230" s="223"/>
      <c r="ROP230" s="223"/>
      <c r="ROQ230" s="223"/>
      <c r="ROR230" s="223"/>
      <c r="ROS230" s="223"/>
      <c r="ROT230" s="223"/>
      <c r="ROU230" s="223"/>
      <c r="ROV230" s="223"/>
      <c r="ROW230" s="223"/>
      <c r="ROX230" s="223"/>
      <c r="ROY230" s="223"/>
      <c r="ROZ230" s="223"/>
      <c r="RPA230" s="223"/>
      <c r="RPB230" s="223"/>
      <c r="RPC230" s="223"/>
      <c r="RPD230" s="223"/>
      <c r="RPE230" s="223"/>
      <c r="RPF230" s="223"/>
      <c r="RPG230" s="223"/>
      <c r="RPH230" s="223"/>
      <c r="RPI230" s="223"/>
      <c r="RPJ230" s="223"/>
      <c r="RPK230" s="223"/>
      <c r="RPL230" s="223"/>
      <c r="RPM230" s="223"/>
      <c r="RPN230" s="223"/>
      <c r="RPO230" s="223"/>
      <c r="RPP230" s="223"/>
      <c r="RPQ230" s="223"/>
      <c r="RPR230" s="223"/>
      <c r="RPS230" s="223"/>
      <c r="RPT230" s="223"/>
      <c r="RPU230" s="223"/>
      <c r="RPV230" s="223"/>
      <c r="RPW230" s="223"/>
      <c r="RPX230" s="223"/>
      <c r="RPY230" s="223"/>
      <c r="RPZ230" s="223"/>
      <c r="RQA230" s="223"/>
      <c r="RQB230" s="223"/>
      <c r="RQC230" s="223"/>
      <c r="RQD230" s="223"/>
      <c r="RQE230" s="223"/>
      <c r="RQF230" s="223"/>
      <c r="RQG230" s="223"/>
      <c r="RQH230" s="223"/>
      <c r="RQI230" s="223"/>
      <c r="RQJ230" s="223"/>
      <c r="RQK230" s="223"/>
      <c r="RQL230" s="223"/>
      <c r="RQM230" s="223"/>
      <c r="RQN230" s="223"/>
      <c r="RQO230" s="223"/>
      <c r="RQP230" s="223"/>
      <c r="RQQ230" s="223"/>
      <c r="RQR230" s="223"/>
      <c r="RQS230" s="223"/>
      <c r="RQT230" s="223"/>
      <c r="RQU230" s="223"/>
      <c r="RQV230" s="223"/>
      <c r="RQW230" s="223"/>
      <c r="RQX230" s="223"/>
      <c r="RQY230" s="223"/>
      <c r="RQZ230" s="223"/>
      <c r="RRA230" s="223"/>
      <c r="RRB230" s="223"/>
      <c r="RRC230" s="223"/>
      <c r="RRD230" s="223"/>
      <c r="RRE230" s="223"/>
      <c r="RRF230" s="223"/>
      <c r="RRG230" s="223"/>
      <c r="RRH230" s="223"/>
      <c r="RRI230" s="223"/>
      <c r="RRJ230" s="223"/>
      <c r="RRK230" s="223"/>
      <c r="RRL230" s="223"/>
      <c r="RRM230" s="223"/>
      <c r="RRN230" s="223"/>
      <c r="RRO230" s="223"/>
      <c r="RRP230" s="223"/>
      <c r="RRQ230" s="223"/>
      <c r="RRR230" s="223"/>
      <c r="RRS230" s="223"/>
      <c r="RRT230" s="223"/>
      <c r="RRU230" s="223"/>
      <c r="RRV230" s="223"/>
      <c r="RRW230" s="223"/>
      <c r="RRX230" s="223"/>
      <c r="RRY230" s="223"/>
      <c r="RRZ230" s="223"/>
      <c r="RSA230" s="223"/>
      <c r="RSB230" s="223"/>
      <c r="RSC230" s="223"/>
      <c r="RSD230" s="223"/>
      <c r="RSE230" s="223"/>
      <c r="RSF230" s="223"/>
      <c r="RSG230" s="223"/>
      <c r="RSH230" s="223"/>
      <c r="RSI230" s="223"/>
      <c r="RSJ230" s="223"/>
      <c r="RSK230" s="223"/>
      <c r="RSL230" s="223"/>
      <c r="RSM230" s="223"/>
      <c r="RSN230" s="223"/>
      <c r="RSO230" s="223"/>
      <c r="RSP230" s="223"/>
      <c r="RSQ230" s="223"/>
      <c r="RSR230" s="223"/>
      <c r="RSS230" s="223"/>
      <c r="RST230" s="223"/>
      <c r="RSU230" s="223"/>
      <c r="RSV230" s="223"/>
      <c r="RSW230" s="223"/>
      <c r="RSX230" s="223"/>
      <c r="RSY230" s="223"/>
      <c r="RSZ230" s="223"/>
      <c r="RTA230" s="223"/>
      <c r="RTB230" s="223"/>
      <c r="RTC230" s="223"/>
      <c r="RTD230" s="223"/>
      <c r="RTE230" s="223"/>
      <c r="RTF230" s="223"/>
      <c r="RTG230" s="223"/>
      <c r="RTH230" s="223"/>
      <c r="RTI230" s="223"/>
      <c r="RTJ230" s="223"/>
      <c r="RTK230" s="223"/>
      <c r="RTL230" s="223"/>
      <c r="RTM230" s="223"/>
      <c r="RTN230" s="223"/>
      <c r="RTO230" s="223"/>
      <c r="RTP230" s="223"/>
      <c r="RTQ230" s="223"/>
      <c r="RTR230" s="223"/>
      <c r="RTS230" s="223"/>
      <c r="RTT230" s="223"/>
      <c r="RTU230" s="223"/>
      <c r="RTV230" s="223"/>
      <c r="RTW230" s="223"/>
      <c r="RTX230" s="223"/>
      <c r="RTY230" s="223"/>
      <c r="RTZ230" s="223"/>
      <c r="RUA230" s="223"/>
      <c r="RUB230" s="223"/>
      <c r="RUC230" s="223"/>
      <c r="RUD230" s="223"/>
      <c r="RUE230" s="223"/>
      <c r="RUF230" s="223"/>
      <c r="RUG230" s="223"/>
      <c r="RUH230" s="223"/>
      <c r="RUI230" s="223"/>
      <c r="RUJ230" s="223"/>
      <c r="RUK230" s="223"/>
      <c r="RUL230" s="223"/>
      <c r="RUM230" s="223"/>
      <c r="RUN230" s="223"/>
      <c r="RUO230" s="223"/>
      <c r="RUP230" s="223"/>
      <c r="RUQ230" s="223"/>
      <c r="RUR230" s="223"/>
      <c r="RUS230" s="223"/>
      <c r="RUT230" s="223"/>
      <c r="RUU230" s="223"/>
      <c r="RUV230" s="223"/>
      <c r="RUW230" s="223"/>
      <c r="RUX230" s="223"/>
      <c r="RUY230" s="223"/>
      <c r="RUZ230" s="223"/>
      <c r="RVA230" s="223"/>
      <c r="RVB230" s="223"/>
      <c r="RVC230" s="223"/>
      <c r="RVD230" s="223"/>
      <c r="RVE230" s="223"/>
      <c r="RVF230" s="223"/>
      <c r="RVG230" s="223"/>
      <c r="RVH230" s="223"/>
      <c r="RVI230" s="223"/>
      <c r="RVJ230" s="223"/>
      <c r="RVK230" s="223"/>
      <c r="RVL230" s="223"/>
      <c r="RVM230" s="223"/>
      <c r="RVN230" s="223"/>
      <c r="RVO230" s="223"/>
      <c r="RVP230" s="223"/>
      <c r="RVQ230" s="223"/>
      <c r="RVR230" s="223"/>
      <c r="RVS230" s="223"/>
      <c r="RVT230" s="223"/>
      <c r="RVU230" s="223"/>
      <c r="RVV230" s="223"/>
      <c r="RVW230" s="223"/>
      <c r="RVX230" s="223"/>
      <c r="RVY230" s="223"/>
      <c r="RVZ230" s="223"/>
      <c r="RWA230" s="223"/>
      <c r="RWB230" s="223"/>
      <c r="RWC230" s="223"/>
      <c r="RWD230" s="223"/>
      <c r="RWE230" s="223"/>
      <c r="RWF230" s="223"/>
      <c r="RWG230" s="223"/>
      <c r="RWH230" s="223"/>
      <c r="RWI230" s="223"/>
      <c r="RWJ230" s="223"/>
      <c r="RWK230" s="223"/>
      <c r="RWL230" s="223"/>
      <c r="RWM230" s="223"/>
      <c r="RWN230" s="223"/>
      <c r="RWO230" s="223"/>
      <c r="RWP230" s="223"/>
      <c r="RWQ230" s="223"/>
      <c r="RWR230" s="223"/>
      <c r="RWS230" s="223"/>
      <c r="RWT230" s="223"/>
      <c r="RWU230" s="223"/>
      <c r="RWV230" s="223"/>
      <c r="RWW230" s="223"/>
      <c r="RWX230" s="223"/>
      <c r="RWY230" s="223"/>
      <c r="RWZ230" s="223"/>
      <c r="RXA230" s="223"/>
      <c r="RXB230" s="223"/>
      <c r="RXC230" s="223"/>
      <c r="RXD230" s="223"/>
      <c r="RXE230" s="223"/>
      <c r="RXF230" s="223"/>
      <c r="RXG230" s="223"/>
      <c r="RXH230" s="223"/>
      <c r="RXI230" s="223"/>
      <c r="RXJ230" s="223"/>
      <c r="RXK230" s="223"/>
      <c r="RXL230" s="223"/>
      <c r="RXM230" s="223"/>
      <c r="RXN230" s="223"/>
      <c r="RXO230" s="223"/>
      <c r="RXP230" s="223"/>
      <c r="RXQ230" s="223"/>
      <c r="RXR230" s="223"/>
      <c r="RXS230" s="223"/>
      <c r="RXT230" s="223"/>
      <c r="RXU230" s="223"/>
      <c r="RXV230" s="223"/>
      <c r="RXW230" s="223"/>
      <c r="RXX230" s="223"/>
      <c r="RXY230" s="223"/>
      <c r="RXZ230" s="223"/>
      <c r="RYA230" s="223"/>
      <c r="RYB230" s="223"/>
      <c r="RYC230" s="223"/>
      <c r="RYD230" s="223"/>
      <c r="RYE230" s="223"/>
      <c r="RYF230" s="223"/>
      <c r="RYG230" s="223"/>
      <c r="RYH230" s="223"/>
      <c r="RYI230" s="223"/>
      <c r="RYJ230" s="223"/>
      <c r="RYK230" s="223"/>
      <c r="RYL230" s="223"/>
      <c r="RYM230" s="223"/>
      <c r="RYN230" s="223"/>
      <c r="RYO230" s="223"/>
      <c r="RYP230" s="223"/>
      <c r="RYQ230" s="223"/>
      <c r="RYR230" s="223"/>
      <c r="RYS230" s="223"/>
      <c r="RYT230" s="223"/>
      <c r="RYU230" s="223"/>
      <c r="RYV230" s="223"/>
      <c r="RYW230" s="223"/>
      <c r="RYX230" s="223"/>
      <c r="RYY230" s="223"/>
      <c r="RYZ230" s="223"/>
      <c r="RZA230" s="223"/>
      <c r="RZB230" s="223"/>
      <c r="RZC230" s="223"/>
      <c r="RZD230" s="223"/>
      <c r="RZE230" s="223"/>
      <c r="RZF230" s="223"/>
      <c r="RZG230" s="223"/>
      <c r="RZH230" s="223"/>
      <c r="RZI230" s="223"/>
      <c r="RZJ230" s="223"/>
      <c r="RZK230" s="223"/>
      <c r="RZL230" s="223"/>
      <c r="RZM230" s="223"/>
      <c r="RZN230" s="223"/>
      <c r="RZO230" s="223"/>
      <c r="RZP230" s="223"/>
      <c r="RZQ230" s="223"/>
      <c r="RZR230" s="223"/>
      <c r="RZS230" s="223"/>
      <c r="RZT230" s="223"/>
      <c r="RZU230" s="223"/>
      <c r="RZV230" s="223"/>
      <c r="RZW230" s="223"/>
      <c r="RZX230" s="223"/>
      <c r="RZY230" s="223"/>
      <c r="RZZ230" s="223"/>
      <c r="SAA230" s="223"/>
      <c r="SAB230" s="223"/>
      <c r="SAC230" s="223"/>
      <c r="SAD230" s="223"/>
      <c r="SAE230" s="223"/>
      <c r="SAF230" s="223"/>
      <c r="SAG230" s="223"/>
      <c r="SAH230" s="223"/>
      <c r="SAI230" s="223"/>
      <c r="SAJ230" s="223"/>
      <c r="SAK230" s="223"/>
      <c r="SAL230" s="223"/>
      <c r="SAM230" s="223"/>
      <c r="SAN230" s="223"/>
      <c r="SAO230" s="223"/>
      <c r="SAP230" s="223"/>
      <c r="SAQ230" s="223"/>
      <c r="SAR230" s="223"/>
      <c r="SAS230" s="223"/>
      <c r="SAT230" s="223"/>
      <c r="SAU230" s="223"/>
      <c r="SAV230" s="223"/>
      <c r="SAW230" s="223"/>
      <c r="SAX230" s="223"/>
      <c r="SAY230" s="223"/>
      <c r="SAZ230" s="223"/>
      <c r="SBA230" s="223"/>
      <c r="SBB230" s="223"/>
      <c r="SBC230" s="223"/>
      <c r="SBD230" s="223"/>
      <c r="SBE230" s="223"/>
      <c r="SBF230" s="223"/>
      <c r="SBG230" s="223"/>
      <c r="SBH230" s="223"/>
      <c r="SBI230" s="223"/>
      <c r="SBJ230" s="223"/>
      <c r="SBK230" s="223"/>
      <c r="SBL230" s="223"/>
      <c r="SBM230" s="223"/>
      <c r="SBN230" s="223"/>
      <c r="SBO230" s="223"/>
      <c r="SBP230" s="223"/>
      <c r="SBQ230" s="223"/>
      <c r="SBR230" s="223"/>
      <c r="SBS230" s="223"/>
      <c r="SBT230" s="223"/>
      <c r="SBU230" s="223"/>
      <c r="SBV230" s="223"/>
      <c r="SBW230" s="223"/>
      <c r="SBX230" s="223"/>
      <c r="SBY230" s="223"/>
      <c r="SBZ230" s="223"/>
      <c r="SCA230" s="223"/>
      <c r="SCB230" s="223"/>
      <c r="SCC230" s="223"/>
      <c r="SCD230" s="223"/>
      <c r="SCE230" s="223"/>
      <c r="SCF230" s="223"/>
      <c r="SCG230" s="223"/>
      <c r="SCH230" s="223"/>
      <c r="SCI230" s="223"/>
      <c r="SCJ230" s="223"/>
      <c r="SCK230" s="223"/>
      <c r="SCL230" s="223"/>
      <c r="SCM230" s="223"/>
      <c r="SCN230" s="223"/>
      <c r="SCO230" s="223"/>
      <c r="SCP230" s="223"/>
      <c r="SCQ230" s="223"/>
      <c r="SCR230" s="223"/>
      <c r="SCS230" s="223"/>
      <c r="SCT230" s="223"/>
      <c r="SCU230" s="223"/>
      <c r="SCV230" s="223"/>
      <c r="SCW230" s="223"/>
      <c r="SCX230" s="223"/>
      <c r="SCY230" s="223"/>
      <c r="SCZ230" s="223"/>
      <c r="SDA230" s="223"/>
      <c r="SDB230" s="223"/>
      <c r="SDC230" s="223"/>
      <c r="SDD230" s="223"/>
      <c r="SDE230" s="223"/>
      <c r="SDF230" s="223"/>
      <c r="SDG230" s="223"/>
      <c r="SDH230" s="223"/>
      <c r="SDI230" s="223"/>
      <c r="SDJ230" s="223"/>
      <c r="SDK230" s="223"/>
      <c r="SDL230" s="223"/>
      <c r="SDM230" s="223"/>
      <c r="SDN230" s="223"/>
      <c r="SDO230" s="223"/>
      <c r="SDP230" s="223"/>
      <c r="SDQ230" s="223"/>
      <c r="SDR230" s="223"/>
      <c r="SDS230" s="223"/>
      <c r="SDT230" s="223"/>
      <c r="SDU230" s="223"/>
      <c r="SDV230" s="223"/>
      <c r="SDW230" s="223"/>
      <c r="SDX230" s="223"/>
      <c r="SDY230" s="223"/>
      <c r="SDZ230" s="223"/>
      <c r="SEA230" s="223"/>
      <c r="SEB230" s="223"/>
      <c r="SEC230" s="223"/>
      <c r="SED230" s="223"/>
      <c r="SEE230" s="223"/>
      <c r="SEF230" s="223"/>
      <c r="SEG230" s="223"/>
      <c r="SEH230" s="223"/>
      <c r="SEI230" s="223"/>
      <c r="SEJ230" s="223"/>
      <c r="SEK230" s="223"/>
      <c r="SEL230" s="223"/>
      <c r="SEM230" s="223"/>
      <c r="SEN230" s="223"/>
      <c r="SEO230" s="223"/>
      <c r="SEP230" s="223"/>
      <c r="SEQ230" s="223"/>
      <c r="SER230" s="223"/>
      <c r="SES230" s="223"/>
      <c r="SET230" s="223"/>
      <c r="SEU230" s="223"/>
      <c r="SEV230" s="223"/>
      <c r="SEW230" s="223"/>
      <c r="SEX230" s="223"/>
      <c r="SEY230" s="223"/>
      <c r="SEZ230" s="223"/>
      <c r="SFA230" s="223"/>
      <c r="SFB230" s="223"/>
      <c r="SFC230" s="223"/>
      <c r="SFD230" s="223"/>
      <c r="SFE230" s="223"/>
      <c r="SFF230" s="223"/>
      <c r="SFG230" s="223"/>
      <c r="SFH230" s="223"/>
      <c r="SFI230" s="223"/>
      <c r="SFJ230" s="223"/>
      <c r="SFK230" s="223"/>
      <c r="SFL230" s="223"/>
      <c r="SFM230" s="223"/>
      <c r="SFN230" s="223"/>
      <c r="SFO230" s="223"/>
      <c r="SFP230" s="223"/>
      <c r="SFQ230" s="223"/>
      <c r="SFR230" s="223"/>
      <c r="SFS230" s="223"/>
      <c r="SFT230" s="223"/>
      <c r="SFU230" s="223"/>
      <c r="SFV230" s="223"/>
      <c r="SFW230" s="223"/>
      <c r="SFX230" s="223"/>
      <c r="SFY230" s="223"/>
      <c r="SFZ230" s="223"/>
      <c r="SGA230" s="223"/>
      <c r="SGB230" s="223"/>
      <c r="SGC230" s="223"/>
      <c r="SGD230" s="223"/>
      <c r="SGE230" s="223"/>
      <c r="SGF230" s="223"/>
      <c r="SGG230" s="223"/>
      <c r="SGH230" s="223"/>
      <c r="SGI230" s="223"/>
      <c r="SGJ230" s="223"/>
      <c r="SGK230" s="223"/>
      <c r="SGL230" s="223"/>
      <c r="SGM230" s="223"/>
      <c r="SGN230" s="223"/>
      <c r="SGO230" s="223"/>
      <c r="SGP230" s="223"/>
      <c r="SGQ230" s="223"/>
      <c r="SGR230" s="223"/>
      <c r="SGS230" s="223"/>
      <c r="SGT230" s="223"/>
      <c r="SGU230" s="223"/>
      <c r="SGV230" s="223"/>
      <c r="SGW230" s="223"/>
      <c r="SGX230" s="223"/>
      <c r="SGY230" s="223"/>
      <c r="SGZ230" s="223"/>
      <c r="SHA230" s="223"/>
      <c r="SHB230" s="223"/>
      <c r="SHC230" s="223"/>
      <c r="SHD230" s="223"/>
      <c r="SHE230" s="223"/>
      <c r="SHF230" s="223"/>
      <c r="SHG230" s="223"/>
      <c r="SHH230" s="223"/>
      <c r="SHI230" s="223"/>
      <c r="SHJ230" s="223"/>
      <c r="SHK230" s="223"/>
      <c r="SHL230" s="223"/>
      <c r="SHM230" s="223"/>
      <c r="SHN230" s="223"/>
      <c r="SHO230" s="223"/>
      <c r="SHP230" s="223"/>
      <c r="SHQ230" s="223"/>
      <c r="SHR230" s="223"/>
      <c r="SHS230" s="223"/>
      <c r="SHT230" s="223"/>
      <c r="SHU230" s="223"/>
      <c r="SHV230" s="223"/>
      <c r="SHW230" s="223"/>
      <c r="SHX230" s="223"/>
      <c r="SHY230" s="223"/>
      <c r="SHZ230" s="223"/>
      <c r="SIA230" s="223"/>
      <c r="SIB230" s="223"/>
      <c r="SIC230" s="223"/>
      <c r="SID230" s="223"/>
      <c r="SIE230" s="223"/>
      <c r="SIF230" s="223"/>
      <c r="SIG230" s="223"/>
      <c r="SIH230" s="223"/>
      <c r="SII230" s="223"/>
      <c r="SIJ230" s="223"/>
      <c r="SIK230" s="223"/>
      <c r="SIL230" s="223"/>
      <c r="SIM230" s="223"/>
      <c r="SIN230" s="223"/>
      <c r="SIO230" s="223"/>
      <c r="SIP230" s="223"/>
      <c r="SIQ230" s="223"/>
      <c r="SIR230" s="223"/>
      <c r="SIS230" s="223"/>
      <c r="SIT230" s="223"/>
      <c r="SIU230" s="223"/>
      <c r="SIV230" s="223"/>
      <c r="SIW230" s="223"/>
      <c r="SIX230" s="223"/>
      <c r="SIY230" s="223"/>
      <c r="SIZ230" s="223"/>
      <c r="SJA230" s="223"/>
      <c r="SJB230" s="223"/>
      <c r="SJC230" s="223"/>
      <c r="SJD230" s="223"/>
      <c r="SJE230" s="223"/>
      <c r="SJF230" s="223"/>
      <c r="SJG230" s="223"/>
      <c r="SJH230" s="223"/>
      <c r="SJI230" s="223"/>
      <c r="SJJ230" s="223"/>
      <c r="SJK230" s="223"/>
      <c r="SJL230" s="223"/>
      <c r="SJM230" s="223"/>
      <c r="SJN230" s="223"/>
      <c r="SJO230" s="223"/>
      <c r="SJP230" s="223"/>
      <c r="SJQ230" s="223"/>
      <c r="SJR230" s="223"/>
      <c r="SJS230" s="223"/>
      <c r="SJT230" s="223"/>
      <c r="SJU230" s="223"/>
      <c r="SJV230" s="223"/>
      <c r="SJW230" s="223"/>
      <c r="SJX230" s="223"/>
      <c r="SJY230" s="223"/>
      <c r="SJZ230" s="223"/>
      <c r="SKA230" s="223"/>
      <c r="SKB230" s="223"/>
      <c r="SKC230" s="223"/>
      <c r="SKD230" s="223"/>
      <c r="SKE230" s="223"/>
      <c r="SKF230" s="223"/>
      <c r="SKG230" s="223"/>
      <c r="SKH230" s="223"/>
      <c r="SKI230" s="223"/>
      <c r="SKJ230" s="223"/>
      <c r="SKK230" s="223"/>
      <c r="SKL230" s="223"/>
      <c r="SKM230" s="223"/>
      <c r="SKN230" s="223"/>
      <c r="SKO230" s="223"/>
      <c r="SKP230" s="223"/>
      <c r="SKQ230" s="223"/>
      <c r="SKR230" s="223"/>
      <c r="SKS230" s="223"/>
      <c r="SKT230" s="223"/>
      <c r="SKU230" s="223"/>
      <c r="SKV230" s="223"/>
      <c r="SKW230" s="223"/>
      <c r="SKX230" s="223"/>
      <c r="SKY230" s="223"/>
      <c r="SKZ230" s="223"/>
      <c r="SLA230" s="223"/>
      <c r="SLB230" s="223"/>
      <c r="SLC230" s="223"/>
      <c r="SLD230" s="223"/>
      <c r="SLE230" s="223"/>
      <c r="SLF230" s="223"/>
      <c r="SLG230" s="223"/>
      <c r="SLH230" s="223"/>
      <c r="SLI230" s="223"/>
      <c r="SLJ230" s="223"/>
      <c r="SLK230" s="223"/>
      <c r="SLL230" s="223"/>
      <c r="SLM230" s="223"/>
      <c r="SLN230" s="223"/>
      <c r="SLO230" s="223"/>
      <c r="SLP230" s="223"/>
      <c r="SLQ230" s="223"/>
      <c r="SLR230" s="223"/>
      <c r="SLS230" s="223"/>
      <c r="SLT230" s="223"/>
      <c r="SLU230" s="223"/>
      <c r="SLV230" s="223"/>
      <c r="SLW230" s="223"/>
      <c r="SLX230" s="223"/>
      <c r="SLY230" s="223"/>
      <c r="SLZ230" s="223"/>
      <c r="SMA230" s="223"/>
      <c r="SMB230" s="223"/>
      <c r="SMC230" s="223"/>
      <c r="SMD230" s="223"/>
      <c r="SME230" s="223"/>
      <c r="SMF230" s="223"/>
      <c r="SMG230" s="223"/>
      <c r="SMH230" s="223"/>
      <c r="SMI230" s="223"/>
      <c r="SMJ230" s="223"/>
      <c r="SMK230" s="223"/>
      <c r="SML230" s="223"/>
      <c r="SMM230" s="223"/>
      <c r="SMN230" s="223"/>
      <c r="SMO230" s="223"/>
      <c r="SMP230" s="223"/>
      <c r="SMQ230" s="223"/>
      <c r="SMR230" s="223"/>
      <c r="SMS230" s="223"/>
      <c r="SMT230" s="223"/>
      <c r="SMU230" s="223"/>
      <c r="SMV230" s="223"/>
      <c r="SMW230" s="223"/>
      <c r="SMX230" s="223"/>
      <c r="SMY230" s="223"/>
      <c r="SMZ230" s="223"/>
      <c r="SNA230" s="223"/>
      <c r="SNB230" s="223"/>
      <c r="SNC230" s="223"/>
      <c r="SND230" s="223"/>
      <c r="SNE230" s="223"/>
      <c r="SNF230" s="223"/>
      <c r="SNG230" s="223"/>
      <c r="SNH230" s="223"/>
      <c r="SNI230" s="223"/>
      <c r="SNJ230" s="223"/>
      <c r="SNK230" s="223"/>
      <c r="SNL230" s="223"/>
      <c r="SNM230" s="223"/>
      <c r="SNN230" s="223"/>
      <c r="SNO230" s="223"/>
      <c r="SNP230" s="223"/>
      <c r="SNQ230" s="223"/>
      <c r="SNR230" s="223"/>
      <c r="SNS230" s="223"/>
      <c r="SNT230" s="223"/>
      <c r="SNU230" s="223"/>
      <c r="SNV230" s="223"/>
      <c r="SNW230" s="223"/>
      <c r="SNX230" s="223"/>
      <c r="SNY230" s="223"/>
      <c r="SNZ230" s="223"/>
      <c r="SOA230" s="223"/>
      <c r="SOB230" s="223"/>
      <c r="SOC230" s="223"/>
      <c r="SOD230" s="223"/>
      <c r="SOE230" s="223"/>
      <c r="SOF230" s="223"/>
      <c r="SOG230" s="223"/>
      <c r="SOH230" s="223"/>
      <c r="SOI230" s="223"/>
      <c r="SOJ230" s="223"/>
      <c r="SOK230" s="223"/>
      <c r="SOL230" s="223"/>
      <c r="SOM230" s="223"/>
      <c r="SON230" s="223"/>
      <c r="SOO230" s="223"/>
      <c r="SOP230" s="223"/>
      <c r="SOQ230" s="223"/>
      <c r="SOR230" s="223"/>
      <c r="SOS230" s="223"/>
      <c r="SOT230" s="223"/>
      <c r="SOU230" s="223"/>
      <c r="SOV230" s="223"/>
      <c r="SOW230" s="223"/>
      <c r="SOX230" s="223"/>
      <c r="SOY230" s="223"/>
      <c r="SOZ230" s="223"/>
      <c r="SPA230" s="223"/>
      <c r="SPB230" s="223"/>
      <c r="SPC230" s="223"/>
      <c r="SPD230" s="223"/>
      <c r="SPE230" s="223"/>
      <c r="SPF230" s="223"/>
      <c r="SPG230" s="223"/>
      <c r="SPH230" s="223"/>
      <c r="SPI230" s="223"/>
      <c r="SPJ230" s="223"/>
      <c r="SPK230" s="223"/>
      <c r="SPL230" s="223"/>
      <c r="SPM230" s="223"/>
      <c r="SPN230" s="223"/>
      <c r="SPO230" s="223"/>
      <c r="SPP230" s="223"/>
      <c r="SPQ230" s="223"/>
      <c r="SPR230" s="223"/>
      <c r="SPS230" s="223"/>
      <c r="SPT230" s="223"/>
      <c r="SPU230" s="223"/>
      <c r="SPV230" s="223"/>
      <c r="SPW230" s="223"/>
      <c r="SPX230" s="223"/>
      <c r="SPY230" s="223"/>
      <c r="SPZ230" s="223"/>
      <c r="SQA230" s="223"/>
      <c r="SQB230" s="223"/>
      <c r="SQC230" s="223"/>
      <c r="SQD230" s="223"/>
      <c r="SQE230" s="223"/>
      <c r="SQF230" s="223"/>
      <c r="SQG230" s="223"/>
      <c r="SQH230" s="223"/>
      <c r="SQI230" s="223"/>
      <c r="SQJ230" s="223"/>
      <c r="SQK230" s="223"/>
      <c r="SQL230" s="223"/>
      <c r="SQM230" s="223"/>
      <c r="SQN230" s="223"/>
      <c r="SQO230" s="223"/>
      <c r="SQP230" s="223"/>
      <c r="SQQ230" s="223"/>
      <c r="SQR230" s="223"/>
      <c r="SQS230" s="223"/>
      <c r="SQT230" s="223"/>
      <c r="SQU230" s="223"/>
      <c r="SQV230" s="223"/>
      <c r="SQW230" s="223"/>
      <c r="SQX230" s="223"/>
      <c r="SQY230" s="223"/>
      <c r="SQZ230" s="223"/>
      <c r="SRA230" s="223"/>
      <c r="SRB230" s="223"/>
      <c r="SRC230" s="223"/>
      <c r="SRD230" s="223"/>
      <c r="SRE230" s="223"/>
      <c r="SRF230" s="223"/>
      <c r="SRG230" s="223"/>
      <c r="SRH230" s="223"/>
      <c r="SRI230" s="223"/>
      <c r="SRJ230" s="223"/>
      <c r="SRK230" s="223"/>
      <c r="SRL230" s="223"/>
      <c r="SRM230" s="223"/>
      <c r="SRN230" s="223"/>
      <c r="SRO230" s="223"/>
      <c r="SRP230" s="223"/>
      <c r="SRQ230" s="223"/>
      <c r="SRR230" s="223"/>
      <c r="SRS230" s="223"/>
      <c r="SRT230" s="223"/>
      <c r="SRU230" s="223"/>
      <c r="SRV230" s="223"/>
      <c r="SRW230" s="223"/>
      <c r="SRX230" s="223"/>
      <c r="SRY230" s="223"/>
      <c r="SRZ230" s="223"/>
      <c r="SSA230" s="223"/>
      <c r="SSB230" s="223"/>
      <c r="SSC230" s="223"/>
      <c r="SSD230" s="223"/>
      <c r="SSE230" s="223"/>
      <c r="SSF230" s="223"/>
      <c r="SSG230" s="223"/>
      <c r="SSH230" s="223"/>
      <c r="SSI230" s="223"/>
      <c r="SSJ230" s="223"/>
      <c r="SSK230" s="223"/>
      <c r="SSL230" s="223"/>
      <c r="SSM230" s="223"/>
      <c r="SSN230" s="223"/>
      <c r="SSO230" s="223"/>
      <c r="SSP230" s="223"/>
      <c r="SSQ230" s="223"/>
      <c r="SSR230" s="223"/>
      <c r="SSS230" s="223"/>
      <c r="SST230" s="223"/>
      <c r="SSU230" s="223"/>
      <c r="SSV230" s="223"/>
      <c r="SSW230" s="223"/>
      <c r="SSX230" s="223"/>
      <c r="SSY230" s="223"/>
      <c r="SSZ230" s="223"/>
      <c r="STA230" s="223"/>
      <c r="STB230" s="223"/>
      <c r="STC230" s="223"/>
      <c r="STD230" s="223"/>
      <c r="STE230" s="223"/>
      <c r="STF230" s="223"/>
      <c r="STG230" s="223"/>
      <c r="STH230" s="223"/>
      <c r="STI230" s="223"/>
      <c r="STJ230" s="223"/>
      <c r="STK230" s="223"/>
      <c r="STL230" s="223"/>
      <c r="STM230" s="223"/>
      <c r="STN230" s="223"/>
      <c r="STO230" s="223"/>
      <c r="STP230" s="223"/>
      <c r="STQ230" s="223"/>
      <c r="STR230" s="223"/>
      <c r="STS230" s="223"/>
      <c r="STT230" s="223"/>
      <c r="STU230" s="223"/>
      <c r="STV230" s="223"/>
      <c r="STW230" s="223"/>
      <c r="STX230" s="223"/>
      <c r="STY230" s="223"/>
      <c r="STZ230" s="223"/>
      <c r="SUA230" s="223"/>
      <c r="SUB230" s="223"/>
      <c r="SUC230" s="223"/>
      <c r="SUD230" s="223"/>
      <c r="SUE230" s="223"/>
      <c r="SUF230" s="223"/>
      <c r="SUG230" s="223"/>
      <c r="SUH230" s="223"/>
      <c r="SUI230" s="223"/>
      <c r="SUJ230" s="223"/>
      <c r="SUK230" s="223"/>
      <c r="SUL230" s="223"/>
      <c r="SUM230" s="223"/>
      <c r="SUN230" s="223"/>
      <c r="SUO230" s="223"/>
      <c r="SUP230" s="223"/>
      <c r="SUQ230" s="223"/>
      <c r="SUR230" s="223"/>
      <c r="SUS230" s="223"/>
      <c r="SUT230" s="223"/>
      <c r="SUU230" s="223"/>
      <c r="SUV230" s="223"/>
      <c r="SUW230" s="223"/>
      <c r="SUX230" s="223"/>
      <c r="SUY230" s="223"/>
      <c r="SUZ230" s="223"/>
      <c r="SVA230" s="223"/>
      <c r="SVB230" s="223"/>
      <c r="SVC230" s="223"/>
      <c r="SVD230" s="223"/>
      <c r="SVE230" s="223"/>
      <c r="SVF230" s="223"/>
      <c r="SVG230" s="223"/>
      <c r="SVH230" s="223"/>
      <c r="SVI230" s="223"/>
      <c r="SVJ230" s="223"/>
      <c r="SVK230" s="223"/>
      <c r="SVL230" s="223"/>
      <c r="SVM230" s="223"/>
      <c r="SVN230" s="223"/>
      <c r="SVO230" s="223"/>
      <c r="SVP230" s="223"/>
      <c r="SVQ230" s="223"/>
      <c r="SVR230" s="223"/>
      <c r="SVS230" s="223"/>
      <c r="SVT230" s="223"/>
      <c r="SVU230" s="223"/>
      <c r="SVV230" s="223"/>
      <c r="SVW230" s="223"/>
      <c r="SVX230" s="223"/>
      <c r="SVY230" s="223"/>
      <c r="SVZ230" s="223"/>
      <c r="SWA230" s="223"/>
      <c r="SWB230" s="223"/>
      <c r="SWC230" s="223"/>
      <c r="SWD230" s="223"/>
      <c r="SWE230" s="223"/>
      <c r="SWF230" s="223"/>
      <c r="SWG230" s="223"/>
      <c r="SWH230" s="223"/>
      <c r="SWI230" s="223"/>
      <c r="SWJ230" s="223"/>
      <c r="SWK230" s="223"/>
      <c r="SWL230" s="223"/>
      <c r="SWM230" s="223"/>
      <c r="SWN230" s="223"/>
      <c r="SWO230" s="223"/>
      <c r="SWP230" s="223"/>
      <c r="SWQ230" s="223"/>
      <c r="SWR230" s="223"/>
      <c r="SWS230" s="223"/>
      <c r="SWT230" s="223"/>
      <c r="SWU230" s="223"/>
      <c r="SWV230" s="223"/>
      <c r="SWW230" s="223"/>
      <c r="SWX230" s="223"/>
      <c r="SWY230" s="223"/>
      <c r="SWZ230" s="223"/>
      <c r="SXA230" s="223"/>
      <c r="SXB230" s="223"/>
      <c r="SXC230" s="223"/>
      <c r="SXD230" s="223"/>
      <c r="SXE230" s="223"/>
      <c r="SXF230" s="223"/>
      <c r="SXG230" s="223"/>
      <c r="SXH230" s="223"/>
      <c r="SXI230" s="223"/>
      <c r="SXJ230" s="223"/>
      <c r="SXK230" s="223"/>
      <c r="SXL230" s="223"/>
      <c r="SXM230" s="223"/>
      <c r="SXN230" s="223"/>
      <c r="SXO230" s="223"/>
      <c r="SXP230" s="223"/>
      <c r="SXQ230" s="223"/>
      <c r="SXR230" s="223"/>
      <c r="SXS230" s="223"/>
      <c r="SXT230" s="223"/>
      <c r="SXU230" s="223"/>
      <c r="SXV230" s="223"/>
      <c r="SXW230" s="223"/>
      <c r="SXX230" s="223"/>
      <c r="SXY230" s="223"/>
      <c r="SXZ230" s="223"/>
      <c r="SYA230" s="223"/>
      <c r="SYB230" s="223"/>
      <c r="SYC230" s="223"/>
      <c r="SYD230" s="223"/>
      <c r="SYE230" s="223"/>
      <c r="SYF230" s="223"/>
      <c r="SYG230" s="223"/>
      <c r="SYH230" s="223"/>
      <c r="SYI230" s="223"/>
      <c r="SYJ230" s="223"/>
      <c r="SYK230" s="223"/>
      <c r="SYL230" s="223"/>
      <c r="SYM230" s="223"/>
      <c r="SYN230" s="223"/>
      <c r="SYO230" s="223"/>
      <c r="SYP230" s="223"/>
      <c r="SYQ230" s="223"/>
      <c r="SYR230" s="223"/>
      <c r="SYS230" s="223"/>
      <c r="SYT230" s="223"/>
      <c r="SYU230" s="223"/>
      <c r="SYV230" s="223"/>
      <c r="SYW230" s="223"/>
      <c r="SYX230" s="223"/>
      <c r="SYY230" s="223"/>
      <c r="SYZ230" s="223"/>
      <c r="SZA230" s="223"/>
      <c r="SZB230" s="223"/>
      <c r="SZC230" s="223"/>
      <c r="SZD230" s="223"/>
      <c r="SZE230" s="223"/>
      <c r="SZF230" s="223"/>
      <c r="SZG230" s="223"/>
      <c r="SZH230" s="223"/>
      <c r="SZI230" s="223"/>
      <c r="SZJ230" s="223"/>
      <c r="SZK230" s="223"/>
      <c r="SZL230" s="223"/>
      <c r="SZM230" s="223"/>
      <c r="SZN230" s="223"/>
      <c r="SZO230" s="223"/>
      <c r="SZP230" s="223"/>
      <c r="SZQ230" s="223"/>
      <c r="SZR230" s="223"/>
      <c r="SZS230" s="223"/>
      <c r="SZT230" s="223"/>
      <c r="SZU230" s="223"/>
      <c r="SZV230" s="223"/>
      <c r="SZW230" s="223"/>
      <c r="SZX230" s="223"/>
      <c r="SZY230" s="223"/>
      <c r="SZZ230" s="223"/>
      <c r="TAA230" s="223"/>
      <c r="TAB230" s="223"/>
      <c r="TAC230" s="223"/>
      <c r="TAD230" s="223"/>
      <c r="TAE230" s="223"/>
      <c r="TAF230" s="223"/>
      <c r="TAG230" s="223"/>
      <c r="TAH230" s="223"/>
      <c r="TAI230" s="223"/>
      <c r="TAJ230" s="223"/>
      <c r="TAK230" s="223"/>
      <c r="TAL230" s="223"/>
      <c r="TAM230" s="223"/>
      <c r="TAN230" s="223"/>
      <c r="TAO230" s="223"/>
      <c r="TAP230" s="223"/>
      <c r="TAQ230" s="223"/>
      <c r="TAR230" s="223"/>
      <c r="TAS230" s="223"/>
      <c r="TAT230" s="223"/>
      <c r="TAU230" s="223"/>
      <c r="TAV230" s="223"/>
      <c r="TAW230" s="223"/>
      <c r="TAX230" s="223"/>
      <c r="TAY230" s="223"/>
      <c r="TAZ230" s="223"/>
      <c r="TBA230" s="223"/>
      <c r="TBB230" s="223"/>
      <c r="TBC230" s="223"/>
      <c r="TBD230" s="223"/>
      <c r="TBE230" s="223"/>
      <c r="TBF230" s="223"/>
      <c r="TBG230" s="223"/>
      <c r="TBH230" s="223"/>
      <c r="TBI230" s="223"/>
      <c r="TBJ230" s="223"/>
      <c r="TBK230" s="223"/>
      <c r="TBL230" s="223"/>
      <c r="TBM230" s="223"/>
      <c r="TBN230" s="223"/>
      <c r="TBO230" s="223"/>
      <c r="TBP230" s="223"/>
      <c r="TBQ230" s="223"/>
      <c r="TBR230" s="223"/>
      <c r="TBS230" s="223"/>
      <c r="TBT230" s="223"/>
      <c r="TBU230" s="223"/>
      <c r="TBV230" s="223"/>
      <c r="TBW230" s="223"/>
      <c r="TBX230" s="223"/>
      <c r="TBY230" s="223"/>
      <c r="TBZ230" s="223"/>
      <c r="TCA230" s="223"/>
      <c r="TCB230" s="223"/>
      <c r="TCC230" s="223"/>
      <c r="TCD230" s="223"/>
      <c r="TCE230" s="223"/>
      <c r="TCF230" s="223"/>
      <c r="TCG230" s="223"/>
      <c r="TCH230" s="223"/>
      <c r="TCI230" s="223"/>
      <c r="TCJ230" s="223"/>
      <c r="TCK230" s="223"/>
      <c r="TCL230" s="223"/>
      <c r="TCM230" s="223"/>
      <c r="TCN230" s="223"/>
      <c r="TCO230" s="223"/>
      <c r="TCP230" s="223"/>
      <c r="TCQ230" s="223"/>
      <c r="TCR230" s="223"/>
      <c r="TCS230" s="223"/>
      <c r="TCT230" s="223"/>
      <c r="TCU230" s="223"/>
      <c r="TCV230" s="223"/>
      <c r="TCW230" s="223"/>
      <c r="TCX230" s="223"/>
      <c r="TCY230" s="223"/>
      <c r="TCZ230" s="223"/>
      <c r="TDA230" s="223"/>
      <c r="TDB230" s="223"/>
      <c r="TDC230" s="223"/>
      <c r="TDD230" s="223"/>
      <c r="TDE230" s="223"/>
      <c r="TDF230" s="223"/>
      <c r="TDG230" s="223"/>
      <c r="TDH230" s="223"/>
      <c r="TDI230" s="223"/>
      <c r="TDJ230" s="223"/>
      <c r="TDK230" s="223"/>
      <c r="TDL230" s="223"/>
      <c r="TDM230" s="223"/>
      <c r="TDN230" s="223"/>
      <c r="TDO230" s="223"/>
      <c r="TDP230" s="223"/>
      <c r="TDQ230" s="223"/>
      <c r="TDR230" s="223"/>
      <c r="TDS230" s="223"/>
      <c r="TDT230" s="223"/>
      <c r="TDU230" s="223"/>
      <c r="TDV230" s="223"/>
      <c r="TDW230" s="223"/>
      <c r="TDX230" s="223"/>
      <c r="TDY230" s="223"/>
      <c r="TDZ230" s="223"/>
      <c r="TEA230" s="223"/>
      <c r="TEB230" s="223"/>
      <c r="TEC230" s="223"/>
      <c r="TED230" s="223"/>
      <c r="TEE230" s="223"/>
      <c r="TEF230" s="223"/>
      <c r="TEG230" s="223"/>
      <c r="TEH230" s="223"/>
      <c r="TEI230" s="223"/>
      <c r="TEJ230" s="223"/>
      <c r="TEK230" s="223"/>
      <c r="TEL230" s="223"/>
      <c r="TEM230" s="223"/>
      <c r="TEN230" s="223"/>
      <c r="TEO230" s="223"/>
      <c r="TEP230" s="223"/>
      <c r="TEQ230" s="223"/>
      <c r="TER230" s="223"/>
      <c r="TES230" s="223"/>
      <c r="TET230" s="223"/>
      <c r="TEU230" s="223"/>
      <c r="TEV230" s="223"/>
      <c r="TEW230" s="223"/>
      <c r="TEX230" s="223"/>
      <c r="TEY230" s="223"/>
      <c r="TEZ230" s="223"/>
      <c r="TFA230" s="223"/>
      <c r="TFB230" s="223"/>
      <c r="TFC230" s="223"/>
      <c r="TFD230" s="223"/>
      <c r="TFE230" s="223"/>
      <c r="TFF230" s="223"/>
      <c r="TFG230" s="223"/>
      <c r="TFH230" s="223"/>
      <c r="TFI230" s="223"/>
      <c r="TFJ230" s="223"/>
      <c r="TFK230" s="223"/>
      <c r="TFL230" s="223"/>
      <c r="TFM230" s="223"/>
      <c r="TFN230" s="223"/>
      <c r="TFO230" s="223"/>
      <c r="TFP230" s="223"/>
      <c r="TFQ230" s="223"/>
      <c r="TFR230" s="223"/>
      <c r="TFS230" s="223"/>
      <c r="TFT230" s="223"/>
      <c r="TFU230" s="223"/>
      <c r="TFV230" s="223"/>
      <c r="TFW230" s="223"/>
      <c r="TFX230" s="223"/>
      <c r="TFY230" s="223"/>
      <c r="TFZ230" s="223"/>
      <c r="TGA230" s="223"/>
      <c r="TGB230" s="223"/>
      <c r="TGC230" s="223"/>
      <c r="TGD230" s="223"/>
      <c r="TGE230" s="223"/>
      <c r="TGF230" s="223"/>
      <c r="TGG230" s="223"/>
      <c r="TGH230" s="223"/>
      <c r="TGI230" s="223"/>
      <c r="TGJ230" s="223"/>
      <c r="TGK230" s="223"/>
      <c r="TGL230" s="223"/>
      <c r="TGM230" s="223"/>
      <c r="TGN230" s="223"/>
      <c r="TGO230" s="223"/>
      <c r="TGP230" s="223"/>
      <c r="TGQ230" s="223"/>
      <c r="TGR230" s="223"/>
      <c r="TGS230" s="223"/>
      <c r="TGT230" s="223"/>
      <c r="TGU230" s="223"/>
      <c r="TGV230" s="223"/>
      <c r="TGW230" s="223"/>
      <c r="TGX230" s="223"/>
      <c r="TGY230" s="223"/>
      <c r="TGZ230" s="223"/>
      <c r="THA230" s="223"/>
      <c r="THB230" s="223"/>
      <c r="THC230" s="223"/>
      <c r="THD230" s="223"/>
      <c r="THE230" s="223"/>
      <c r="THF230" s="223"/>
      <c r="THG230" s="223"/>
      <c r="THH230" s="223"/>
      <c r="THI230" s="223"/>
      <c r="THJ230" s="223"/>
      <c r="THK230" s="223"/>
      <c r="THL230" s="223"/>
      <c r="THM230" s="223"/>
      <c r="THN230" s="223"/>
      <c r="THO230" s="223"/>
      <c r="THP230" s="223"/>
      <c r="THQ230" s="223"/>
      <c r="THR230" s="223"/>
      <c r="THS230" s="223"/>
      <c r="THT230" s="223"/>
      <c r="THU230" s="223"/>
      <c r="THV230" s="223"/>
      <c r="THW230" s="223"/>
      <c r="THX230" s="223"/>
      <c r="THY230" s="223"/>
      <c r="THZ230" s="223"/>
      <c r="TIA230" s="223"/>
      <c r="TIB230" s="223"/>
      <c r="TIC230" s="223"/>
      <c r="TID230" s="223"/>
      <c r="TIE230" s="223"/>
      <c r="TIF230" s="223"/>
      <c r="TIG230" s="223"/>
      <c r="TIH230" s="223"/>
      <c r="TII230" s="223"/>
      <c r="TIJ230" s="223"/>
      <c r="TIK230" s="223"/>
      <c r="TIL230" s="223"/>
      <c r="TIM230" s="223"/>
      <c r="TIN230" s="223"/>
      <c r="TIO230" s="223"/>
      <c r="TIP230" s="223"/>
      <c r="TIQ230" s="223"/>
      <c r="TIR230" s="223"/>
      <c r="TIS230" s="223"/>
      <c r="TIT230" s="223"/>
      <c r="TIU230" s="223"/>
      <c r="TIV230" s="223"/>
      <c r="TIW230" s="223"/>
      <c r="TIX230" s="223"/>
      <c r="TIY230" s="223"/>
      <c r="TIZ230" s="223"/>
      <c r="TJA230" s="223"/>
      <c r="TJB230" s="223"/>
      <c r="TJC230" s="223"/>
      <c r="TJD230" s="223"/>
      <c r="TJE230" s="223"/>
      <c r="TJF230" s="223"/>
      <c r="TJG230" s="223"/>
      <c r="TJH230" s="223"/>
      <c r="TJI230" s="223"/>
      <c r="TJJ230" s="223"/>
      <c r="TJK230" s="223"/>
      <c r="TJL230" s="223"/>
      <c r="TJM230" s="223"/>
      <c r="TJN230" s="223"/>
      <c r="TJO230" s="223"/>
      <c r="TJP230" s="223"/>
      <c r="TJQ230" s="223"/>
      <c r="TJR230" s="223"/>
      <c r="TJS230" s="223"/>
      <c r="TJT230" s="223"/>
      <c r="TJU230" s="223"/>
      <c r="TJV230" s="223"/>
      <c r="TJW230" s="223"/>
      <c r="TJX230" s="223"/>
      <c r="TJY230" s="223"/>
      <c r="TJZ230" s="223"/>
      <c r="TKA230" s="223"/>
      <c r="TKB230" s="223"/>
      <c r="TKC230" s="223"/>
      <c r="TKD230" s="223"/>
      <c r="TKE230" s="223"/>
      <c r="TKF230" s="223"/>
      <c r="TKG230" s="223"/>
      <c r="TKH230" s="223"/>
      <c r="TKI230" s="223"/>
      <c r="TKJ230" s="223"/>
      <c r="TKK230" s="223"/>
      <c r="TKL230" s="223"/>
      <c r="TKM230" s="223"/>
      <c r="TKN230" s="223"/>
      <c r="TKO230" s="223"/>
      <c r="TKP230" s="223"/>
      <c r="TKQ230" s="223"/>
      <c r="TKR230" s="223"/>
      <c r="TKS230" s="223"/>
      <c r="TKT230" s="223"/>
      <c r="TKU230" s="223"/>
      <c r="TKV230" s="223"/>
      <c r="TKW230" s="223"/>
      <c r="TKX230" s="223"/>
      <c r="TKY230" s="223"/>
      <c r="TKZ230" s="223"/>
      <c r="TLA230" s="223"/>
      <c r="TLB230" s="223"/>
      <c r="TLC230" s="223"/>
      <c r="TLD230" s="223"/>
      <c r="TLE230" s="223"/>
      <c r="TLF230" s="223"/>
      <c r="TLG230" s="223"/>
      <c r="TLH230" s="223"/>
      <c r="TLI230" s="223"/>
      <c r="TLJ230" s="223"/>
      <c r="TLK230" s="223"/>
      <c r="TLL230" s="223"/>
      <c r="TLM230" s="223"/>
      <c r="TLN230" s="223"/>
      <c r="TLO230" s="223"/>
      <c r="TLP230" s="223"/>
      <c r="TLQ230" s="223"/>
      <c r="TLR230" s="223"/>
      <c r="TLS230" s="223"/>
      <c r="TLT230" s="223"/>
      <c r="TLU230" s="223"/>
      <c r="TLV230" s="223"/>
      <c r="TLW230" s="223"/>
      <c r="TLX230" s="223"/>
      <c r="TLY230" s="223"/>
      <c r="TLZ230" s="223"/>
      <c r="TMA230" s="223"/>
      <c r="TMB230" s="223"/>
      <c r="TMC230" s="223"/>
      <c r="TMD230" s="223"/>
      <c r="TME230" s="223"/>
      <c r="TMF230" s="223"/>
      <c r="TMG230" s="223"/>
      <c r="TMH230" s="223"/>
      <c r="TMI230" s="223"/>
      <c r="TMJ230" s="223"/>
      <c r="TMK230" s="223"/>
      <c r="TML230" s="223"/>
      <c r="TMM230" s="223"/>
      <c r="TMN230" s="223"/>
      <c r="TMO230" s="223"/>
      <c r="TMP230" s="223"/>
      <c r="TMQ230" s="223"/>
      <c r="TMR230" s="223"/>
      <c r="TMS230" s="223"/>
      <c r="TMT230" s="223"/>
      <c r="TMU230" s="223"/>
      <c r="TMV230" s="223"/>
      <c r="TMW230" s="223"/>
      <c r="TMX230" s="223"/>
      <c r="TMY230" s="223"/>
      <c r="TMZ230" s="223"/>
      <c r="TNA230" s="223"/>
      <c r="TNB230" s="223"/>
      <c r="TNC230" s="223"/>
      <c r="TND230" s="223"/>
      <c r="TNE230" s="223"/>
      <c r="TNF230" s="223"/>
      <c r="TNG230" s="223"/>
      <c r="TNH230" s="223"/>
      <c r="TNI230" s="223"/>
      <c r="TNJ230" s="223"/>
      <c r="TNK230" s="223"/>
      <c r="TNL230" s="223"/>
      <c r="TNM230" s="223"/>
      <c r="TNN230" s="223"/>
      <c r="TNO230" s="223"/>
      <c r="TNP230" s="223"/>
      <c r="TNQ230" s="223"/>
      <c r="TNR230" s="223"/>
      <c r="TNS230" s="223"/>
      <c r="TNT230" s="223"/>
      <c r="TNU230" s="223"/>
      <c r="TNV230" s="223"/>
      <c r="TNW230" s="223"/>
      <c r="TNX230" s="223"/>
      <c r="TNY230" s="223"/>
      <c r="TNZ230" s="223"/>
      <c r="TOA230" s="223"/>
      <c r="TOB230" s="223"/>
      <c r="TOC230" s="223"/>
      <c r="TOD230" s="223"/>
      <c r="TOE230" s="223"/>
      <c r="TOF230" s="223"/>
      <c r="TOG230" s="223"/>
      <c r="TOH230" s="223"/>
      <c r="TOI230" s="223"/>
      <c r="TOJ230" s="223"/>
      <c r="TOK230" s="223"/>
      <c r="TOL230" s="223"/>
      <c r="TOM230" s="223"/>
      <c r="TON230" s="223"/>
      <c r="TOO230" s="223"/>
      <c r="TOP230" s="223"/>
      <c r="TOQ230" s="223"/>
      <c r="TOR230" s="223"/>
      <c r="TOS230" s="223"/>
      <c r="TOT230" s="223"/>
      <c r="TOU230" s="223"/>
      <c r="TOV230" s="223"/>
      <c r="TOW230" s="223"/>
      <c r="TOX230" s="223"/>
      <c r="TOY230" s="223"/>
      <c r="TOZ230" s="223"/>
      <c r="TPA230" s="223"/>
      <c r="TPB230" s="223"/>
      <c r="TPC230" s="223"/>
      <c r="TPD230" s="223"/>
      <c r="TPE230" s="223"/>
      <c r="TPF230" s="223"/>
      <c r="TPG230" s="223"/>
      <c r="TPH230" s="223"/>
      <c r="TPI230" s="223"/>
      <c r="TPJ230" s="223"/>
      <c r="TPK230" s="223"/>
      <c r="TPL230" s="223"/>
      <c r="TPM230" s="223"/>
      <c r="TPN230" s="223"/>
      <c r="TPO230" s="223"/>
      <c r="TPP230" s="223"/>
      <c r="TPQ230" s="223"/>
      <c r="TPR230" s="223"/>
      <c r="TPS230" s="223"/>
      <c r="TPT230" s="223"/>
      <c r="TPU230" s="223"/>
      <c r="TPV230" s="223"/>
      <c r="TPW230" s="223"/>
      <c r="TPX230" s="223"/>
      <c r="TPY230" s="223"/>
      <c r="TPZ230" s="223"/>
      <c r="TQA230" s="223"/>
      <c r="TQB230" s="223"/>
      <c r="TQC230" s="223"/>
      <c r="TQD230" s="223"/>
      <c r="TQE230" s="223"/>
      <c r="TQF230" s="223"/>
      <c r="TQG230" s="223"/>
      <c r="TQH230" s="223"/>
      <c r="TQI230" s="223"/>
      <c r="TQJ230" s="223"/>
      <c r="TQK230" s="223"/>
      <c r="TQL230" s="223"/>
      <c r="TQM230" s="223"/>
      <c r="TQN230" s="223"/>
      <c r="TQO230" s="223"/>
      <c r="TQP230" s="223"/>
      <c r="TQQ230" s="223"/>
      <c r="TQR230" s="223"/>
      <c r="TQS230" s="223"/>
      <c r="TQT230" s="223"/>
      <c r="TQU230" s="223"/>
      <c r="TQV230" s="223"/>
      <c r="TQW230" s="223"/>
      <c r="TQX230" s="223"/>
      <c r="TQY230" s="223"/>
      <c r="TQZ230" s="223"/>
      <c r="TRA230" s="223"/>
      <c r="TRB230" s="223"/>
      <c r="TRC230" s="223"/>
      <c r="TRD230" s="223"/>
      <c r="TRE230" s="223"/>
      <c r="TRF230" s="223"/>
      <c r="TRG230" s="223"/>
      <c r="TRH230" s="223"/>
      <c r="TRI230" s="223"/>
      <c r="TRJ230" s="223"/>
      <c r="TRK230" s="223"/>
      <c r="TRL230" s="223"/>
      <c r="TRM230" s="223"/>
      <c r="TRN230" s="223"/>
      <c r="TRO230" s="223"/>
      <c r="TRP230" s="223"/>
      <c r="TRQ230" s="223"/>
      <c r="TRR230" s="223"/>
      <c r="TRS230" s="223"/>
      <c r="TRT230" s="223"/>
      <c r="TRU230" s="223"/>
      <c r="TRV230" s="223"/>
      <c r="TRW230" s="223"/>
      <c r="TRX230" s="223"/>
      <c r="TRY230" s="223"/>
      <c r="TRZ230" s="223"/>
      <c r="TSA230" s="223"/>
      <c r="TSB230" s="223"/>
      <c r="TSC230" s="223"/>
      <c r="TSD230" s="223"/>
      <c r="TSE230" s="223"/>
      <c r="TSF230" s="223"/>
      <c r="TSG230" s="223"/>
      <c r="TSH230" s="223"/>
      <c r="TSI230" s="223"/>
      <c r="TSJ230" s="223"/>
      <c r="TSK230" s="223"/>
      <c r="TSL230" s="223"/>
      <c r="TSM230" s="223"/>
      <c r="TSN230" s="223"/>
      <c r="TSO230" s="223"/>
      <c r="TSP230" s="223"/>
      <c r="TSQ230" s="223"/>
      <c r="TSR230" s="223"/>
      <c r="TSS230" s="223"/>
      <c r="TST230" s="223"/>
      <c r="TSU230" s="223"/>
      <c r="TSV230" s="223"/>
      <c r="TSW230" s="223"/>
      <c r="TSX230" s="223"/>
      <c r="TSY230" s="223"/>
      <c r="TSZ230" s="223"/>
      <c r="TTA230" s="223"/>
      <c r="TTB230" s="223"/>
      <c r="TTC230" s="223"/>
      <c r="TTD230" s="223"/>
      <c r="TTE230" s="223"/>
      <c r="TTF230" s="223"/>
      <c r="TTG230" s="223"/>
      <c r="TTH230" s="223"/>
      <c r="TTI230" s="223"/>
      <c r="TTJ230" s="223"/>
      <c r="TTK230" s="223"/>
      <c r="TTL230" s="223"/>
      <c r="TTM230" s="223"/>
      <c r="TTN230" s="223"/>
      <c r="TTO230" s="223"/>
      <c r="TTP230" s="223"/>
      <c r="TTQ230" s="223"/>
      <c r="TTR230" s="223"/>
      <c r="TTS230" s="223"/>
      <c r="TTT230" s="223"/>
      <c r="TTU230" s="223"/>
      <c r="TTV230" s="223"/>
      <c r="TTW230" s="223"/>
      <c r="TTX230" s="223"/>
      <c r="TTY230" s="223"/>
      <c r="TTZ230" s="223"/>
      <c r="TUA230" s="223"/>
      <c r="TUB230" s="223"/>
      <c r="TUC230" s="223"/>
      <c r="TUD230" s="223"/>
      <c r="TUE230" s="223"/>
      <c r="TUF230" s="223"/>
      <c r="TUG230" s="223"/>
      <c r="TUH230" s="223"/>
      <c r="TUI230" s="223"/>
      <c r="TUJ230" s="223"/>
      <c r="TUK230" s="223"/>
      <c r="TUL230" s="223"/>
      <c r="TUM230" s="223"/>
      <c r="TUN230" s="223"/>
      <c r="TUO230" s="223"/>
      <c r="TUP230" s="223"/>
      <c r="TUQ230" s="223"/>
      <c r="TUR230" s="223"/>
      <c r="TUS230" s="223"/>
      <c r="TUT230" s="223"/>
      <c r="TUU230" s="223"/>
      <c r="TUV230" s="223"/>
      <c r="TUW230" s="223"/>
      <c r="TUX230" s="223"/>
      <c r="TUY230" s="223"/>
      <c r="TUZ230" s="223"/>
      <c r="TVA230" s="223"/>
      <c r="TVB230" s="223"/>
      <c r="TVC230" s="223"/>
      <c r="TVD230" s="223"/>
      <c r="TVE230" s="223"/>
      <c r="TVF230" s="223"/>
      <c r="TVG230" s="223"/>
      <c r="TVH230" s="223"/>
      <c r="TVI230" s="223"/>
      <c r="TVJ230" s="223"/>
      <c r="TVK230" s="223"/>
      <c r="TVL230" s="223"/>
      <c r="TVM230" s="223"/>
      <c r="TVN230" s="223"/>
      <c r="TVO230" s="223"/>
      <c r="TVP230" s="223"/>
      <c r="TVQ230" s="223"/>
      <c r="TVR230" s="223"/>
      <c r="TVS230" s="223"/>
      <c r="TVT230" s="223"/>
      <c r="TVU230" s="223"/>
      <c r="TVV230" s="223"/>
      <c r="TVW230" s="223"/>
      <c r="TVX230" s="223"/>
      <c r="TVY230" s="223"/>
      <c r="TVZ230" s="223"/>
      <c r="TWA230" s="223"/>
      <c r="TWB230" s="223"/>
      <c r="TWC230" s="223"/>
      <c r="TWD230" s="223"/>
      <c r="TWE230" s="223"/>
      <c r="TWF230" s="223"/>
      <c r="TWG230" s="223"/>
      <c r="TWH230" s="223"/>
      <c r="TWI230" s="223"/>
      <c r="TWJ230" s="223"/>
      <c r="TWK230" s="223"/>
      <c r="TWL230" s="223"/>
      <c r="TWM230" s="223"/>
      <c r="TWN230" s="223"/>
      <c r="TWO230" s="223"/>
      <c r="TWP230" s="223"/>
      <c r="TWQ230" s="223"/>
      <c r="TWR230" s="223"/>
      <c r="TWS230" s="223"/>
      <c r="TWT230" s="223"/>
      <c r="TWU230" s="223"/>
      <c r="TWV230" s="223"/>
      <c r="TWW230" s="223"/>
      <c r="TWX230" s="223"/>
      <c r="TWY230" s="223"/>
      <c r="TWZ230" s="223"/>
      <c r="TXA230" s="223"/>
      <c r="TXB230" s="223"/>
      <c r="TXC230" s="223"/>
      <c r="TXD230" s="223"/>
      <c r="TXE230" s="223"/>
      <c r="TXF230" s="223"/>
      <c r="TXG230" s="223"/>
      <c r="TXH230" s="223"/>
      <c r="TXI230" s="223"/>
      <c r="TXJ230" s="223"/>
      <c r="TXK230" s="223"/>
      <c r="TXL230" s="223"/>
      <c r="TXM230" s="223"/>
      <c r="TXN230" s="223"/>
      <c r="TXO230" s="223"/>
      <c r="TXP230" s="223"/>
      <c r="TXQ230" s="223"/>
      <c r="TXR230" s="223"/>
      <c r="TXS230" s="223"/>
      <c r="TXT230" s="223"/>
      <c r="TXU230" s="223"/>
      <c r="TXV230" s="223"/>
      <c r="TXW230" s="223"/>
      <c r="TXX230" s="223"/>
      <c r="TXY230" s="223"/>
      <c r="TXZ230" s="223"/>
      <c r="TYA230" s="223"/>
      <c r="TYB230" s="223"/>
      <c r="TYC230" s="223"/>
      <c r="TYD230" s="223"/>
      <c r="TYE230" s="223"/>
      <c r="TYF230" s="223"/>
      <c r="TYG230" s="223"/>
      <c r="TYH230" s="223"/>
      <c r="TYI230" s="223"/>
      <c r="TYJ230" s="223"/>
      <c r="TYK230" s="223"/>
      <c r="TYL230" s="223"/>
      <c r="TYM230" s="223"/>
      <c r="TYN230" s="223"/>
      <c r="TYO230" s="223"/>
      <c r="TYP230" s="223"/>
      <c r="TYQ230" s="223"/>
      <c r="TYR230" s="223"/>
      <c r="TYS230" s="223"/>
      <c r="TYT230" s="223"/>
      <c r="TYU230" s="223"/>
      <c r="TYV230" s="223"/>
      <c r="TYW230" s="223"/>
      <c r="TYX230" s="223"/>
      <c r="TYY230" s="223"/>
      <c r="TYZ230" s="223"/>
      <c r="TZA230" s="223"/>
      <c r="TZB230" s="223"/>
      <c r="TZC230" s="223"/>
      <c r="TZD230" s="223"/>
      <c r="TZE230" s="223"/>
      <c r="TZF230" s="223"/>
      <c r="TZG230" s="223"/>
      <c r="TZH230" s="223"/>
      <c r="TZI230" s="223"/>
      <c r="TZJ230" s="223"/>
      <c r="TZK230" s="223"/>
      <c r="TZL230" s="223"/>
      <c r="TZM230" s="223"/>
      <c r="TZN230" s="223"/>
      <c r="TZO230" s="223"/>
      <c r="TZP230" s="223"/>
      <c r="TZQ230" s="223"/>
      <c r="TZR230" s="223"/>
      <c r="TZS230" s="223"/>
      <c r="TZT230" s="223"/>
      <c r="TZU230" s="223"/>
      <c r="TZV230" s="223"/>
      <c r="TZW230" s="223"/>
      <c r="TZX230" s="223"/>
      <c r="TZY230" s="223"/>
      <c r="TZZ230" s="223"/>
      <c r="UAA230" s="223"/>
      <c r="UAB230" s="223"/>
      <c r="UAC230" s="223"/>
      <c r="UAD230" s="223"/>
      <c r="UAE230" s="223"/>
      <c r="UAF230" s="223"/>
      <c r="UAG230" s="223"/>
      <c r="UAH230" s="223"/>
      <c r="UAI230" s="223"/>
      <c r="UAJ230" s="223"/>
      <c r="UAK230" s="223"/>
      <c r="UAL230" s="223"/>
      <c r="UAM230" s="223"/>
      <c r="UAN230" s="223"/>
      <c r="UAO230" s="223"/>
      <c r="UAP230" s="223"/>
      <c r="UAQ230" s="223"/>
      <c r="UAR230" s="223"/>
      <c r="UAS230" s="223"/>
      <c r="UAT230" s="223"/>
      <c r="UAU230" s="223"/>
      <c r="UAV230" s="223"/>
      <c r="UAW230" s="223"/>
      <c r="UAX230" s="223"/>
      <c r="UAY230" s="223"/>
      <c r="UAZ230" s="223"/>
      <c r="UBA230" s="223"/>
      <c r="UBB230" s="223"/>
      <c r="UBC230" s="223"/>
      <c r="UBD230" s="223"/>
      <c r="UBE230" s="223"/>
      <c r="UBF230" s="223"/>
      <c r="UBG230" s="223"/>
      <c r="UBH230" s="223"/>
      <c r="UBI230" s="223"/>
      <c r="UBJ230" s="223"/>
      <c r="UBK230" s="223"/>
      <c r="UBL230" s="223"/>
      <c r="UBM230" s="223"/>
      <c r="UBN230" s="223"/>
      <c r="UBO230" s="223"/>
      <c r="UBP230" s="223"/>
      <c r="UBQ230" s="223"/>
      <c r="UBR230" s="223"/>
      <c r="UBS230" s="223"/>
      <c r="UBT230" s="223"/>
      <c r="UBU230" s="223"/>
      <c r="UBV230" s="223"/>
      <c r="UBW230" s="223"/>
      <c r="UBX230" s="223"/>
      <c r="UBY230" s="223"/>
      <c r="UBZ230" s="223"/>
      <c r="UCA230" s="223"/>
      <c r="UCB230" s="223"/>
      <c r="UCC230" s="223"/>
      <c r="UCD230" s="223"/>
      <c r="UCE230" s="223"/>
      <c r="UCF230" s="223"/>
      <c r="UCG230" s="223"/>
      <c r="UCH230" s="223"/>
      <c r="UCI230" s="223"/>
      <c r="UCJ230" s="223"/>
      <c r="UCK230" s="223"/>
      <c r="UCL230" s="223"/>
      <c r="UCM230" s="223"/>
      <c r="UCN230" s="223"/>
      <c r="UCO230" s="223"/>
      <c r="UCP230" s="223"/>
      <c r="UCQ230" s="223"/>
      <c r="UCR230" s="223"/>
      <c r="UCS230" s="223"/>
      <c r="UCT230" s="223"/>
      <c r="UCU230" s="223"/>
      <c r="UCV230" s="223"/>
      <c r="UCW230" s="223"/>
      <c r="UCX230" s="223"/>
      <c r="UCY230" s="223"/>
      <c r="UCZ230" s="223"/>
      <c r="UDA230" s="223"/>
      <c r="UDB230" s="223"/>
      <c r="UDC230" s="223"/>
      <c r="UDD230" s="223"/>
      <c r="UDE230" s="223"/>
      <c r="UDF230" s="223"/>
      <c r="UDG230" s="223"/>
      <c r="UDH230" s="223"/>
      <c r="UDI230" s="223"/>
      <c r="UDJ230" s="223"/>
      <c r="UDK230" s="223"/>
      <c r="UDL230" s="223"/>
      <c r="UDM230" s="223"/>
      <c r="UDN230" s="223"/>
      <c r="UDO230" s="223"/>
      <c r="UDP230" s="223"/>
      <c r="UDQ230" s="223"/>
      <c r="UDR230" s="223"/>
      <c r="UDS230" s="223"/>
      <c r="UDT230" s="223"/>
      <c r="UDU230" s="223"/>
      <c r="UDV230" s="223"/>
      <c r="UDW230" s="223"/>
      <c r="UDX230" s="223"/>
      <c r="UDY230" s="223"/>
      <c r="UDZ230" s="223"/>
      <c r="UEA230" s="223"/>
      <c r="UEB230" s="223"/>
      <c r="UEC230" s="223"/>
      <c r="UED230" s="223"/>
      <c r="UEE230" s="223"/>
      <c r="UEF230" s="223"/>
      <c r="UEG230" s="223"/>
      <c r="UEH230" s="223"/>
      <c r="UEI230" s="223"/>
      <c r="UEJ230" s="223"/>
      <c r="UEK230" s="223"/>
      <c r="UEL230" s="223"/>
      <c r="UEM230" s="223"/>
      <c r="UEN230" s="223"/>
      <c r="UEO230" s="223"/>
      <c r="UEP230" s="223"/>
      <c r="UEQ230" s="223"/>
      <c r="UER230" s="223"/>
      <c r="UES230" s="223"/>
      <c r="UET230" s="223"/>
      <c r="UEU230" s="223"/>
      <c r="UEV230" s="223"/>
      <c r="UEW230" s="223"/>
      <c r="UEX230" s="223"/>
      <c r="UEY230" s="223"/>
      <c r="UEZ230" s="223"/>
      <c r="UFA230" s="223"/>
      <c r="UFB230" s="223"/>
      <c r="UFC230" s="223"/>
      <c r="UFD230" s="223"/>
      <c r="UFE230" s="223"/>
      <c r="UFF230" s="223"/>
      <c r="UFG230" s="223"/>
      <c r="UFH230" s="223"/>
      <c r="UFI230" s="223"/>
      <c r="UFJ230" s="223"/>
      <c r="UFK230" s="223"/>
      <c r="UFL230" s="223"/>
      <c r="UFM230" s="223"/>
      <c r="UFN230" s="223"/>
      <c r="UFO230" s="223"/>
      <c r="UFP230" s="223"/>
      <c r="UFQ230" s="223"/>
      <c r="UFR230" s="223"/>
      <c r="UFS230" s="223"/>
      <c r="UFT230" s="223"/>
      <c r="UFU230" s="223"/>
      <c r="UFV230" s="223"/>
      <c r="UFW230" s="223"/>
      <c r="UFX230" s="223"/>
      <c r="UFY230" s="223"/>
      <c r="UFZ230" s="223"/>
      <c r="UGA230" s="223"/>
      <c r="UGB230" s="223"/>
      <c r="UGC230" s="223"/>
      <c r="UGD230" s="223"/>
      <c r="UGE230" s="223"/>
      <c r="UGF230" s="223"/>
      <c r="UGG230" s="223"/>
      <c r="UGH230" s="223"/>
      <c r="UGI230" s="223"/>
      <c r="UGJ230" s="223"/>
      <c r="UGK230" s="223"/>
      <c r="UGL230" s="223"/>
      <c r="UGM230" s="223"/>
      <c r="UGN230" s="223"/>
      <c r="UGO230" s="223"/>
      <c r="UGP230" s="223"/>
      <c r="UGQ230" s="223"/>
      <c r="UGR230" s="223"/>
      <c r="UGS230" s="223"/>
      <c r="UGT230" s="223"/>
      <c r="UGU230" s="223"/>
      <c r="UGV230" s="223"/>
      <c r="UGW230" s="223"/>
      <c r="UGX230" s="223"/>
      <c r="UGY230" s="223"/>
      <c r="UGZ230" s="223"/>
      <c r="UHA230" s="223"/>
      <c r="UHB230" s="223"/>
      <c r="UHC230" s="223"/>
      <c r="UHD230" s="223"/>
      <c r="UHE230" s="223"/>
      <c r="UHF230" s="223"/>
      <c r="UHG230" s="223"/>
      <c r="UHH230" s="223"/>
      <c r="UHI230" s="223"/>
      <c r="UHJ230" s="223"/>
      <c r="UHK230" s="223"/>
      <c r="UHL230" s="223"/>
      <c r="UHM230" s="223"/>
      <c r="UHN230" s="223"/>
      <c r="UHO230" s="223"/>
      <c r="UHP230" s="223"/>
      <c r="UHQ230" s="223"/>
      <c r="UHR230" s="223"/>
      <c r="UHS230" s="223"/>
      <c r="UHT230" s="223"/>
      <c r="UHU230" s="223"/>
      <c r="UHV230" s="223"/>
      <c r="UHW230" s="223"/>
      <c r="UHX230" s="223"/>
      <c r="UHY230" s="223"/>
      <c r="UHZ230" s="223"/>
      <c r="UIA230" s="223"/>
      <c r="UIB230" s="223"/>
      <c r="UIC230" s="223"/>
      <c r="UID230" s="223"/>
      <c r="UIE230" s="223"/>
      <c r="UIF230" s="223"/>
      <c r="UIG230" s="223"/>
      <c r="UIH230" s="223"/>
      <c r="UII230" s="223"/>
      <c r="UIJ230" s="223"/>
      <c r="UIK230" s="223"/>
      <c r="UIL230" s="223"/>
      <c r="UIM230" s="223"/>
      <c r="UIN230" s="223"/>
      <c r="UIO230" s="223"/>
      <c r="UIP230" s="223"/>
      <c r="UIQ230" s="223"/>
      <c r="UIR230" s="223"/>
      <c r="UIS230" s="223"/>
      <c r="UIT230" s="223"/>
      <c r="UIU230" s="223"/>
      <c r="UIV230" s="223"/>
      <c r="UIW230" s="223"/>
      <c r="UIX230" s="223"/>
      <c r="UIY230" s="223"/>
      <c r="UIZ230" s="223"/>
      <c r="UJA230" s="223"/>
      <c r="UJB230" s="223"/>
      <c r="UJC230" s="223"/>
      <c r="UJD230" s="223"/>
      <c r="UJE230" s="223"/>
      <c r="UJF230" s="223"/>
      <c r="UJG230" s="223"/>
      <c r="UJH230" s="223"/>
      <c r="UJI230" s="223"/>
      <c r="UJJ230" s="223"/>
      <c r="UJK230" s="223"/>
      <c r="UJL230" s="223"/>
      <c r="UJM230" s="223"/>
      <c r="UJN230" s="223"/>
      <c r="UJO230" s="223"/>
      <c r="UJP230" s="223"/>
      <c r="UJQ230" s="223"/>
      <c r="UJR230" s="223"/>
      <c r="UJS230" s="223"/>
      <c r="UJT230" s="223"/>
      <c r="UJU230" s="223"/>
      <c r="UJV230" s="223"/>
      <c r="UJW230" s="223"/>
      <c r="UJX230" s="223"/>
      <c r="UJY230" s="223"/>
      <c r="UJZ230" s="223"/>
      <c r="UKA230" s="223"/>
      <c r="UKB230" s="223"/>
      <c r="UKC230" s="223"/>
      <c r="UKD230" s="223"/>
      <c r="UKE230" s="223"/>
      <c r="UKF230" s="223"/>
      <c r="UKG230" s="223"/>
      <c r="UKH230" s="223"/>
      <c r="UKI230" s="223"/>
      <c r="UKJ230" s="223"/>
      <c r="UKK230" s="223"/>
      <c r="UKL230" s="223"/>
      <c r="UKM230" s="223"/>
      <c r="UKN230" s="223"/>
      <c r="UKO230" s="223"/>
      <c r="UKP230" s="223"/>
      <c r="UKQ230" s="223"/>
      <c r="UKR230" s="223"/>
      <c r="UKS230" s="223"/>
      <c r="UKT230" s="223"/>
      <c r="UKU230" s="223"/>
      <c r="UKV230" s="223"/>
      <c r="UKW230" s="223"/>
      <c r="UKX230" s="223"/>
      <c r="UKY230" s="223"/>
      <c r="UKZ230" s="223"/>
      <c r="ULA230" s="223"/>
      <c r="ULB230" s="223"/>
      <c r="ULC230" s="223"/>
      <c r="ULD230" s="223"/>
      <c r="ULE230" s="223"/>
      <c r="ULF230" s="223"/>
      <c r="ULG230" s="223"/>
      <c r="ULH230" s="223"/>
      <c r="ULI230" s="223"/>
      <c r="ULJ230" s="223"/>
      <c r="ULK230" s="223"/>
      <c r="ULL230" s="223"/>
      <c r="ULM230" s="223"/>
      <c r="ULN230" s="223"/>
      <c r="ULO230" s="223"/>
      <c r="ULP230" s="223"/>
      <c r="ULQ230" s="223"/>
      <c r="ULR230" s="223"/>
      <c r="ULS230" s="223"/>
      <c r="ULT230" s="223"/>
      <c r="ULU230" s="223"/>
      <c r="ULV230" s="223"/>
      <c r="ULW230" s="223"/>
      <c r="ULX230" s="223"/>
      <c r="ULY230" s="223"/>
      <c r="ULZ230" s="223"/>
      <c r="UMA230" s="223"/>
      <c r="UMB230" s="223"/>
      <c r="UMC230" s="223"/>
      <c r="UMD230" s="223"/>
      <c r="UME230" s="223"/>
      <c r="UMF230" s="223"/>
      <c r="UMG230" s="223"/>
      <c r="UMH230" s="223"/>
      <c r="UMI230" s="223"/>
      <c r="UMJ230" s="223"/>
      <c r="UMK230" s="223"/>
      <c r="UML230" s="223"/>
      <c r="UMM230" s="223"/>
      <c r="UMN230" s="223"/>
      <c r="UMO230" s="223"/>
      <c r="UMP230" s="223"/>
      <c r="UMQ230" s="223"/>
      <c r="UMR230" s="223"/>
      <c r="UMS230" s="223"/>
      <c r="UMT230" s="223"/>
      <c r="UMU230" s="223"/>
      <c r="UMV230" s="223"/>
      <c r="UMW230" s="223"/>
      <c r="UMX230" s="223"/>
      <c r="UMY230" s="223"/>
      <c r="UMZ230" s="223"/>
      <c r="UNA230" s="223"/>
      <c r="UNB230" s="223"/>
      <c r="UNC230" s="223"/>
      <c r="UND230" s="223"/>
      <c r="UNE230" s="223"/>
      <c r="UNF230" s="223"/>
      <c r="UNG230" s="223"/>
      <c r="UNH230" s="223"/>
      <c r="UNI230" s="223"/>
      <c r="UNJ230" s="223"/>
      <c r="UNK230" s="223"/>
      <c r="UNL230" s="223"/>
      <c r="UNM230" s="223"/>
      <c r="UNN230" s="223"/>
      <c r="UNO230" s="223"/>
      <c r="UNP230" s="223"/>
      <c r="UNQ230" s="223"/>
      <c r="UNR230" s="223"/>
      <c r="UNS230" s="223"/>
      <c r="UNT230" s="223"/>
      <c r="UNU230" s="223"/>
      <c r="UNV230" s="223"/>
      <c r="UNW230" s="223"/>
      <c r="UNX230" s="223"/>
      <c r="UNY230" s="223"/>
      <c r="UNZ230" s="223"/>
      <c r="UOA230" s="223"/>
      <c r="UOB230" s="223"/>
      <c r="UOC230" s="223"/>
      <c r="UOD230" s="223"/>
      <c r="UOE230" s="223"/>
      <c r="UOF230" s="223"/>
      <c r="UOG230" s="223"/>
      <c r="UOH230" s="223"/>
      <c r="UOI230" s="223"/>
      <c r="UOJ230" s="223"/>
      <c r="UOK230" s="223"/>
      <c r="UOL230" s="223"/>
      <c r="UOM230" s="223"/>
      <c r="UON230" s="223"/>
      <c r="UOO230" s="223"/>
      <c r="UOP230" s="223"/>
      <c r="UOQ230" s="223"/>
      <c r="UOR230" s="223"/>
      <c r="UOS230" s="223"/>
      <c r="UOT230" s="223"/>
      <c r="UOU230" s="223"/>
      <c r="UOV230" s="223"/>
      <c r="UOW230" s="223"/>
      <c r="UOX230" s="223"/>
      <c r="UOY230" s="223"/>
      <c r="UOZ230" s="223"/>
      <c r="UPA230" s="223"/>
      <c r="UPB230" s="223"/>
      <c r="UPC230" s="223"/>
      <c r="UPD230" s="223"/>
      <c r="UPE230" s="223"/>
      <c r="UPF230" s="223"/>
      <c r="UPG230" s="223"/>
      <c r="UPH230" s="223"/>
      <c r="UPI230" s="223"/>
      <c r="UPJ230" s="223"/>
      <c r="UPK230" s="223"/>
      <c r="UPL230" s="223"/>
      <c r="UPM230" s="223"/>
      <c r="UPN230" s="223"/>
      <c r="UPO230" s="223"/>
      <c r="UPP230" s="223"/>
      <c r="UPQ230" s="223"/>
      <c r="UPR230" s="223"/>
      <c r="UPS230" s="223"/>
      <c r="UPT230" s="223"/>
      <c r="UPU230" s="223"/>
      <c r="UPV230" s="223"/>
      <c r="UPW230" s="223"/>
      <c r="UPX230" s="223"/>
      <c r="UPY230" s="223"/>
      <c r="UPZ230" s="223"/>
      <c r="UQA230" s="223"/>
      <c r="UQB230" s="223"/>
      <c r="UQC230" s="223"/>
      <c r="UQD230" s="223"/>
      <c r="UQE230" s="223"/>
      <c r="UQF230" s="223"/>
      <c r="UQG230" s="223"/>
      <c r="UQH230" s="223"/>
      <c r="UQI230" s="223"/>
      <c r="UQJ230" s="223"/>
      <c r="UQK230" s="223"/>
      <c r="UQL230" s="223"/>
      <c r="UQM230" s="223"/>
      <c r="UQN230" s="223"/>
      <c r="UQO230" s="223"/>
      <c r="UQP230" s="223"/>
      <c r="UQQ230" s="223"/>
      <c r="UQR230" s="223"/>
      <c r="UQS230" s="223"/>
      <c r="UQT230" s="223"/>
      <c r="UQU230" s="223"/>
      <c r="UQV230" s="223"/>
      <c r="UQW230" s="223"/>
      <c r="UQX230" s="223"/>
      <c r="UQY230" s="223"/>
      <c r="UQZ230" s="223"/>
      <c r="URA230" s="223"/>
      <c r="URB230" s="223"/>
      <c r="URC230" s="223"/>
      <c r="URD230" s="223"/>
      <c r="URE230" s="223"/>
      <c r="URF230" s="223"/>
      <c r="URG230" s="223"/>
      <c r="URH230" s="223"/>
      <c r="URI230" s="223"/>
      <c r="URJ230" s="223"/>
      <c r="URK230" s="223"/>
      <c r="URL230" s="223"/>
      <c r="URM230" s="223"/>
      <c r="URN230" s="223"/>
      <c r="URO230" s="223"/>
      <c r="URP230" s="223"/>
      <c r="URQ230" s="223"/>
      <c r="URR230" s="223"/>
      <c r="URS230" s="223"/>
      <c r="URT230" s="223"/>
      <c r="URU230" s="223"/>
      <c r="URV230" s="223"/>
      <c r="URW230" s="223"/>
      <c r="URX230" s="223"/>
      <c r="URY230" s="223"/>
      <c r="URZ230" s="223"/>
      <c r="USA230" s="223"/>
      <c r="USB230" s="223"/>
      <c r="USC230" s="223"/>
      <c r="USD230" s="223"/>
      <c r="USE230" s="223"/>
      <c r="USF230" s="223"/>
      <c r="USG230" s="223"/>
      <c r="USH230" s="223"/>
      <c r="USI230" s="223"/>
      <c r="USJ230" s="223"/>
      <c r="USK230" s="223"/>
      <c r="USL230" s="223"/>
      <c r="USM230" s="223"/>
      <c r="USN230" s="223"/>
      <c r="USO230" s="223"/>
      <c r="USP230" s="223"/>
      <c r="USQ230" s="223"/>
      <c r="USR230" s="223"/>
      <c r="USS230" s="223"/>
      <c r="UST230" s="223"/>
      <c r="USU230" s="223"/>
      <c r="USV230" s="223"/>
      <c r="USW230" s="223"/>
      <c r="USX230" s="223"/>
      <c r="USY230" s="223"/>
      <c r="USZ230" s="223"/>
      <c r="UTA230" s="223"/>
      <c r="UTB230" s="223"/>
      <c r="UTC230" s="223"/>
      <c r="UTD230" s="223"/>
      <c r="UTE230" s="223"/>
      <c r="UTF230" s="223"/>
      <c r="UTG230" s="223"/>
      <c r="UTH230" s="223"/>
      <c r="UTI230" s="223"/>
      <c r="UTJ230" s="223"/>
      <c r="UTK230" s="223"/>
      <c r="UTL230" s="223"/>
      <c r="UTM230" s="223"/>
      <c r="UTN230" s="223"/>
      <c r="UTO230" s="223"/>
      <c r="UTP230" s="223"/>
      <c r="UTQ230" s="223"/>
      <c r="UTR230" s="223"/>
      <c r="UTS230" s="223"/>
      <c r="UTT230" s="223"/>
      <c r="UTU230" s="223"/>
      <c r="UTV230" s="223"/>
      <c r="UTW230" s="223"/>
      <c r="UTX230" s="223"/>
      <c r="UTY230" s="223"/>
      <c r="UTZ230" s="223"/>
      <c r="UUA230" s="223"/>
      <c r="UUB230" s="223"/>
      <c r="UUC230" s="223"/>
      <c r="UUD230" s="223"/>
      <c r="UUE230" s="223"/>
      <c r="UUF230" s="223"/>
      <c r="UUG230" s="223"/>
      <c r="UUH230" s="223"/>
      <c r="UUI230" s="223"/>
      <c r="UUJ230" s="223"/>
      <c r="UUK230" s="223"/>
      <c r="UUL230" s="223"/>
      <c r="UUM230" s="223"/>
      <c r="UUN230" s="223"/>
      <c r="UUO230" s="223"/>
      <c r="UUP230" s="223"/>
      <c r="UUQ230" s="223"/>
      <c r="UUR230" s="223"/>
      <c r="UUS230" s="223"/>
      <c r="UUT230" s="223"/>
      <c r="UUU230" s="223"/>
      <c r="UUV230" s="223"/>
      <c r="UUW230" s="223"/>
      <c r="UUX230" s="223"/>
      <c r="UUY230" s="223"/>
      <c r="UUZ230" s="223"/>
      <c r="UVA230" s="223"/>
      <c r="UVB230" s="223"/>
      <c r="UVC230" s="223"/>
      <c r="UVD230" s="223"/>
      <c r="UVE230" s="223"/>
      <c r="UVF230" s="223"/>
      <c r="UVG230" s="223"/>
      <c r="UVH230" s="223"/>
      <c r="UVI230" s="223"/>
      <c r="UVJ230" s="223"/>
      <c r="UVK230" s="223"/>
      <c r="UVL230" s="223"/>
      <c r="UVM230" s="223"/>
      <c r="UVN230" s="223"/>
      <c r="UVO230" s="223"/>
      <c r="UVP230" s="223"/>
      <c r="UVQ230" s="223"/>
      <c r="UVR230" s="223"/>
      <c r="UVS230" s="223"/>
      <c r="UVT230" s="223"/>
      <c r="UVU230" s="223"/>
      <c r="UVV230" s="223"/>
      <c r="UVW230" s="223"/>
      <c r="UVX230" s="223"/>
      <c r="UVY230" s="223"/>
      <c r="UVZ230" s="223"/>
      <c r="UWA230" s="223"/>
      <c r="UWB230" s="223"/>
      <c r="UWC230" s="223"/>
      <c r="UWD230" s="223"/>
      <c r="UWE230" s="223"/>
      <c r="UWF230" s="223"/>
      <c r="UWG230" s="223"/>
      <c r="UWH230" s="223"/>
      <c r="UWI230" s="223"/>
      <c r="UWJ230" s="223"/>
      <c r="UWK230" s="223"/>
      <c r="UWL230" s="223"/>
      <c r="UWM230" s="223"/>
      <c r="UWN230" s="223"/>
      <c r="UWO230" s="223"/>
      <c r="UWP230" s="223"/>
      <c r="UWQ230" s="223"/>
      <c r="UWR230" s="223"/>
      <c r="UWS230" s="223"/>
      <c r="UWT230" s="223"/>
      <c r="UWU230" s="223"/>
      <c r="UWV230" s="223"/>
      <c r="UWW230" s="223"/>
      <c r="UWX230" s="223"/>
      <c r="UWY230" s="223"/>
      <c r="UWZ230" s="223"/>
      <c r="UXA230" s="223"/>
      <c r="UXB230" s="223"/>
      <c r="UXC230" s="223"/>
      <c r="UXD230" s="223"/>
      <c r="UXE230" s="223"/>
      <c r="UXF230" s="223"/>
      <c r="UXG230" s="223"/>
      <c r="UXH230" s="223"/>
      <c r="UXI230" s="223"/>
      <c r="UXJ230" s="223"/>
      <c r="UXK230" s="223"/>
      <c r="UXL230" s="223"/>
      <c r="UXM230" s="223"/>
      <c r="UXN230" s="223"/>
      <c r="UXO230" s="223"/>
      <c r="UXP230" s="223"/>
      <c r="UXQ230" s="223"/>
      <c r="UXR230" s="223"/>
      <c r="UXS230" s="223"/>
      <c r="UXT230" s="223"/>
      <c r="UXU230" s="223"/>
      <c r="UXV230" s="223"/>
      <c r="UXW230" s="223"/>
      <c r="UXX230" s="223"/>
      <c r="UXY230" s="223"/>
      <c r="UXZ230" s="223"/>
      <c r="UYA230" s="223"/>
      <c r="UYB230" s="223"/>
      <c r="UYC230" s="223"/>
      <c r="UYD230" s="223"/>
      <c r="UYE230" s="223"/>
      <c r="UYF230" s="223"/>
      <c r="UYG230" s="223"/>
      <c r="UYH230" s="223"/>
      <c r="UYI230" s="223"/>
      <c r="UYJ230" s="223"/>
      <c r="UYK230" s="223"/>
      <c r="UYL230" s="223"/>
      <c r="UYM230" s="223"/>
      <c r="UYN230" s="223"/>
      <c r="UYO230" s="223"/>
      <c r="UYP230" s="223"/>
      <c r="UYQ230" s="223"/>
      <c r="UYR230" s="223"/>
      <c r="UYS230" s="223"/>
      <c r="UYT230" s="223"/>
      <c r="UYU230" s="223"/>
      <c r="UYV230" s="223"/>
      <c r="UYW230" s="223"/>
      <c r="UYX230" s="223"/>
      <c r="UYY230" s="223"/>
      <c r="UYZ230" s="223"/>
      <c r="UZA230" s="223"/>
      <c r="UZB230" s="223"/>
      <c r="UZC230" s="223"/>
      <c r="UZD230" s="223"/>
      <c r="UZE230" s="223"/>
      <c r="UZF230" s="223"/>
      <c r="UZG230" s="223"/>
      <c r="UZH230" s="223"/>
      <c r="UZI230" s="223"/>
      <c r="UZJ230" s="223"/>
      <c r="UZK230" s="223"/>
      <c r="UZL230" s="223"/>
      <c r="UZM230" s="223"/>
      <c r="UZN230" s="223"/>
      <c r="UZO230" s="223"/>
      <c r="UZP230" s="223"/>
      <c r="UZQ230" s="223"/>
      <c r="UZR230" s="223"/>
      <c r="UZS230" s="223"/>
      <c r="UZT230" s="223"/>
      <c r="UZU230" s="223"/>
      <c r="UZV230" s="223"/>
      <c r="UZW230" s="223"/>
      <c r="UZX230" s="223"/>
      <c r="UZY230" s="223"/>
      <c r="UZZ230" s="223"/>
      <c r="VAA230" s="223"/>
      <c r="VAB230" s="223"/>
      <c r="VAC230" s="223"/>
      <c r="VAD230" s="223"/>
      <c r="VAE230" s="223"/>
      <c r="VAF230" s="223"/>
      <c r="VAG230" s="223"/>
      <c r="VAH230" s="223"/>
      <c r="VAI230" s="223"/>
      <c r="VAJ230" s="223"/>
      <c r="VAK230" s="223"/>
      <c r="VAL230" s="223"/>
      <c r="VAM230" s="223"/>
      <c r="VAN230" s="223"/>
      <c r="VAO230" s="223"/>
      <c r="VAP230" s="223"/>
      <c r="VAQ230" s="223"/>
      <c r="VAR230" s="223"/>
      <c r="VAS230" s="223"/>
      <c r="VAT230" s="223"/>
      <c r="VAU230" s="223"/>
      <c r="VAV230" s="223"/>
      <c r="VAW230" s="223"/>
      <c r="VAX230" s="223"/>
      <c r="VAY230" s="223"/>
      <c r="VAZ230" s="223"/>
      <c r="VBA230" s="223"/>
      <c r="VBB230" s="223"/>
      <c r="VBC230" s="223"/>
      <c r="VBD230" s="223"/>
      <c r="VBE230" s="223"/>
      <c r="VBF230" s="223"/>
      <c r="VBG230" s="223"/>
      <c r="VBH230" s="223"/>
      <c r="VBI230" s="223"/>
      <c r="VBJ230" s="223"/>
      <c r="VBK230" s="223"/>
      <c r="VBL230" s="223"/>
      <c r="VBM230" s="223"/>
      <c r="VBN230" s="223"/>
      <c r="VBO230" s="223"/>
      <c r="VBP230" s="223"/>
      <c r="VBQ230" s="223"/>
      <c r="VBR230" s="223"/>
      <c r="VBS230" s="223"/>
      <c r="VBT230" s="223"/>
      <c r="VBU230" s="223"/>
      <c r="VBV230" s="223"/>
      <c r="VBW230" s="223"/>
      <c r="VBX230" s="223"/>
      <c r="VBY230" s="223"/>
      <c r="VBZ230" s="223"/>
      <c r="VCA230" s="223"/>
      <c r="VCB230" s="223"/>
      <c r="VCC230" s="223"/>
      <c r="VCD230" s="223"/>
      <c r="VCE230" s="223"/>
      <c r="VCF230" s="223"/>
      <c r="VCG230" s="223"/>
      <c r="VCH230" s="223"/>
      <c r="VCI230" s="223"/>
      <c r="VCJ230" s="223"/>
      <c r="VCK230" s="223"/>
      <c r="VCL230" s="223"/>
      <c r="VCM230" s="223"/>
      <c r="VCN230" s="223"/>
      <c r="VCO230" s="223"/>
      <c r="VCP230" s="223"/>
      <c r="VCQ230" s="223"/>
      <c r="VCR230" s="223"/>
      <c r="VCS230" s="223"/>
      <c r="VCT230" s="223"/>
      <c r="VCU230" s="223"/>
      <c r="VCV230" s="223"/>
      <c r="VCW230" s="223"/>
      <c r="VCX230" s="223"/>
      <c r="VCY230" s="223"/>
      <c r="VCZ230" s="223"/>
      <c r="VDA230" s="223"/>
      <c r="VDB230" s="223"/>
      <c r="VDC230" s="223"/>
      <c r="VDD230" s="223"/>
      <c r="VDE230" s="223"/>
      <c r="VDF230" s="223"/>
      <c r="VDG230" s="223"/>
      <c r="VDH230" s="223"/>
      <c r="VDI230" s="223"/>
      <c r="VDJ230" s="223"/>
      <c r="VDK230" s="223"/>
      <c r="VDL230" s="223"/>
      <c r="VDM230" s="223"/>
      <c r="VDN230" s="223"/>
      <c r="VDO230" s="223"/>
      <c r="VDP230" s="223"/>
      <c r="VDQ230" s="223"/>
      <c r="VDR230" s="223"/>
      <c r="VDS230" s="223"/>
      <c r="VDT230" s="223"/>
      <c r="VDU230" s="223"/>
      <c r="VDV230" s="223"/>
      <c r="VDW230" s="223"/>
      <c r="VDX230" s="223"/>
      <c r="VDY230" s="223"/>
      <c r="VDZ230" s="223"/>
      <c r="VEA230" s="223"/>
      <c r="VEB230" s="223"/>
      <c r="VEC230" s="223"/>
      <c r="VED230" s="223"/>
      <c r="VEE230" s="223"/>
      <c r="VEF230" s="223"/>
      <c r="VEG230" s="223"/>
      <c r="VEH230" s="223"/>
      <c r="VEI230" s="223"/>
      <c r="VEJ230" s="223"/>
      <c r="VEK230" s="223"/>
      <c r="VEL230" s="223"/>
      <c r="VEM230" s="223"/>
      <c r="VEN230" s="223"/>
      <c r="VEO230" s="223"/>
      <c r="VEP230" s="223"/>
      <c r="VEQ230" s="223"/>
      <c r="VER230" s="223"/>
      <c r="VES230" s="223"/>
      <c r="VET230" s="223"/>
      <c r="VEU230" s="223"/>
      <c r="VEV230" s="223"/>
      <c r="VEW230" s="223"/>
      <c r="VEX230" s="223"/>
      <c r="VEY230" s="223"/>
      <c r="VEZ230" s="223"/>
      <c r="VFA230" s="223"/>
      <c r="VFB230" s="223"/>
      <c r="VFC230" s="223"/>
      <c r="VFD230" s="223"/>
      <c r="VFE230" s="223"/>
      <c r="VFF230" s="223"/>
      <c r="VFG230" s="223"/>
      <c r="VFH230" s="223"/>
      <c r="VFI230" s="223"/>
      <c r="VFJ230" s="223"/>
      <c r="VFK230" s="223"/>
      <c r="VFL230" s="223"/>
      <c r="VFM230" s="223"/>
      <c r="VFN230" s="223"/>
      <c r="VFO230" s="223"/>
      <c r="VFP230" s="223"/>
      <c r="VFQ230" s="223"/>
      <c r="VFR230" s="223"/>
      <c r="VFS230" s="223"/>
      <c r="VFT230" s="223"/>
      <c r="VFU230" s="223"/>
      <c r="VFV230" s="223"/>
      <c r="VFW230" s="223"/>
      <c r="VFX230" s="223"/>
      <c r="VFY230" s="223"/>
      <c r="VFZ230" s="223"/>
      <c r="VGA230" s="223"/>
      <c r="VGB230" s="223"/>
      <c r="VGC230" s="223"/>
      <c r="VGD230" s="223"/>
      <c r="VGE230" s="223"/>
      <c r="VGF230" s="223"/>
      <c r="VGG230" s="223"/>
      <c r="VGH230" s="223"/>
      <c r="VGI230" s="223"/>
      <c r="VGJ230" s="223"/>
      <c r="VGK230" s="223"/>
      <c r="VGL230" s="223"/>
      <c r="VGM230" s="223"/>
      <c r="VGN230" s="223"/>
      <c r="VGO230" s="223"/>
      <c r="VGP230" s="223"/>
      <c r="VGQ230" s="223"/>
      <c r="VGR230" s="223"/>
      <c r="VGS230" s="223"/>
      <c r="VGT230" s="223"/>
      <c r="VGU230" s="223"/>
      <c r="VGV230" s="223"/>
      <c r="VGW230" s="223"/>
      <c r="VGX230" s="223"/>
      <c r="VGY230" s="223"/>
      <c r="VGZ230" s="223"/>
      <c r="VHA230" s="223"/>
      <c r="VHB230" s="223"/>
      <c r="VHC230" s="223"/>
      <c r="VHD230" s="223"/>
      <c r="VHE230" s="223"/>
      <c r="VHF230" s="223"/>
      <c r="VHG230" s="223"/>
      <c r="VHH230" s="223"/>
      <c r="VHI230" s="223"/>
      <c r="VHJ230" s="223"/>
      <c r="VHK230" s="223"/>
      <c r="VHL230" s="223"/>
      <c r="VHM230" s="223"/>
      <c r="VHN230" s="223"/>
      <c r="VHO230" s="223"/>
      <c r="VHP230" s="223"/>
      <c r="VHQ230" s="223"/>
      <c r="VHR230" s="223"/>
      <c r="VHS230" s="223"/>
      <c r="VHT230" s="223"/>
      <c r="VHU230" s="223"/>
      <c r="VHV230" s="223"/>
      <c r="VHW230" s="223"/>
      <c r="VHX230" s="223"/>
      <c r="VHY230" s="223"/>
      <c r="VHZ230" s="223"/>
      <c r="VIA230" s="223"/>
      <c r="VIB230" s="223"/>
      <c r="VIC230" s="223"/>
      <c r="VID230" s="223"/>
      <c r="VIE230" s="223"/>
      <c r="VIF230" s="223"/>
      <c r="VIG230" s="223"/>
      <c r="VIH230" s="223"/>
      <c r="VII230" s="223"/>
      <c r="VIJ230" s="223"/>
      <c r="VIK230" s="223"/>
      <c r="VIL230" s="223"/>
      <c r="VIM230" s="223"/>
      <c r="VIN230" s="223"/>
      <c r="VIO230" s="223"/>
      <c r="VIP230" s="223"/>
      <c r="VIQ230" s="223"/>
      <c r="VIR230" s="223"/>
      <c r="VIS230" s="223"/>
      <c r="VIT230" s="223"/>
      <c r="VIU230" s="223"/>
      <c r="VIV230" s="223"/>
      <c r="VIW230" s="223"/>
      <c r="VIX230" s="223"/>
      <c r="VIY230" s="223"/>
      <c r="VIZ230" s="223"/>
      <c r="VJA230" s="223"/>
      <c r="VJB230" s="223"/>
      <c r="VJC230" s="223"/>
      <c r="VJD230" s="223"/>
      <c r="VJE230" s="223"/>
      <c r="VJF230" s="223"/>
      <c r="VJG230" s="223"/>
      <c r="VJH230" s="223"/>
      <c r="VJI230" s="223"/>
      <c r="VJJ230" s="223"/>
      <c r="VJK230" s="223"/>
      <c r="VJL230" s="223"/>
      <c r="VJM230" s="223"/>
      <c r="VJN230" s="223"/>
      <c r="VJO230" s="223"/>
      <c r="VJP230" s="223"/>
      <c r="VJQ230" s="223"/>
      <c r="VJR230" s="223"/>
      <c r="VJS230" s="223"/>
      <c r="VJT230" s="223"/>
      <c r="VJU230" s="223"/>
      <c r="VJV230" s="223"/>
      <c r="VJW230" s="223"/>
      <c r="VJX230" s="223"/>
      <c r="VJY230" s="223"/>
      <c r="VJZ230" s="223"/>
      <c r="VKA230" s="223"/>
      <c r="VKB230" s="223"/>
      <c r="VKC230" s="223"/>
      <c r="VKD230" s="223"/>
      <c r="VKE230" s="223"/>
      <c r="VKF230" s="223"/>
      <c r="VKG230" s="223"/>
      <c r="VKH230" s="223"/>
      <c r="VKI230" s="223"/>
      <c r="VKJ230" s="223"/>
      <c r="VKK230" s="223"/>
      <c r="VKL230" s="223"/>
      <c r="VKM230" s="223"/>
      <c r="VKN230" s="223"/>
      <c r="VKO230" s="223"/>
      <c r="VKP230" s="223"/>
      <c r="VKQ230" s="223"/>
      <c r="VKR230" s="223"/>
      <c r="VKS230" s="223"/>
      <c r="VKT230" s="223"/>
      <c r="VKU230" s="223"/>
      <c r="VKV230" s="223"/>
      <c r="VKW230" s="223"/>
      <c r="VKX230" s="223"/>
      <c r="VKY230" s="223"/>
      <c r="VKZ230" s="223"/>
      <c r="VLA230" s="223"/>
      <c r="VLB230" s="223"/>
      <c r="VLC230" s="223"/>
      <c r="VLD230" s="223"/>
      <c r="VLE230" s="223"/>
      <c r="VLF230" s="223"/>
      <c r="VLG230" s="223"/>
      <c r="VLH230" s="223"/>
      <c r="VLI230" s="223"/>
      <c r="VLJ230" s="223"/>
      <c r="VLK230" s="223"/>
      <c r="VLL230" s="223"/>
      <c r="VLM230" s="223"/>
      <c r="VLN230" s="223"/>
      <c r="VLO230" s="223"/>
      <c r="VLP230" s="223"/>
      <c r="VLQ230" s="223"/>
      <c r="VLR230" s="223"/>
      <c r="VLS230" s="223"/>
      <c r="VLT230" s="223"/>
      <c r="VLU230" s="223"/>
      <c r="VLV230" s="223"/>
      <c r="VLW230" s="223"/>
      <c r="VLX230" s="223"/>
      <c r="VLY230" s="223"/>
      <c r="VLZ230" s="223"/>
      <c r="VMA230" s="223"/>
      <c r="VMB230" s="223"/>
      <c r="VMC230" s="223"/>
      <c r="VMD230" s="223"/>
      <c r="VME230" s="223"/>
      <c r="VMF230" s="223"/>
      <c r="VMG230" s="223"/>
      <c r="VMH230" s="223"/>
      <c r="VMI230" s="223"/>
      <c r="VMJ230" s="223"/>
      <c r="VMK230" s="223"/>
      <c r="VML230" s="223"/>
      <c r="VMM230" s="223"/>
      <c r="VMN230" s="223"/>
      <c r="VMO230" s="223"/>
      <c r="VMP230" s="223"/>
      <c r="VMQ230" s="223"/>
      <c r="VMR230" s="223"/>
      <c r="VMS230" s="223"/>
      <c r="VMT230" s="223"/>
      <c r="VMU230" s="223"/>
      <c r="VMV230" s="223"/>
      <c r="VMW230" s="223"/>
      <c r="VMX230" s="223"/>
      <c r="VMY230" s="223"/>
      <c r="VMZ230" s="223"/>
      <c r="VNA230" s="223"/>
      <c r="VNB230" s="223"/>
      <c r="VNC230" s="223"/>
      <c r="VND230" s="223"/>
      <c r="VNE230" s="223"/>
      <c r="VNF230" s="223"/>
      <c r="VNG230" s="223"/>
      <c r="VNH230" s="223"/>
      <c r="VNI230" s="223"/>
      <c r="VNJ230" s="223"/>
      <c r="VNK230" s="223"/>
      <c r="VNL230" s="223"/>
      <c r="VNM230" s="223"/>
      <c r="VNN230" s="223"/>
      <c r="VNO230" s="223"/>
      <c r="VNP230" s="223"/>
      <c r="VNQ230" s="223"/>
      <c r="VNR230" s="223"/>
      <c r="VNS230" s="223"/>
      <c r="VNT230" s="223"/>
      <c r="VNU230" s="223"/>
      <c r="VNV230" s="223"/>
      <c r="VNW230" s="223"/>
      <c r="VNX230" s="223"/>
      <c r="VNY230" s="223"/>
      <c r="VNZ230" s="223"/>
      <c r="VOA230" s="223"/>
      <c r="VOB230" s="223"/>
      <c r="VOC230" s="223"/>
      <c r="VOD230" s="223"/>
      <c r="VOE230" s="223"/>
      <c r="VOF230" s="223"/>
      <c r="VOG230" s="223"/>
      <c r="VOH230" s="223"/>
      <c r="VOI230" s="223"/>
      <c r="VOJ230" s="223"/>
      <c r="VOK230" s="223"/>
      <c r="VOL230" s="223"/>
      <c r="VOM230" s="223"/>
      <c r="VON230" s="223"/>
      <c r="VOO230" s="223"/>
      <c r="VOP230" s="223"/>
      <c r="VOQ230" s="223"/>
      <c r="VOR230" s="223"/>
      <c r="VOS230" s="223"/>
      <c r="VOT230" s="223"/>
      <c r="VOU230" s="223"/>
      <c r="VOV230" s="223"/>
      <c r="VOW230" s="223"/>
      <c r="VOX230" s="223"/>
      <c r="VOY230" s="223"/>
      <c r="VOZ230" s="223"/>
      <c r="VPA230" s="223"/>
      <c r="VPB230" s="223"/>
      <c r="VPC230" s="223"/>
      <c r="VPD230" s="223"/>
      <c r="VPE230" s="223"/>
      <c r="VPF230" s="223"/>
      <c r="VPG230" s="223"/>
      <c r="VPH230" s="223"/>
      <c r="VPI230" s="223"/>
      <c r="VPJ230" s="223"/>
      <c r="VPK230" s="223"/>
      <c r="VPL230" s="223"/>
      <c r="VPM230" s="223"/>
      <c r="VPN230" s="223"/>
      <c r="VPO230" s="223"/>
      <c r="VPP230" s="223"/>
      <c r="VPQ230" s="223"/>
      <c r="VPR230" s="223"/>
      <c r="VPS230" s="223"/>
      <c r="VPT230" s="223"/>
      <c r="VPU230" s="223"/>
      <c r="VPV230" s="223"/>
      <c r="VPW230" s="223"/>
      <c r="VPX230" s="223"/>
      <c r="VPY230" s="223"/>
      <c r="VPZ230" s="223"/>
      <c r="VQA230" s="223"/>
      <c r="VQB230" s="223"/>
      <c r="VQC230" s="223"/>
      <c r="VQD230" s="223"/>
      <c r="VQE230" s="223"/>
      <c r="VQF230" s="223"/>
      <c r="VQG230" s="223"/>
      <c r="VQH230" s="223"/>
      <c r="VQI230" s="223"/>
      <c r="VQJ230" s="223"/>
      <c r="VQK230" s="223"/>
      <c r="VQL230" s="223"/>
      <c r="VQM230" s="223"/>
      <c r="VQN230" s="223"/>
      <c r="VQO230" s="223"/>
      <c r="VQP230" s="223"/>
      <c r="VQQ230" s="223"/>
      <c r="VQR230" s="223"/>
      <c r="VQS230" s="223"/>
      <c r="VQT230" s="223"/>
      <c r="VQU230" s="223"/>
      <c r="VQV230" s="223"/>
      <c r="VQW230" s="223"/>
      <c r="VQX230" s="223"/>
      <c r="VQY230" s="223"/>
      <c r="VQZ230" s="223"/>
      <c r="VRA230" s="223"/>
      <c r="VRB230" s="223"/>
      <c r="VRC230" s="223"/>
      <c r="VRD230" s="223"/>
      <c r="VRE230" s="223"/>
      <c r="VRF230" s="223"/>
      <c r="VRG230" s="223"/>
      <c r="VRH230" s="223"/>
      <c r="VRI230" s="223"/>
      <c r="VRJ230" s="223"/>
      <c r="VRK230" s="223"/>
      <c r="VRL230" s="223"/>
      <c r="VRM230" s="223"/>
      <c r="VRN230" s="223"/>
      <c r="VRO230" s="223"/>
      <c r="VRP230" s="223"/>
      <c r="VRQ230" s="223"/>
      <c r="VRR230" s="223"/>
      <c r="VRS230" s="223"/>
      <c r="VRT230" s="223"/>
      <c r="VRU230" s="223"/>
      <c r="VRV230" s="223"/>
      <c r="VRW230" s="223"/>
      <c r="VRX230" s="223"/>
      <c r="VRY230" s="223"/>
      <c r="VRZ230" s="223"/>
      <c r="VSA230" s="223"/>
      <c r="VSB230" s="223"/>
      <c r="VSC230" s="223"/>
      <c r="VSD230" s="223"/>
      <c r="VSE230" s="223"/>
      <c r="VSF230" s="223"/>
      <c r="VSG230" s="223"/>
      <c r="VSH230" s="223"/>
      <c r="VSI230" s="223"/>
      <c r="VSJ230" s="223"/>
      <c r="VSK230" s="223"/>
      <c r="VSL230" s="223"/>
      <c r="VSM230" s="223"/>
      <c r="VSN230" s="223"/>
      <c r="VSO230" s="223"/>
      <c r="VSP230" s="223"/>
      <c r="VSQ230" s="223"/>
      <c r="VSR230" s="223"/>
      <c r="VSS230" s="223"/>
      <c r="VST230" s="223"/>
      <c r="VSU230" s="223"/>
      <c r="VSV230" s="223"/>
      <c r="VSW230" s="223"/>
      <c r="VSX230" s="223"/>
      <c r="VSY230" s="223"/>
      <c r="VSZ230" s="223"/>
      <c r="VTA230" s="223"/>
      <c r="VTB230" s="223"/>
      <c r="VTC230" s="223"/>
      <c r="VTD230" s="223"/>
      <c r="VTE230" s="223"/>
      <c r="VTF230" s="223"/>
      <c r="VTG230" s="223"/>
      <c r="VTH230" s="223"/>
      <c r="VTI230" s="223"/>
      <c r="VTJ230" s="223"/>
      <c r="VTK230" s="223"/>
      <c r="VTL230" s="223"/>
      <c r="VTM230" s="223"/>
      <c r="VTN230" s="223"/>
      <c r="VTO230" s="223"/>
      <c r="VTP230" s="223"/>
      <c r="VTQ230" s="223"/>
      <c r="VTR230" s="223"/>
      <c r="VTS230" s="223"/>
      <c r="VTT230" s="223"/>
      <c r="VTU230" s="223"/>
      <c r="VTV230" s="223"/>
      <c r="VTW230" s="223"/>
      <c r="VTX230" s="223"/>
      <c r="VTY230" s="223"/>
      <c r="VTZ230" s="223"/>
      <c r="VUA230" s="223"/>
      <c r="VUB230" s="223"/>
      <c r="VUC230" s="223"/>
      <c r="VUD230" s="223"/>
      <c r="VUE230" s="223"/>
      <c r="VUF230" s="223"/>
      <c r="VUG230" s="223"/>
      <c r="VUH230" s="223"/>
      <c r="VUI230" s="223"/>
      <c r="VUJ230" s="223"/>
      <c r="VUK230" s="223"/>
      <c r="VUL230" s="223"/>
      <c r="VUM230" s="223"/>
      <c r="VUN230" s="223"/>
      <c r="VUO230" s="223"/>
      <c r="VUP230" s="223"/>
      <c r="VUQ230" s="223"/>
      <c r="VUR230" s="223"/>
      <c r="VUS230" s="223"/>
      <c r="VUT230" s="223"/>
      <c r="VUU230" s="223"/>
      <c r="VUV230" s="223"/>
      <c r="VUW230" s="223"/>
      <c r="VUX230" s="223"/>
      <c r="VUY230" s="223"/>
      <c r="VUZ230" s="223"/>
      <c r="VVA230" s="223"/>
      <c r="VVB230" s="223"/>
      <c r="VVC230" s="223"/>
      <c r="VVD230" s="223"/>
      <c r="VVE230" s="223"/>
      <c r="VVF230" s="223"/>
      <c r="VVG230" s="223"/>
      <c r="VVH230" s="223"/>
      <c r="VVI230" s="223"/>
      <c r="VVJ230" s="223"/>
      <c r="VVK230" s="223"/>
      <c r="VVL230" s="223"/>
      <c r="VVM230" s="223"/>
      <c r="VVN230" s="223"/>
      <c r="VVO230" s="223"/>
      <c r="VVP230" s="223"/>
      <c r="VVQ230" s="223"/>
      <c r="VVR230" s="223"/>
      <c r="VVS230" s="223"/>
      <c r="VVT230" s="223"/>
      <c r="VVU230" s="223"/>
      <c r="VVV230" s="223"/>
      <c r="VVW230" s="223"/>
      <c r="VVX230" s="223"/>
      <c r="VVY230" s="223"/>
      <c r="VVZ230" s="223"/>
      <c r="VWA230" s="223"/>
      <c r="VWB230" s="223"/>
      <c r="VWC230" s="223"/>
      <c r="VWD230" s="223"/>
      <c r="VWE230" s="223"/>
      <c r="VWF230" s="223"/>
      <c r="VWG230" s="223"/>
      <c r="VWH230" s="223"/>
      <c r="VWI230" s="223"/>
      <c r="VWJ230" s="223"/>
      <c r="VWK230" s="223"/>
      <c r="VWL230" s="223"/>
      <c r="VWM230" s="223"/>
      <c r="VWN230" s="223"/>
      <c r="VWO230" s="223"/>
      <c r="VWP230" s="223"/>
      <c r="VWQ230" s="223"/>
      <c r="VWR230" s="223"/>
      <c r="VWS230" s="223"/>
      <c r="VWT230" s="223"/>
      <c r="VWU230" s="223"/>
      <c r="VWV230" s="223"/>
      <c r="VWW230" s="223"/>
      <c r="VWX230" s="223"/>
      <c r="VWY230" s="223"/>
      <c r="VWZ230" s="223"/>
      <c r="VXA230" s="223"/>
      <c r="VXB230" s="223"/>
      <c r="VXC230" s="223"/>
      <c r="VXD230" s="223"/>
      <c r="VXE230" s="223"/>
      <c r="VXF230" s="223"/>
      <c r="VXG230" s="223"/>
      <c r="VXH230" s="223"/>
      <c r="VXI230" s="223"/>
      <c r="VXJ230" s="223"/>
      <c r="VXK230" s="223"/>
      <c r="VXL230" s="223"/>
      <c r="VXM230" s="223"/>
      <c r="VXN230" s="223"/>
      <c r="VXO230" s="223"/>
      <c r="VXP230" s="223"/>
      <c r="VXQ230" s="223"/>
      <c r="VXR230" s="223"/>
      <c r="VXS230" s="223"/>
      <c r="VXT230" s="223"/>
      <c r="VXU230" s="223"/>
      <c r="VXV230" s="223"/>
      <c r="VXW230" s="223"/>
      <c r="VXX230" s="223"/>
      <c r="VXY230" s="223"/>
      <c r="VXZ230" s="223"/>
      <c r="VYA230" s="223"/>
      <c r="VYB230" s="223"/>
      <c r="VYC230" s="223"/>
      <c r="VYD230" s="223"/>
      <c r="VYE230" s="223"/>
      <c r="VYF230" s="223"/>
      <c r="VYG230" s="223"/>
      <c r="VYH230" s="223"/>
      <c r="VYI230" s="223"/>
      <c r="VYJ230" s="223"/>
      <c r="VYK230" s="223"/>
      <c r="VYL230" s="223"/>
      <c r="VYM230" s="223"/>
      <c r="VYN230" s="223"/>
      <c r="VYO230" s="223"/>
      <c r="VYP230" s="223"/>
      <c r="VYQ230" s="223"/>
      <c r="VYR230" s="223"/>
      <c r="VYS230" s="223"/>
      <c r="VYT230" s="223"/>
      <c r="VYU230" s="223"/>
      <c r="VYV230" s="223"/>
      <c r="VYW230" s="223"/>
      <c r="VYX230" s="223"/>
      <c r="VYY230" s="223"/>
      <c r="VYZ230" s="223"/>
      <c r="VZA230" s="223"/>
      <c r="VZB230" s="223"/>
      <c r="VZC230" s="223"/>
      <c r="VZD230" s="223"/>
      <c r="VZE230" s="223"/>
      <c r="VZF230" s="223"/>
      <c r="VZG230" s="223"/>
      <c r="VZH230" s="223"/>
      <c r="VZI230" s="223"/>
      <c r="VZJ230" s="223"/>
      <c r="VZK230" s="223"/>
      <c r="VZL230" s="223"/>
      <c r="VZM230" s="223"/>
      <c r="VZN230" s="223"/>
      <c r="VZO230" s="223"/>
      <c r="VZP230" s="223"/>
      <c r="VZQ230" s="223"/>
      <c r="VZR230" s="223"/>
      <c r="VZS230" s="223"/>
      <c r="VZT230" s="223"/>
      <c r="VZU230" s="223"/>
      <c r="VZV230" s="223"/>
      <c r="VZW230" s="223"/>
      <c r="VZX230" s="223"/>
      <c r="VZY230" s="223"/>
      <c r="VZZ230" s="223"/>
      <c r="WAA230" s="223"/>
      <c r="WAB230" s="223"/>
      <c r="WAC230" s="223"/>
      <c r="WAD230" s="223"/>
      <c r="WAE230" s="223"/>
      <c r="WAF230" s="223"/>
      <c r="WAG230" s="223"/>
      <c r="WAH230" s="223"/>
      <c r="WAI230" s="223"/>
      <c r="WAJ230" s="223"/>
      <c r="WAK230" s="223"/>
      <c r="WAL230" s="223"/>
      <c r="WAM230" s="223"/>
      <c r="WAN230" s="223"/>
      <c r="WAO230" s="223"/>
      <c r="WAP230" s="223"/>
      <c r="WAQ230" s="223"/>
      <c r="WAR230" s="223"/>
      <c r="WAS230" s="223"/>
      <c r="WAT230" s="223"/>
      <c r="WAU230" s="223"/>
      <c r="WAV230" s="223"/>
      <c r="WAW230" s="223"/>
      <c r="WAX230" s="223"/>
      <c r="WAY230" s="223"/>
      <c r="WAZ230" s="223"/>
      <c r="WBA230" s="223"/>
      <c r="WBB230" s="223"/>
      <c r="WBC230" s="223"/>
      <c r="WBD230" s="223"/>
      <c r="WBE230" s="223"/>
      <c r="WBF230" s="223"/>
      <c r="WBG230" s="223"/>
      <c r="WBH230" s="223"/>
      <c r="WBI230" s="223"/>
      <c r="WBJ230" s="223"/>
      <c r="WBK230" s="223"/>
      <c r="WBL230" s="223"/>
      <c r="WBM230" s="223"/>
      <c r="WBN230" s="223"/>
      <c r="WBO230" s="223"/>
      <c r="WBP230" s="223"/>
      <c r="WBQ230" s="223"/>
      <c r="WBR230" s="223"/>
      <c r="WBS230" s="223"/>
      <c r="WBT230" s="223"/>
      <c r="WBU230" s="223"/>
      <c r="WBV230" s="223"/>
      <c r="WBW230" s="223"/>
      <c r="WBX230" s="223"/>
      <c r="WBY230" s="223"/>
      <c r="WBZ230" s="223"/>
      <c r="WCA230" s="223"/>
      <c r="WCB230" s="223"/>
      <c r="WCC230" s="223"/>
      <c r="WCD230" s="223"/>
      <c r="WCE230" s="223"/>
      <c r="WCF230" s="223"/>
      <c r="WCG230" s="223"/>
      <c r="WCH230" s="223"/>
      <c r="WCI230" s="223"/>
      <c r="WCJ230" s="223"/>
      <c r="WCK230" s="223"/>
      <c r="WCL230" s="223"/>
      <c r="WCM230" s="223"/>
      <c r="WCN230" s="223"/>
      <c r="WCO230" s="223"/>
      <c r="WCP230" s="223"/>
      <c r="WCQ230" s="223"/>
      <c r="WCR230" s="223"/>
      <c r="WCS230" s="223"/>
      <c r="WCT230" s="223"/>
      <c r="WCU230" s="223"/>
      <c r="WCV230" s="223"/>
      <c r="WCW230" s="223"/>
      <c r="WCX230" s="223"/>
      <c r="WCY230" s="223"/>
      <c r="WCZ230" s="223"/>
      <c r="WDA230" s="223"/>
      <c r="WDB230" s="223"/>
      <c r="WDC230" s="223"/>
      <c r="WDD230" s="223"/>
      <c r="WDE230" s="223"/>
      <c r="WDF230" s="223"/>
      <c r="WDG230" s="223"/>
      <c r="WDH230" s="223"/>
      <c r="WDI230" s="223"/>
      <c r="WDJ230" s="223"/>
      <c r="WDK230" s="223"/>
      <c r="WDL230" s="223"/>
      <c r="WDM230" s="223"/>
      <c r="WDN230" s="223"/>
      <c r="WDO230" s="223"/>
      <c r="WDP230" s="223"/>
      <c r="WDQ230" s="223"/>
      <c r="WDR230" s="223"/>
      <c r="WDS230" s="223"/>
      <c r="WDT230" s="223"/>
      <c r="WDU230" s="223"/>
      <c r="WDV230" s="223"/>
      <c r="WDW230" s="223"/>
      <c r="WDX230" s="223"/>
      <c r="WDY230" s="223"/>
      <c r="WDZ230" s="223"/>
      <c r="WEA230" s="223"/>
      <c r="WEB230" s="223"/>
      <c r="WEC230" s="223"/>
      <c r="WED230" s="223"/>
      <c r="WEE230" s="223"/>
      <c r="WEF230" s="223"/>
      <c r="WEG230" s="223"/>
      <c r="WEH230" s="223"/>
      <c r="WEI230" s="223"/>
      <c r="WEJ230" s="223"/>
      <c r="WEK230" s="223"/>
      <c r="WEL230" s="223"/>
      <c r="WEM230" s="223"/>
      <c r="WEN230" s="223"/>
      <c r="WEO230" s="223"/>
      <c r="WEP230" s="223"/>
      <c r="WEQ230" s="223"/>
      <c r="WER230" s="223"/>
      <c r="WES230" s="223"/>
      <c r="WET230" s="223"/>
      <c r="WEU230" s="223"/>
      <c r="WEV230" s="223"/>
      <c r="WEW230" s="223"/>
      <c r="WEX230" s="223"/>
      <c r="WEY230" s="223"/>
      <c r="WEZ230" s="223"/>
      <c r="WFA230" s="223"/>
      <c r="WFB230" s="223"/>
      <c r="WFC230" s="223"/>
      <c r="WFD230" s="223"/>
      <c r="WFE230" s="223"/>
      <c r="WFF230" s="223"/>
      <c r="WFG230" s="223"/>
      <c r="WFH230" s="223"/>
      <c r="WFI230" s="223"/>
      <c r="WFJ230" s="223"/>
      <c r="WFK230" s="223"/>
      <c r="WFL230" s="223"/>
      <c r="WFM230" s="223"/>
      <c r="WFN230" s="223"/>
      <c r="WFO230" s="223"/>
      <c r="WFP230" s="223"/>
      <c r="WFQ230" s="223"/>
      <c r="WFR230" s="223"/>
      <c r="WFS230" s="223"/>
      <c r="WFT230" s="223"/>
      <c r="WFU230" s="223"/>
      <c r="WFV230" s="223"/>
      <c r="WFW230" s="223"/>
      <c r="WFX230" s="223"/>
      <c r="WFY230" s="223"/>
      <c r="WFZ230" s="223"/>
      <c r="WGA230" s="223"/>
      <c r="WGB230" s="223"/>
      <c r="WGC230" s="223"/>
      <c r="WGD230" s="223"/>
      <c r="WGE230" s="223"/>
      <c r="WGF230" s="223"/>
      <c r="WGG230" s="223"/>
      <c r="WGH230" s="223"/>
      <c r="WGI230" s="223"/>
      <c r="WGJ230" s="223"/>
      <c r="WGK230" s="223"/>
      <c r="WGL230" s="223"/>
      <c r="WGM230" s="223"/>
      <c r="WGN230" s="223"/>
      <c r="WGO230" s="223"/>
      <c r="WGP230" s="223"/>
      <c r="WGQ230" s="223"/>
      <c r="WGR230" s="223"/>
      <c r="WGS230" s="223"/>
      <c r="WGT230" s="223"/>
      <c r="WGU230" s="223"/>
      <c r="WGV230" s="223"/>
      <c r="WGW230" s="223"/>
      <c r="WGX230" s="223"/>
      <c r="WGY230" s="223"/>
      <c r="WGZ230" s="223"/>
      <c r="WHA230" s="223"/>
      <c r="WHB230" s="223"/>
      <c r="WHC230" s="223"/>
      <c r="WHD230" s="223"/>
      <c r="WHE230" s="223"/>
      <c r="WHF230" s="223"/>
      <c r="WHG230" s="223"/>
      <c r="WHH230" s="223"/>
      <c r="WHI230" s="223"/>
      <c r="WHJ230" s="223"/>
      <c r="WHK230" s="223"/>
      <c r="WHL230" s="223"/>
      <c r="WHM230" s="223"/>
      <c r="WHN230" s="223"/>
      <c r="WHO230" s="223"/>
      <c r="WHP230" s="223"/>
      <c r="WHQ230" s="223"/>
      <c r="WHR230" s="223"/>
      <c r="WHS230" s="223"/>
      <c r="WHT230" s="223"/>
      <c r="WHU230" s="223"/>
      <c r="WHV230" s="223"/>
      <c r="WHW230" s="223"/>
      <c r="WHX230" s="223"/>
      <c r="WHY230" s="223"/>
      <c r="WHZ230" s="223"/>
      <c r="WIA230" s="223"/>
      <c r="WIB230" s="223"/>
      <c r="WIC230" s="223"/>
      <c r="WID230" s="223"/>
      <c r="WIE230" s="223"/>
      <c r="WIF230" s="223"/>
      <c r="WIG230" s="223"/>
      <c r="WIH230" s="223"/>
      <c r="WII230" s="223"/>
      <c r="WIJ230" s="223"/>
      <c r="WIK230" s="223"/>
      <c r="WIL230" s="223"/>
      <c r="WIM230" s="223"/>
      <c r="WIN230" s="223"/>
      <c r="WIO230" s="223"/>
      <c r="WIP230" s="223"/>
      <c r="WIQ230" s="223"/>
      <c r="WIR230" s="223"/>
      <c r="WIS230" s="223"/>
      <c r="WIT230" s="223"/>
      <c r="WIU230" s="223"/>
      <c r="WIV230" s="223"/>
      <c r="WIW230" s="223"/>
      <c r="WIX230" s="223"/>
      <c r="WIY230" s="223"/>
      <c r="WIZ230" s="223"/>
      <c r="WJA230" s="223"/>
      <c r="WJB230" s="223"/>
      <c r="WJC230" s="223"/>
      <c r="WJD230" s="223"/>
      <c r="WJE230" s="223"/>
      <c r="WJF230" s="223"/>
      <c r="WJG230" s="223"/>
      <c r="WJH230" s="223"/>
      <c r="WJI230" s="223"/>
      <c r="WJJ230" s="223"/>
      <c r="WJK230" s="223"/>
      <c r="WJL230" s="223"/>
      <c r="WJM230" s="223"/>
      <c r="WJN230" s="223"/>
      <c r="WJO230" s="223"/>
      <c r="WJP230" s="223"/>
      <c r="WJQ230" s="223"/>
      <c r="WJR230" s="223"/>
      <c r="WJS230" s="223"/>
      <c r="WJT230" s="223"/>
      <c r="WJU230" s="223"/>
      <c r="WJV230" s="223"/>
      <c r="WJW230" s="223"/>
      <c r="WJX230" s="223"/>
      <c r="WJY230" s="223"/>
      <c r="WJZ230" s="223"/>
      <c r="WKA230" s="223"/>
      <c r="WKB230" s="223"/>
      <c r="WKC230" s="223"/>
      <c r="WKD230" s="223"/>
      <c r="WKE230" s="223"/>
      <c r="WKF230" s="223"/>
      <c r="WKG230" s="223"/>
      <c r="WKH230" s="223"/>
      <c r="WKI230" s="223"/>
      <c r="WKJ230" s="223"/>
      <c r="WKK230" s="223"/>
      <c r="WKL230" s="223"/>
      <c r="WKM230" s="223"/>
      <c r="WKN230" s="223"/>
      <c r="WKO230" s="223"/>
      <c r="WKP230" s="223"/>
      <c r="WKQ230" s="223"/>
      <c r="WKR230" s="223"/>
      <c r="WKS230" s="223"/>
      <c r="WKT230" s="223"/>
      <c r="WKU230" s="223"/>
      <c r="WKV230" s="223"/>
      <c r="WKW230" s="223"/>
      <c r="WKX230" s="223"/>
      <c r="WKY230" s="223"/>
      <c r="WKZ230" s="223"/>
      <c r="WLA230" s="223"/>
      <c r="WLB230" s="223"/>
      <c r="WLC230" s="223"/>
      <c r="WLD230" s="223"/>
      <c r="WLE230" s="223"/>
      <c r="WLF230" s="223"/>
      <c r="WLG230" s="223"/>
      <c r="WLH230" s="223"/>
      <c r="WLI230" s="223"/>
      <c r="WLJ230" s="223"/>
      <c r="WLK230" s="223"/>
      <c r="WLL230" s="223"/>
      <c r="WLM230" s="223"/>
      <c r="WLN230" s="223"/>
      <c r="WLO230" s="223"/>
      <c r="WLP230" s="223"/>
      <c r="WLQ230" s="223"/>
      <c r="WLR230" s="223"/>
      <c r="WLS230" s="223"/>
      <c r="WLT230" s="223"/>
      <c r="WLU230" s="223"/>
      <c r="WLV230" s="223"/>
      <c r="WLW230" s="223"/>
      <c r="WLX230" s="223"/>
      <c r="WLY230" s="223"/>
      <c r="WLZ230" s="223"/>
      <c r="WMA230" s="223"/>
      <c r="WMB230" s="223"/>
      <c r="WMC230" s="223"/>
      <c r="WMD230" s="223"/>
      <c r="WME230" s="223"/>
      <c r="WMF230" s="223"/>
      <c r="WMG230" s="223"/>
      <c r="WMH230" s="223"/>
      <c r="WMI230" s="223"/>
      <c r="WMJ230" s="223"/>
      <c r="WMK230" s="223"/>
      <c r="WML230" s="223"/>
      <c r="WMM230" s="223"/>
      <c r="WMN230" s="223"/>
      <c r="WMO230" s="223"/>
      <c r="WMP230" s="223"/>
      <c r="WMQ230" s="223"/>
      <c r="WMR230" s="223"/>
      <c r="WMS230" s="223"/>
      <c r="WMT230" s="223"/>
      <c r="WMU230" s="223"/>
      <c r="WMV230" s="223"/>
      <c r="WMW230" s="223"/>
      <c r="WMX230" s="223"/>
      <c r="WMY230" s="223"/>
      <c r="WMZ230" s="223"/>
      <c r="WNA230" s="223"/>
      <c r="WNB230" s="223"/>
      <c r="WNC230" s="223"/>
      <c r="WND230" s="223"/>
      <c r="WNE230" s="223"/>
      <c r="WNF230" s="223"/>
      <c r="WNG230" s="223"/>
      <c r="WNH230" s="223"/>
      <c r="WNI230" s="223"/>
      <c r="WNJ230" s="223"/>
      <c r="WNK230" s="223"/>
      <c r="WNL230" s="223"/>
      <c r="WNM230" s="223"/>
      <c r="WNN230" s="223"/>
      <c r="WNO230" s="223"/>
      <c r="WNP230" s="223"/>
      <c r="WNQ230" s="223"/>
      <c r="WNR230" s="223"/>
      <c r="WNS230" s="223"/>
      <c r="WNT230" s="223"/>
      <c r="WNU230" s="223"/>
      <c r="WNV230" s="223"/>
      <c r="WNW230" s="223"/>
      <c r="WNX230" s="223"/>
      <c r="WNY230" s="223"/>
      <c r="WNZ230" s="223"/>
      <c r="WOA230" s="223"/>
      <c r="WOB230" s="223"/>
      <c r="WOC230" s="223"/>
      <c r="WOD230" s="223"/>
      <c r="WOE230" s="223"/>
      <c r="WOF230" s="223"/>
      <c r="WOG230" s="223"/>
      <c r="WOH230" s="223"/>
      <c r="WOI230" s="223"/>
      <c r="WOJ230" s="223"/>
      <c r="WOK230" s="223"/>
      <c r="WOL230" s="223"/>
      <c r="WOM230" s="223"/>
      <c r="WON230" s="223"/>
      <c r="WOO230" s="223"/>
      <c r="WOP230" s="223"/>
      <c r="WOQ230" s="223"/>
      <c r="WOR230" s="223"/>
      <c r="WOS230" s="223"/>
      <c r="WOT230" s="223"/>
      <c r="WOU230" s="223"/>
      <c r="WOV230" s="223"/>
      <c r="WOW230" s="223"/>
      <c r="WOX230" s="223"/>
      <c r="WOY230" s="223"/>
      <c r="WOZ230" s="223"/>
      <c r="WPA230" s="223"/>
      <c r="WPB230" s="223"/>
      <c r="WPC230" s="223"/>
      <c r="WPD230" s="223"/>
      <c r="WPE230" s="223"/>
      <c r="WPF230" s="223"/>
      <c r="WPG230" s="223"/>
      <c r="WPH230" s="223"/>
      <c r="WPI230" s="223"/>
      <c r="WPJ230" s="223"/>
      <c r="WPK230" s="223"/>
      <c r="WPL230" s="223"/>
      <c r="WPM230" s="223"/>
      <c r="WPN230" s="223"/>
      <c r="WPO230" s="223"/>
      <c r="WPP230" s="223"/>
      <c r="WPQ230" s="223"/>
      <c r="WPR230" s="223"/>
      <c r="WPS230" s="223"/>
      <c r="WPT230" s="223"/>
      <c r="WPU230" s="223"/>
      <c r="WPV230" s="223"/>
      <c r="WPW230" s="223"/>
      <c r="WPX230" s="223"/>
      <c r="WPY230" s="223"/>
      <c r="WPZ230" s="223"/>
      <c r="WQA230" s="223"/>
      <c r="WQB230" s="223"/>
      <c r="WQC230" s="223"/>
      <c r="WQD230" s="223"/>
      <c r="WQE230" s="223"/>
      <c r="WQF230" s="223"/>
      <c r="WQG230" s="223"/>
      <c r="WQH230" s="223"/>
      <c r="WQI230" s="223"/>
      <c r="WQJ230" s="223"/>
      <c r="WQK230" s="223"/>
      <c r="WQL230" s="223"/>
      <c r="WQM230" s="223"/>
      <c r="WQN230" s="223"/>
      <c r="WQO230" s="223"/>
      <c r="WQP230" s="223"/>
      <c r="WQQ230" s="223"/>
      <c r="WQR230" s="223"/>
      <c r="WQS230" s="223"/>
      <c r="WQT230" s="223"/>
      <c r="WQU230" s="223"/>
      <c r="WQV230" s="223"/>
      <c r="WQW230" s="223"/>
      <c r="WQX230" s="223"/>
      <c r="WQY230" s="223"/>
      <c r="WQZ230" s="223"/>
      <c r="WRA230" s="223"/>
      <c r="WRB230" s="223"/>
      <c r="WRC230" s="223"/>
      <c r="WRD230" s="223"/>
      <c r="WRE230" s="223"/>
      <c r="WRF230" s="223"/>
      <c r="WRG230" s="223"/>
      <c r="WRH230" s="223"/>
      <c r="WRI230" s="223"/>
      <c r="WRJ230" s="223"/>
      <c r="WRK230" s="223"/>
      <c r="WRL230" s="223"/>
      <c r="WRM230" s="223"/>
      <c r="WRN230" s="223"/>
      <c r="WRO230" s="223"/>
      <c r="WRP230" s="223"/>
      <c r="WRQ230" s="223"/>
      <c r="WRR230" s="223"/>
      <c r="WRS230" s="223"/>
      <c r="WRT230" s="223"/>
      <c r="WRU230" s="223"/>
      <c r="WRV230" s="223"/>
      <c r="WRW230" s="223"/>
      <c r="WRX230" s="223"/>
      <c r="WRY230" s="223"/>
      <c r="WRZ230" s="223"/>
      <c r="WSA230" s="223"/>
      <c r="WSB230" s="223"/>
      <c r="WSC230" s="223"/>
      <c r="WSD230" s="223"/>
      <c r="WSE230" s="223"/>
      <c r="WSF230" s="223"/>
      <c r="WSG230" s="223"/>
      <c r="WSH230" s="223"/>
      <c r="WSI230" s="223"/>
      <c r="WSJ230" s="223"/>
      <c r="WSK230" s="223"/>
      <c r="WSL230" s="223"/>
      <c r="WSM230" s="223"/>
      <c r="WSN230" s="223"/>
      <c r="WSO230" s="223"/>
      <c r="WSP230" s="223"/>
      <c r="WSQ230" s="223"/>
      <c r="WSR230" s="223"/>
      <c r="WSS230" s="223"/>
      <c r="WST230" s="223"/>
      <c r="WSU230" s="223"/>
      <c r="WSV230" s="223"/>
      <c r="WSW230" s="223"/>
      <c r="WSX230" s="223"/>
      <c r="WSY230" s="223"/>
      <c r="WSZ230" s="223"/>
      <c r="WTA230" s="223"/>
      <c r="WTB230" s="223"/>
      <c r="WTC230" s="223"/>
      <c r="WTD230" s="223"/>
      <c r="WTE230" s="223"/>
      <c r="WTF230" s="223"/>
      <c r="WTG230" s="223"/>
      <c r="WTH230" s="223"/>
      <c r="WTI230" s="223"/>
      <c r="WTJ230" s="223"/>
      <c r="WTK230" s="223"/>
      <c r="WTL230" s="223"/>
      <c r="WTM230" s="223"/>
      <c r="WTN230" s="223"/>
      <c r="WTO230" s="223"/>
      <c r="WTP230" s="223"/>
      <c r="WTQ230" s="223"/>
      <c r="WTR230" s="223"/>
      <c r="WTS230" s="223"/>
      <c r="WTT230" s="223"/>
      <c r="WTU230" s="223"/>
      <c r="WTV230" s="223"/>
      <c r="WTW230" s="223"/>
      <c r="WTX230" s="223"/>
      <c r="WTY230" s="223"/>
      <c r="WTZ230" s="223"/>
      <c r="WUA230" s="223"/>
      <c r="WUB230" s="223"/>
      <c r="WUC230" s="223"/>
      <c r="WUD230" s="223"/>
      <c r="WUE230" s="223"/>
      <c r="WUF230" s="223"/>
      <c r="WUG230" s="223"/>
      <c r="WUH230" s="223"/>
      <c r="WUI230" s="223"/>
      <c r="WUJ230" s="223"/>
      <c r="WUK230" s="223"/>
      <c r="WUL230" s="223"/>
      <c r="WUM230" s="223"/>
      <c r="WUN230" s="223"/>
      <c r="WUO230" s="223"/>
      <c r="WUP230" s="223"/>
      <c r="WUQ230" s="223"/>
      <c r="WUR230" s="223"/>
      <c r="WUS230" s="223"/>
      <c r="WUT230" s="223"/>
      <c r="WUU230" s="223"/>
      <c r="WUV230" s="223"/>
      <c r="WUW230" s="223"/>
      <c r="WUX230" s="223"/>
      <c r="WUY230" s="223"/>
      <c r="WUZ230" s="223"/>
      <c r="WVA230" s="223"/>
      <c r="WVB230" s="223"/>
      <c r="WVC230" s="223"/>
      <c r="WVD230" s="223"/>
      <c r="WVE230" s="223"/>
      <c r="WVF230" s="223"/>
      <c r="WVG230" s="223"/>
      <c r="WVH230" s="223"/>
      <c r="WVI230" s="223"/>
      <c r="WVJ230" s="223"/>
      <c r="WVK230" s="223"/>
      <c r="WVL230" s="223"/>
      <c r="WVM230" s="223"/>
      <c r="WVN230" s="223"/>
      <c r="WVO230" s="223"/>
      <c r="WVP230" s="223"/>
      <c r="WVQ230" s="223"/>
      <c r="WVR230" s="223"/>
      <c r="WVS230" s="223"/>
      <c r="WVT230" s="223"/>
      <c r="WVU230" s="223"/>
      <c r="WVV230" s="223"/>
      <c r="WVW230" s="223"/>
      <c r="WVX230" s="223"/>
      <c r="WVY230" s="223"/>
      <c r="WVZ230" s="223"/>
      <c r="WWA230" s="223"/>
      <c r="WWB230" s="223"/>
      <c r="WWC230" s="223"/>
      <c r="WWD230" s="223"/>
      <c r="WWE230" s="223"/>
      <c r="WWF230" s="223"/>
      <c r="WWG230" s="223"/>
      <c r="WWH230" s="223"/>
      <c r="WWI230" s="223"/>
      <c r="WWJ230" s="223"/>
      <c r="WWK230" s="223"/>
      <c r="WWL230" s="223"/>
      <c r="WWM230" s="223"/>
      <c r="WWN230" s="223"/>
      <c r="WWO230" s="223"/>
      <c r="WWP230" s="223"/>
      <c r="WWQ230" s="223"/>
      <c r="WWR230" s="223"/>
      <c r="WWS230" s="223"/>
      <c r="WWT230" s="223"/>
      <c r="WWU230" s="223"/>
      <c r="WWV230" s="223"/>
      <c r="WWW230" s="223"/>
      <c r="WWX230" s="223"/>
      <c r="WWY230" s="223"/>
      <c r="WWZ230" s="223"/>
      <c r="WXA230" s="223"/>
      <c r="WXB230" s="223"/>
      <c r="WXC230" s="223"/>
      <c r="WXD230" s="223"/>
      <c r="WXE230" s="223"/>
      <c r="WXF230" s="223"/>
      <c r="WXG230" s="223"/>
      <c r="WXH230" s="223"/>
      <c r="WXI230" s="223"/>
      <c r="WXJ230" s="223"/>
      <c r="WXK230" s="223"/>
      <c r="WXL230" s="223"/>
      <c r="WXM230" s="223"/>
      <c r="WXN230" s="223"/>
      <c r="WXO230" s="223"/>
      <c r="WXP230" s="223"/>
      <c r="WXQ230" s="223"/>
      <c r="WXR230" s="223"/>
      <c r="WXS230" s="223"/>
      <c r="WXT230" s="223"/>
      <c r="WXU230" s="223"/>
      <c r="WXV230" s="223"/>
      <c r="WXW230" s="223"/>
      <c r="WXX230" s="223"/>
      <c r="WXY230" s="223"/>
      <c r="WXZ230" s="223"/>
      <c r="WYA230" s="223"/>
      <c r="WYB230" s="223"/>
      <c r="WYC230" s="223"/>
      <c r="WYD230" s="223"/>
      <c r="WYE230" s="223"/>
      <c r="WYF230" s="223"/>
      <c r="WYG230" s="223"/>
      <c r="WYH230" s="223"/>
      <c r="WYI230" s="223"/>
      <c r="WYJ230" s="223"/>
      <c r="WYK230" s="223"/>
      <c r="WYL230" s="223"/>
      <c r="WYM230" s="223"/>
      <c r="WYN230" s="223"/>
      <c r="WYO230" s="223"/>
      <c r="WYP230" s="223"/>
      <c r="WYQ230" s="223"/>
      <c r="WYR230" s="223"/>
      <c r="WYS230" s="223"/>
      <c r="WYT230" s="223"/>
      <c r="WYU230" s="223"/>
      <c r="WYV230" s="223"/>
      <c r="WYW230" s="223"/>
      <c r="WYX230" s="223"/>
      <c r="WYY230" s="223"/>
      <c r="WYZ230" s="223"/>
      <c r="WZA230" s="223"/>
      <c r="WZB230" s="223"/>
      <c r="WZC230" s="223"/>
      <c r="WZD230" s="223"/>
      <c r="WZE230" s="223"/>
      <c r="WZF230" s="223"/>
      <c r="WZG230" s="223"/>
      <c r="WZH230" s="223"/>
      <c r="WZI230" s="223"/>
      <c r="WZJ230" s="223"/>
      <c r="WZK230" s="223"/>
      <c r="WZL230" s="223"/>
      <c r="WZM230" s="223"/>
      <c r="WZN230" s="223"/>
      <c r="WZO230" s="223"/>
      <c r="WZP230" s="223"/>
      <c r="WZQ230" s="223"/>
      <c r="WZR230" s="223"/>
      <c r="WZS230" s="223"/>
      <c r="WZT230" s="223"/>
      <c r="WZU230" s="223"/>
      <c r="WZV230" s="223"/>
      <c r="WZW230" s="223"/>
      <c r="WZX230" s="223"/>
      <c r="WZY230" s="223"/>
      <c r="WZZ230" s="223"/>
      <c r="XAA230" s="223"/>
      <c r="XAB230" s="223"/>
      <c r="XAC230" s="223"/>
      <c r="XAD230" s="223"/>
      <c r="XAE230" s="223"/>
      <c r="XAF230" s="223"/>
      <c r="XAG230" s="223"/>
      <c r="XAH230" s="223"/>
      <c r="XAI230" s="223"/>
      <c r="XAJ230" s="223"/>
      <c r="XAK230" s="223"/>
      <c r="XAL230" s="223"/>
      <c r="XAM230" s="223"/>
      <c r="XAN230" s="223"/>
      <c r="XAO230" s="223"/>
      <c r="XAP230" s="223"/>
      <c r="XAQ230" s="223"/>
      <c r="XAR230" s="223"/>
      <c r="XAS230" s="223"/>
      <c r="XAT230" s="223"/>
      <c r="XAU230" s="223"/>
      <c r="XAV230" s="223"/>
      <c r="XAW230" s="223"/>
      <c r="XAX230" s="223"/>
      <c r="XAY230" s="223"/>
      <c r="XAZ230" s="223"/>
      <c r="XBA230" s="223"/>
      <c r="XBB230" s="223"/>
      <c r="XBC230" s="223"/>
      <c r="XBD230" s="223"/>
      <c r="XBE230" s="223"/>
      <c r="XBF230" s="223"/>
      <c r="XBG230" s="223"/>
      <c r="XBH230" s="223"/>
      <c r="XBI230" s="223"/>
      <c r="XBJ230" s="223"/>
      <c r="XBK230" s="223"/>
      <c r="XBL230" s="223"/>
      <c r="XBM230" s="223"/>
      <c r="XBN230" s="223"/>
      <c r="XBO230" s="223"/>
      <c r="XBP230" s="223"/>
      <c r="XBQ230" s="223"/>
      <c r="XBR230" s="223"/>
      <c r="XBS230" s="223"/>
      <c r="XBT230" s="223"/>
      <c r="XBU230" s="223"/>
      <c r="XBV230" s="223"/>
      <c r="XBW230" s="223"/>
      <c r="XBX230" s="223"/>
      <c r="XBY230" s="223"/>
      <c r="XBZ230" s="223"/>
      <c r="XCA230" s="223"/>
      <c r="XCB230" s="223"/>
      <c r="XCC230" s="223"/>
      <c r="XCD230" s="223"/>
      <c r="XCE230" s="223"/>
      <c r="XCF230" s="223"/>
      <c r="XCG230" s="223"/>
      <c r="XCH230" s="223"/>
      <c r="XCI230" s="223"/>
      <c r="XCJ230" s="223"/>
      <c r="XCK230" s="223"/>
      <c r="XCL230" s="223"/>
      <c r="XCM230" s="223"/>
      <c r="XCN230" s="223"/>
      <c r="XCO230" s="223"/>
      <c r="XCP230" s="223"/>
      <c r="XCQ230" s="223"/>
      <c r="XCR230" s="223"/>
      <c r="XCS230" s="223"/>
      <c r="XCT230" s="223"/>
      <c r="XCU230" s="223"/>
      <c r="XCV230" s="223"/>
      <c r="XCW230" s="223"/>
      <c r="XCX230" s="223"/>
      <c r="XCY230" s="223"/>
      <c r="XCZ230" s="223"/>
      <c r="XDA230" s="223"/>
      <c r="XDB230" s="223"/>
      <c r="XDC230" s="223"/>
      <c r="XDD230" s="223"/>
      <c r="XDE230" s="223"/>
      <c r="XDF230" s="223"/>
      <c r="XDG230" s="223"/>
      <c r="XDH230" s="223"/>
      <c r="XDI230" s="223"/>
      <c r="XDJ230" s="223"/>
      <c r="XDK230" s="223"/>
      <c r="XDL230" s="223"/>
      <c r="XDM230" s="223"/>
      <c r="XDN230" s="223"/>
      <c r="XDO230" s="223"/>
      <c r="XDP230" s="223"/>
      <c r="XDQ230" s="223"/>
      <c r="XDR230" s="223"/>
      <c r="XDS230" s="223"/>
      <c r="XDT230" s="223"/>
      <c r="XDU230" s="223"/>
      <c r="XDV230" s="223"/>
      <c r="XDW230" s="223"/>
      <c r="XDX230" s="223"/>
      <c r="XDY230" s="223"/>
      <c r="XDZ230" s="223"/>
      <c r="XEA230" s="223"/>
      <c r="XEB230" s="223"/>
      <c r="XEC230" s="223"/>
      <c r="XED230" s="223"/>
      <c r="XEE230" s="223"/>
      <c r="XEF230" s="223"/>
      <c r="XEG230" s="223"/>
      <c r="XEH230" s="223"/>
      <c r="XEI230" s="223"/>
      <c r="XEJ230" s="223"/>
      <c r="XEK230" s="223"/>
      <c r="XEL230" s="223"/>
      <c r="XEM230" s="223"/>
      <c r="XEN230" s="223"/>
      <c r="XEO230" s="223"/>
      <c r="XEP230" s="223"/>
      <c r="XEQ230" s="223"/>
      <c r="XER230" s="223"/>
      <c r="XES230" s="223"/>
      <c r="XET230" s="223"/>
      <c r="XEU230" s="223"/>
      <c r="XEV230" s="223"/>
      <c r="XEW230" s="223"/>
      <c r="XEX230" s="223"/>
      <c r="XEY230" s="223"/>
      <c r="XEZ230" s="223"/>
      <c r="XFA230" s="223"/>
      <c r="XFB230" s="223"/>
      <c r="XFC230" s="223"/>
      <c r="XFD230" s="229"/>
    </row>
    <row r="231" spans="1:16384" s="234" customFormat="1" ht="23.25" x14ac:dyDescent="0.2">
      <c r="A231" s="254" t="s">
        <v>207</v>
      </c>
      <c r="B231" s="255"/>
      <c r="C231" s="257"/>
      <c r="D231" s="473">
        <v>1290</v>
      </c>
      <c r="E231" s="258"/>
      <c r="F231" s="248"/>
      <c r="G231" s="248"/>
      <c r="H231" s="248"/>
    </row>
    <row r="232" spans="1:16384" s="238" customFormat="1" ht="84" x14ac:dyDescent="0.2">
      <c r="A232" s="254" t="s">
        <v>148</v>
      </c>
      <c r="B232" s="255"/>
      <c r="C232" s="256" t="s">
        <v>149</v>
      </c>
      <c r="D232" s="257" t="s">
        <v>150</v>
      </c>
      <c r="E232" s="258"/>
      <c r="F232" s="248"/>
      <c r="G232" s="248"/>
      <c r="H232" s="248"/>
    </row>
    <row r="233" spans="1:16384" s="243" customFormat="1" ht="21" x14ac:dyDescent="0.2">
      <c r="A233" s="254" t="s">
        <v>151</v>
      </c>
      <c r="B233" s="255"/>
      <c r="C233" s="256" t="s">
        <v>152</v>
      </c>
      <c r="D233" s="257" t="s">
        <v>153</v>
      </c>
      <c r="E233" s="258"/>
      <c r="F233" s="248"/>
      <c r="G233" s="248"/>
      <c r="H233" s="248"/>
    </row>
    <row r="234" spans="1:16384" ht="97.5" customHeight="1" x14ac:dyDescent="0.2">
      <c r="A234" s="254" t="s">
        <v>157</v>
      </c>
      <c r="B234" s="255"/>
      <c r="C234" s="314" t="s">
        <v>158</v>
      </c>
      <c r="D234" s="255" t="s">
        <v>153</v>
      </c>
      <c r="E234" s="315"/>
      <c r="F234" s="242"/>
      <c r="G234" s="242"/>
      <c r="H234" s="242"/>
    </row>
    <row r="235" spans="1:16384" ht="231.75" thickBot="1" x14ac:dyDescent="0.25">
      <c r="A235" s="316" t="s">
        <v>159</v>
      </c>
      <c r="B235" s="317"/>
      <c r="C235" s="318" t="s">
        <v>160</v>
      </c>
      <c r="D235" s="319" t="s">
        <v>153</v>
      </c>
      <c r="E235" s="320"/>
      <c r="F235" s="232"/>
      <c r="G235" s="233"/>
      <c r="H235" s="233"/>
    </row>
    <row r="236" spans="1:16384" ht="98.25" customHeight="1" x14ac:dyDescent="0.2">
      <c r="A236" s="538" t="s">
        <v>601</v>
      </c>
      <c r="B236" s="538"/>
      <c r="C236" s="538"/>
      <c r="D236" s="538"/>
      <c r="E236" s="538"/>
      <c r="F236" s="538"/>
      <c r="G236" s="538"/>
      <c r="H236" s="538"/>
    </row>
    <row r="237" spans="1:16384" ht="50.1" customHeight="1" x14ac:dyDescent="0.2">
      <c r="A237" s="538" t="s">
        <v>602</v>
      </c>
      <c r="B237" s="538"/>
      <c r="C237" s="538"/>
      <c r="D237" s="538"/>
      <c r="E237" s="538"/>
      <c r="F237" s="538"/>
      <c r="G237" s="538"/>
      <c r="H237" s="538"/>
    </row>
    <row r="238" spans="1:16384" ht="21" customHeight="1" x14ac:dyDescent="0.2">
      <c r="A238" s="229"/>
      <c r="B238" s="229"/>
      <c r="C238" s="230"/>
      <c r="D238" s="231"/>
      <c r="E238" s="231"/>
      <c r="F238" s="232"/>
      <c r="G238" s="233"/>
      <c r="H238" s="233"/>
    </row>
    <row r="239" spans="1:16384" ht="30" customHeight="1" x14ac:dyDescent="0.2">
      <c r="A239" s="260" t="s">
        <v>161</v>
      </c>
      <c r="B239" s="260"/>
      <c r="C239" s="260"/>
      <c r="D239" s="260"/>
      <c r="E239" s="260"/>
      <c r="F239" s="260"/>
      <c r="G239" s="260"/>
      <c r="H239" s="260"/>
    </row>
    <row r="240" spans="1:16384" ht="75" customHeight="1" x14ac:dyDescent="0.2">
      <c r="A240" s="260" t="s">
        <v>162</v>
      </c>
      <c r="B240" s="260"/>
      <c r="C240" s="260"/>
      <c r="D240" s="260"/>
      <c r="E240" s="260"/>
      <c r="F240" s="260"/>
      <c r="G240" s="260"/>
      <c r="H240" s="260"/>
    </row>
    <row r="241" spans="1:8" s="213" customFormat="1" ht="186" customHeight="1" x14ac:dyDescent="0.2">
      <c r="A241"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1" s="321"/>
      <c r="C241" s="321"/>
      <c r="D241" s="321"/>
      <c r="E241" s="321"/>
      <c r="F241" s="321"/>
      <c r="G241" s="321"/>
      <c r="H241" s="321"/>
    </row>
    <row r="242" spans="1:8" s="234" customFormat="1" ht="23.25" x14ac:dyDescent="0.2">
      <c r="A242" s="235" t="s">
        <v>164</v>
      </c>
      <c r="B242" s="235"/>
      <c r="C242" s="235"/>
      <c r="D242" s="235"/>
      <c r="E242" s="235"/>
      <c r="F242" s="235"/>
      <c r="G242" s="235"/>
      <c r="H242" s="235"/>
    </row>
    <row r="243" spans="1:8" ht="23.25" x14ac:dyDescent="0.2">
      <c r="A243" s="260" t="s">
        <v>165</v>
      </c>
      <c r="B243" s="260"/>
      <c r="C243" s="260"/>
      <c r="D243" s="260"/>
      <c r="E243" s="260"/>
      <c r="F243" s="260"/>
      <c r="G243" s="260"/>
      <c r="H243" s="260"/>
    </row>
    <row r="244" spans="1:8" s="213" customFormat="1" ht="125.25" customHeight="1" x14ac:dyDescent="0.2">
      <c r="A244" s="474" t="s">
        <v>281</v>
      </c>
      <c r="B244" s="474"/>
      <c r="C244" s="474"/>
      <c r="D244" s="474"/>
      <c r="E244" s="474"/>
      <c r="F244" s="474"/>
      <c r="G244" s="474"/>
      <c r="H244" s="474"/>
    </row>
    <row r="245" spans="1:8" ht="25.5" x14ac:dyDescent="0.35">
      <c r="A245" s="475" t="s">
        <v>282</v>
      </c>
      <c r="B245" s="476"/>
      <c r="C245" s="477" t="s">
        <v>283</v>
      </c>
    </row>
    <row r="246" spans="1:8" ht="25.5" x14ac:dyDescent="0.35">
      <c r="A246" s="478" t="s">
        <v>284</v>
      </c>
      <c r="B246" s="479"/>
      <c r="C246" s="480">
        <v>1</v>
      </c>
    </row>
    <row r="247" spans="1:8" ht="25.5" x14ac:dyDescent="0.35">
      <c r="A247" s="478">
        <v>2</v>
      </c>
      <c r="B247" s="479"/>
      <c r="C247" s="480">
        <v>1.1000000000000001</v>
      </c>
    </row>
    <row r="248" spans="1:8" ht="25.5" x14ac:dyDescent="0.35">
      <c r="A248" s="478">
        <v>3</v>
      </c>
      <c r="B248" s="479"/>
      <c r="C248" s="480">
        <v>1.2</v>
      </c>
    </row>
    <row r="249" spans="1:8" ht="25.5" x14ac:dyDescent="0.35">
      <c r="A249" s="478" t="s">
        <v>285</v>
      </c>
      <c r="B249" s="479"/>
      <c r="C249" s="480">
        <v>1.25</v>
      </c>
    </row>
    <row r="250" spans="1:8" ht="25.5" x14ac:dyDescent="0.35">
      <c r="A250" s="478" t="s">
        <v>286</v>
      </c>
      <c r="B250" s="479"/>
      <c r="C250" s="480">
        <v>1.3</v>
      </c>
    </row>
    <row r="251" spans="1:8" ht="25.5" x14ac:dyDescent="0.35">
      <c r="A251" s="478" t="s">
        <v>287</v>
      </c>
      <c r="B251" s="479"/>
      <c r="C251" s="480">
        <v>1.35</v>
      </c>
    </row>
    <row r="252" spans="1:8" ht="25.5" x14ac:dyDescent="0.35">
      <c r="A252" s="478" t="s">
        <v>288</v>
      </c>
      <c r="B252" s="479"/>
      <c r="C252" s="480">
        <v>1.4</v>
      </c>
    </row>
    <row r="253" spans="1:8" ht="25.5" x14ac:dyDescent="0.35">
      <c r="A253" s="478" t="s">
        <v>289</v>
      </c>
      <c r="B253" s="479"/>
      <c r="C253" s="480">
        <v>1.45</v>
      </c>
    </row>
    <row r="254" spans="1:8" ht="25.5" x14ac:dyDescent="0.35">
      <c r="A254" s="478" t="s">
        <v>290</v>
      </c>
      <c r="B254" s="479"/>
      <c r="C254" s="480">
        <v>1.5</v>
      </c>
    </row>
    <row r="255" spans="1:8" ht="25.5" x14ac:dyDescent="0.35">
      <c r="A255" s="478" t="s">
        <v>291</v>
      </c>
      <c r="B255" s="479"/>
      <c r="C255" s="480">
        <v>2</v>
      </c>
    </row>
    <row r="256" spans="1:8" ht="23.25" x14ac:dyDescent="0.2">
      <c r="A256" s="260" t="s">
        <v>292</v>
      </c>
      <c r="B256" s="260"/>
      <c r="C256" s="260"/>
      <c r="D256" s="260"/>
      <c r="E256" s="260"/>
      <c r="F256" s="260"/>
      <c r="G256" s="260"/>
      <c r="H256" s="260"/>
    </row>
    <row r="259" spans="1:8" s="262" customFormat="1" ht="114.75" customHeight="1" x14ac:dyDescent="0.2">
      <c r="A259" s="235" t="s">
        <v>481</v>
      </c>
      <c r="B259" s="235"/>
      <c r="C259" s="235"/>
      <c r="D259" s="235"/>
      <c r="E259" s="235"/>
      <c r="F259" s="235"/>
      <c r="G259" s="235"/>
      <c r="H259" s="235"/>
    </row>
    <row r="266" spans="1:8" s="262" customFormat="1" ht="114.75" customHeight="1" x14ac:dyDescent="0.2">
      <c r="A266" s="212"/>
      <c r="B266" s="213"/>
      <c r="C266" s="214"/>
      <c r="D266" s="213"/>
      <c r="E266" s="213"/>
      <c r="F266" s="213"/>
      <c r="G266" s="213"/>
      <c r="H266" s="215"/>
    </row>
  </sheetData>
  <sheetProtection selectLockedCells="1" selectUnlockedCells="1"/>
  <mergeCells count="5871">
    <mergeCell ref="A253:B253"/>
    <mergeCell ref="A254:B254"/>
    <mergeCell ref="A255:B255"/>
    <mergeCell ref="A256:H256"/>
    <mergeCell ref="A259:E259"/>
    <mergeCell ref="F259:H259"/>
    <mergeCell ref="A247:B247"/>
    <mergeCell ref="A248:B248"/>
    <mergeCell ref="A249:B249"/>
    <mergeCell ref="A250:B250"/>
    <mergeCell ref="A251:B251"/>
    <mergeCell ref="A252:B252"/>
    <mergeCell ref="A241:H241"/>
    <mergeCell ref="A242:H242"/>
    <mergeCell ref="A243:H243"/>
    <mergeCell ref="A244:H244"/>
    <mergeCell ref="A245:B245"/>
    <mergeCell ref="A246:B246"/>
    <mergeCell ref="A235:B235"/>
    <mergeCell ref="D235:E235"/>
    <mergeCell ref="A236:H236"/>
    <mergeCell ref="A237:H237"/>
    <mergeCell ref="A239:H239"/>
    <mergeCell ref="A240:H240"/>
    <mergeCell ref="A232:B232"/>
    <mergeCell ref="D232:E232"/>
    <mergeCell ref="A233:B233"/>
    <mergeCell ref="D233:E233"/>
    <mergeCell ref="A234:B234"/>
    <mergeCell ref="D234:E234"/>
    <mergeCell ref="XER230:XET230"/>
    <mergeCell ref="XEU230:XEW230"/>
    <mergeCell ref="XEX230:XEZ230"/>
    <mergeCell ref="XFA230:XFC230"/>
    <mergeCell ref="A231:B231"/>
    <mergeCell ref="D231:E231"/>
    <mergeCell ref="XDZ230:XEB230"/>
    <mergeCell ref="XEC230:XEE230"/>
    <mergeCell ref="XEF230:XEH230"/>
    <mergeCell ref="XEI230:XEK230"/>
    <mergeCell ref="XEL230:XEN230"/>
    <mergeCell ref="XEO230:XEQ230"/>
    <mergeCell ref="XDH230:XDJ230"/>
    <mergeCell ref="XDK230:XDM230"/>
    <mergeCell ref="XDN230:XDP230"/>
    <mergeCell ref="XDQ230:XDS230"/>
    <mergeCell ref="XDT230:XDV230"/>
    <mergeCell ref="XDW230:XDY230"/>
    <mergeCell ref="XCP230:XCR230"/>
    <mergeCell ref="XCS230:XCU230"/>
    <mergeCell ref="XCV230:XCX230"/>
    <mergeCell ref="XCY230:XDA230"/>
    <mergeCell ref="XDB230:XDD230"/>
    <mergeCell ref="XDE230:XDG230"/>
    <mergeCell ref="XBX230:XBZ230"/>
    <mergeCell ref="XCA230:XCC230"/>
    <mergeCell ref="XCD230:XCF230"/>
    <mergeCell ref="XCG230:XCI230"/>
    <mergeCell ref="XCJ230:XCL230"/>
    <mergeCell ref="XCM230:XCO230"/>
    <mergeCell ref="XBF230:XBH230"/>
    <mergeCell ref="XBI230:XBK230"/>
    <mergeCell ref="XBL230:XBN230"/>
    <mergeCell ref="XBO230:XBQ230"/>
    <mergeCell ref="XBR230:XBT230"/>
    <mergeCell ref="XBU230:XBW230"/>
    <mergeCell ref="XAN230:XAP230"/>
    <mergeCell ref="XAQ230:XAS230"/>
    <mergeCell ref="XAT230:XAV230"/>
    <mergeCell ref="XAW230:XAY230"/>
    <mergeCell ref="XAZ230:XBB230"/>
    <mergeCell ref="XBC230:XBE230"/>
    <mergeCell ref="WZV230:WZX230"/>
    <mergeCell ref="WZY230:XAA230"/>
    <mergeCell ref="XAB230:XAD230"/>
    <mergeCell ref="XAE230:XAG230"/>
    <mergeCell ref="XAH230:XAJ230"/>
    <mergeCell ref="XAK230:XAM230"/>
    <mergeCell ref="WZD230:WZF230"/>
    <mergeCell ref="WZG230:WZI230"/>
    <mergeCell ref="WZJ230:WZL230"/>
    <mergeCell ref="WZM230:WZO230"/>
    <mergeCell ref="WZP230:WZR230"/>
    <mergeCell ref="WZS230:WZU230"/>
    <mergeCell ref="WYL230:WYN230"/>
    <mergeCell ref="WYO230:WYQ230"/>
    <mergeCell ref="WYR230:WYT230"/>
    <mergeCell ref="WYU230:WYW230"/>
    <mergeCell ref="WYX230:WYZ230"/>
    <mergeCell ref="WZA230:WZC230"/>
    <mergeCell ref="WXT230:WXV230"/>
    <mergeCell ref="WXW230:WXY230"/>
    <mergeCell ref="WXZ230:WYB230"/>
    <mergeCell ref="WYC230:WYE230"/>
    <mergeCell ref="WYF230:WYH230"/>
    <mergeCell ref="WYI230:WYK230"/>
    <mergeCell ref="WXB230:WXD230"/>
    <mergeCell ref="WXE230:WXG230"/>
    <mergeCell ref="WXH230:WXJ230"/>
    <mergeCell ref="WXK230:WXM230"/>
    <mergeCell ref="WXN230:WXP230"/>
    <mergeCell ref="WXQ230:WXS230"/>
    <mergeCell ref="WWJ230:WWL230"/>
    <mergeCell ref="WWM230:WWO230"/>
    <mergeCell ref="WWP230:WWR230"/>
    <mergeCell ref="WWS230:WWU230"/>
    <mergeCell ref="WWV230:WWX230"/>
    <mergeCell ref="WWY230:WXA230"/>
    <mergeCell ref="WVR230:WVT230"/>
    <mergeCell ref="WVU230:WVW230"/>
    <mergeCell ref="WVX230:WVZ230"/>
    <mergeCell ref="WWA230:WWC230"/>
    <mergeCell ref="WWD230:WWF230"/>
    <mergeCell ref="WWG230:WWI230"/>
    <mergeCell ref="WUZ230:WVB230"/>
    <mergeCell ref="WVC230:WVE230"/>
    <mergeCell ref="WVF230:WVH230"/>
    <mergeCell ref="WVI230:WVK230"/>
    <mergeCell ref="WVL230:WVN230"/>
    <mergeCell ref="WVO230:WVQ230"/>
    <mergeCell ref="WUH230:WUJ230"/>
    <mergeCell ref="WUK230:WUM230"/>
    <mergeCell ref="WUN230:WUP230"/>
    <mergeCell ref="WUQ230:WUS230"/>
    <mergeCell ref="WUT230:WUV230"/>
    <mergeCell ref="WUW230:WUY230"/>
    <mergeCell ref="WTP230:WTR230"/>
    <mergeCell ref="WTS230:WTU230"/>
    <mergeCell ref="WTV230:WTX230"/>
    <mergeCell ref="WTY230:WUA230"/>
    <mergeCell ref="WUB230:WUD230"/>
    <mergeCell ref="WUE230:WUG230"/>
    <mergeCell ref="WSX230:WSZ230"/>
    <mergeCell ref="WTA230:WTC230"/>
    <mergeCell ref="WTD230:WTF230"/>
    <mergeCell ref="WTG230:WTI230"/>
    <mergeCell ref="WTJ230:WTL230"/>
    <mergeCell ref="WTM230:WTO230"/>
    <mergeCell ref="WSF230:WSH230"/>
    <mergeCell ref="WSI230:WSK230"/>
    <mergeCell ref="WSL230:WSN230"/>
    <mergeCell ref="WSO230:WSQ230"/>
    <mergeCell ref="WSR230:WST230"/>
    <mergeCell ref="WSU230:WSW230"/>
    <mergeCell ref="WRN230:WRP230"/>
    <mergeCell ref="WRQ230:WRS230"/>
    <mergeCell ref="WRT230:WRV230"/>
    <mergeCell ref="WRW230:WRY230"/>
    <mergeCell ref="WRZ230:WSB230"/>
    <mergeCell ref="WSC230:WSE230"/>
    <mergeCell ref="WQV230:WQX230"/>
    <mergeCell ref="WQY230:WRA230"/>
    <mergeCell ref="WRB230:WRD230"/>
    <mergeCell ref="WRE230:WRG230"/>
    <mergeCell ref="WRH230:WRJ230"/>
    <mergeCell ref="WRK230:WRM230"/>
    <mergeCell ref="WQD230:WQF230"/>
    <mergeCell ref="WQG230:WQI230"/>
    <mergeCell ref="WQJ230:WQL230"/>
    <mergeCell ref="WQM230:WQO230"/>
    <mergeCell ref="WQP230:WQR230"/>
    <mergeCell ref="WQS230:WQU230"/>
    <mergeCell ref="WPL230:WPN230"/>
    <mergeCell ref="WPO230:WPQ230"/>
    <mergeCell ref="WPR230:WPT230"/>
    <mergeCell ref="WPU230:WPW230"/>
    <mergeCell ref="WPX230:WPZ230"/>
    <mergeCell ref="WQA230:WQC230"/>
    <mergeCell ref="WOT230:WOV230"/>
    <mergeCell ref="WOW230:WOY230"/>
    <mergeCell ref="WOZ230:WPB230"/>
    <mergeCell ref="WPC230:WPE230"/>
    <mergeCell ref="WPF230:WPH230"/>
    <mergeCell ref="WPI230:WPK230"/>
    <mergeCell ref="WOB230:WOD230"/>
    <mergeCell ref="WOE230:WOG230"/>
    <mergeCell ref="WOH230:WOJ230"/>
    <mergeCell ref="WOK230:WOM230"/>
    <mergeCell ref="WON230:WOP230"/>
    <mergeCell ref="WOQ230:WOS230"/>
    <mergeCell ref="WNJ230:WNL230"/>
    <mergeCell ref="WNM230:WNO230"/>
    <mergeCell ref="WNP230:WNR230"/>
    <mergeCell ref="WNS230:WNU230"/>
    <mergeCell ref="WNV230:WNX230"/>
    <mergeCell ref="WNY230:WOA230"/>
    <mergeCell ref="WMR230:WMT230"/>
    <mergeCell ref="WMU230:WMW230"/>
    <mergeCell ref="WMX230:WMZ230"/>
    <mergeCell ref="WNA230:WNC230"/>
    <mergeCell ref="WND230:WNF230"/>
    <mergeCell ref="WNG230:WNI230"/>
    <mergeCell ref="WLZ230:WMB230"/>
    <mergeCell ref="WMC230:WME230"/>
    <mergeCell ref="WMF230:WMH230"/>
    <mergeCell ref="WMI230:WMK230"/>
    <mergeCell ref="WML230:WMN230"/>
    <mergeCell ref="WMO230:WMQ230"/>
    <mergeCell ref="WLH230:WLJ230"/>
    <mergeCell ref="WLK230:WLM230"/>
    <mergeCell ref="WLN230:WLP230"/>
    <mergeCell ref="WLQ230:WLS230"/>
    <mergeCell ref="WLT230:WLV230"/>
    <mergeCell ref="WLW230:WLY230"/>
    <mergeCell ref="WKP230:WKR230"/>
    <mergeCell ref="WKS230:WKU230"/>
    <mergeCell ref="WKV230:WKX230"/>
    <mergeCell ref="WKY230:WLA230"/>
    <mergeCell ref="WLB230:WLD230"/>
    <mergeCell ref="WLE230:WLG230"/>
    <mergeCell ref="WJX230:WJZ230"/>
    <mergeCell ref="WKA230:WKC230"/>
    <mergeCell ref="WKD230:WKF230"/>
    <mergeCell ref="WKG230:WKI230"/>
    <mergeCell ref="WKJ230:WKL230"/>
    <mergeCell ref="WKM230:WKO230"/>
    <mergeCell ref="WJF230:WJH230"/>
    <mergeCell ref="WJI230:WJK230"/>
    <mergeCell ref="WJL230:WJN230"/>
    <mergeCell ref="WJO230:WJQ230"/>
    <mergeCell ref="WJR230:WJT230"/>
    <mergeCell ref="WJU230:WJW230"/>
    <mergeCell ref="WIN230:WIP230"/>
    <mergeCell ref="WIQ230:WIS230"/>
    <mergeCell ref="WIT230:WIV230"/>
    <mergeCell ref="WIW230:WIY230"/>
    <mergeCell ref="WIZ230:WJB230"/>
    <mergeCell ref="WJC230:WJE230"/>
    <mergeCell ref="WHV230:WHX230"/>
    <mergeCell ref="WHY230:WIA230"/>
    <mergeCell ref="WIB230:WID230"/>
    <mergeCell ref="WIE230:WIG230"/>
    <mergeCell ref="WIH230:WIJ230"/>
    <mergeCell ref="WIK230:WIM230"/>
    <mergeCell ref="WHD230:WHF230"/>
    <mergeCell ref="WHG230:WHI230"/>
    <mergeCell ref="WHJ230:WHL230"/>
    <mergeCell ref="WHM230:WHO230"/>
    <mergeCell ref="WHP230:WHR230"/>
    <mergeCell ref="WHS230:WHU230"/>
    <mergeCell ref="WGL230:WGN230"/>
    <mergeCell ref="WGO230:WGQ230"/>
    <mergeCell ref="WGR230:WGT230"/>
    <mergeCell ref="WGU230:WGW230"/>
    <mergeCell ref="WGX230:WGZ230"/>
    <mergeCell ref="WHA230:WHC230"/>
    <mergeCell ref="WFT230:WFV230"/>
    <mergeCell ref="WFW230:WFY230"/>
    <mergeCell ref="WFZ230:WGB230"/>
    <mergeCell ref="WGC230:WGE230"/>
    <mergeCell ref="WGF230:WGH230"/>
    <mergeCell ref="WGI230:WGK230"/>
    <mergeCell ref="WFB230:WFD230"/>
    <mergeCell ref="WFE230:WFG230"/>
    <mergeCell ref="WFH230:WFJ230"/>
    <mergeCell ref="WFK230:WFM230"/>
    <mergeCell ref="WFN230:WFP230"/>
    <mergeCell ref="WFQ230:WFS230"/>
    <mergeCell ref="WEJ230:WEL230"/>
    <mergeCell ref="WEM230:WEO230"/>
    <mergeCell ref="WEP230:WER230"/>
    <mergeCell ref="WES230:WEU230"/>
    <mergeCell ref="WEV230:WEX230"/>
    <mergeCell ref="WEY230:WFA230"/>
    <mergeCell ref="WDR230:WDT230"/>
    <mergeCell ref="WDU230:WDW230"/>
    <mergeCell ref="WDX230:WDZ230"/>
    <mergeCell ref="WEA230:WEC230"/>
    <mergeCell ref="WED230:WEF230"/>
    <mergeCell ref="WEG230:WEI230"/>
    <mergeCell ref="WCZ230:WDB230"/>
    <mergeCell ref="WDC230:WDE230"/>
    <mergeCell ref="WDF230:WDH230"/>
    <mergeCell ref="WDI230:WDK230"/>
    <mergeCell ref="WDL230:WDN230"/>
    <mergeCell ref="WDO230:WDQ230"/>
    <mergeCell ref="WCH230:WCJ230"/>
    <mergeCell ref="WCK230:WCM230"/>
    <mergeCell ref="WCN230:WCP230"/>
    <mergeCell ref="WCQ230:WCS230"/>
    <mergeCell ref="WCT230:WCV230"/>
    <mergeCell ref="WCW230:WCY230"/>
    <mergeCell ref="WBP230:WBR230"/>
    <mergeCell ref="WBS230:WBU230"/>
    <mergeCell ref="WBV230:WBX230"/>
    <mergeCell ref="WBY230:WCA230"/>
    <mergeCell ref="WCB230:WCD230"/>
    <mergeCell ref="WCE230:WCG230"/>
    <mergeCell ref="WAX230:WAZ230"/>
    <mergeCell ref="WBA230:WBC230"/>
    <mergeCell ref="WBD230:WBF230"/>
    <mergeCell ref="WBG230:WBI230"/>
    <mergeCell ref="WBJ230:WBL230"/>
    <mergeCell ref="WBM230:WBO230"/>
    <mergeCell ref="WAF230:WAH230"/>
    <mergeCell ref="WAI230:WAK230"/>
    <mergeCell ref="WAL230:WAN230"/>
    <mergeCell ref="WAO230:WAQ230"/>
    <mergeCell ref="WAR230:WAT230"/>
    <mergeCell ref="WAU230:WAW230"/>
    <mergeCell ref="VZN230:VZP230"/>
    <mergeCell ref="VZQ230:VZS230"/>
    <mergeCell ref="VZT230:VZV230"/>
    <mergeCell ref="VZW230:VZY230"/>
    <mergeCell ref="VZZ230:WAB230"/>
    <mergeCell ref="WAC230:WAE230"/>
    <mergeCell ref="VYV230:VYX230"/>
    <mergeCell ref="VYY230:VZA230"/>
    <mergeCell ref="VZB230:VZD230"/>
    <mergeCell ref="VZE230:VZG230"/>
    <mergeCell ref="VZH230:VZJ230"/>
    <mergeCell ref="VZK230:VZM230"/>
    <mergeCell ref="VYD230:VYF230"/>
    <mergeCell ref="VYG230:VYI230"/>
    <mergeCell ref="VYJ230:VYL230"/>
    <mergeCell ref="VYM230:VYO230"/>
    <mergeCell ref="VYP230:VYR230"/>
    <mergeCell ref="VYS230:VYU230"/>
    <mergeCell ref="VXL230:VXN230"/>
    <mergeCell ref="VXO230:VXQ230"/>
    <mergeCell ref="VXR230:VXT230"/>
    <mergeCell ref="VXU230:VXW230"/>
    <mergeCell ref="VXX230:VXZ230"/>
    <mergeCell ref="VYA230:VYC230"/>
    <mergeCell ref="VWT230:VWV230"/>
    <mergeCell ref="VWW230:VWY230"/>
    <mergeCell ref="VWZ230:VXB230"/>
    <mergeCell ref="VXC230:VXE230"/>
    <mergeCell ref="VXF230:VXH230"/>
    <mergeCell ref="VXI230:VXK230"/>
    <mergeCell ref="VWB230:VWD230"/>
    <mergeCell ref="VWE230:VWG230"/>
    <mergeCell ref="VWH230:VWJ230"/>
    <mergeCell ref="VWK230:VWM230"/>
    <mergeCell ref="VWN230:VWP230"/>
    <mergeCell ref="VWQ230:VWS230"/>
    <mergeCell ref="VVJ230:VVL230"/>
    <mergeCell ref="VVM230:VVO230"/>
    <mergeCell ref="VVP230:VVR230"/>
    <mergeCell ref="VVS230:VVU230"/>
    <mergeCell ref="VVV230:VVX230"/>
    <mergeCell ref="VVY230:VWA230"/>
    <mergeCell ref="VUR230:VUT230"/>
    <mergeCell ref="VUU230:VUW230"/>
    <mergeCell ref="VUX230:VUZ230"/>
    <mergeCell ref="VVA230:VVC230"/>
    <mergeCell ref="VVD230:VVF230"/>
    <mergeCell ref="VVG230:VVI230"/>
    <mergeCell ref="VTZ230:VUB230"/>
    <mergeCell ref="VUC230:VUE230"/>
    <mergeCell ref="VUF230:VUH230"/>
    <mergeCell ref="VUI230:VUK230"/>
    <mergeCell ref="VUL230:VUN230"/>
    <mergeCell ref="VUO230:VUQ230"/>
    <mergeCell ref="VTH230:VTJ230"/>
    <mergeCell ref="VTK230:VTM230"/>
    <mergeCell ref="VTN230:VTP230"/>
    <mergeCell ref="VTQ230:VTS230"/>
    <mergeCell ref="VTT230:VTV230"/>
    <mergeCell ref="VTW230:VTY230"/>
    <mergeCell ref="VSP230:VSR230"/>
    <mergeCell ref="VSS230:VSU230"/>
    <mergeCell ref="VSV230:VSX230"/>
    <mergeCell ref="VSY230:VTA230"/>
    <mergeCell ref="VTB230:VTD230"/>
    <mergeCell ref="VTE230:VTG230"/>
    <mergeCell ref="VRX230:VRZ230"/>
    <mergeCell ref="VSA230:VSC230"/>
    <mergeCell ref="VSD230:VSF230"/>
    <mergeCell ref="VSG230:VSI230"/>
    <mergeCell ref="VSJ230:VSL230"/>
    <mergeCell ref="VSM230:VSO230"/>
    <mergeCell ref="VRF230:VRH230"/>
    <mergeCell ref="VRI230:VRK230"/>
    <mergeCell ref="VRL230:VRN230"/>
    <mergeCell ref="VRO230:VRQ230"/>
    <mergeCell ref="VRR230:VRT230"/>
    <mergeCell ref="VRU230:VRW230"/>
    <mergeCell ref="VQN230:VQP230"/>
    <mergeCell ref="VQQ230:VQS230"/>
    <mergeCell ref="VQT230:VQV230"/>
    <mergeCell ref="VQW230:VQY230"/>
    <mergeCell ref="VQZ230:VRB230"/>
    <mergeCell ref="VRC230:VRE230"/>
    <mergeCell ref="VPV230:VPX230"/>
    <mergeCell ref="VPY230:VQA230"/>
    <mergeCell ref="VQB230:VQD230"/>
    <mergeCell ref="VQE230:VQG230"/>
    <mergeCell ref="VQH230:VQJ230"/>
    <mergeCell ref="VQK230:VQM230"/>
    <mergeCell ref="VPD230:VPF230"/>
    <mergeCell ref="VPG230:VPI230"/>
    <mergeCell ref="VPJ230:VPL230"/>
    <mergeCell ref="VPM230:VPO230"/>
    <mergeCell ref="VPP230:VPR230"/>
    <mergeCell ref="VPS230:VPU230"/>
    <mergeCell ref="VOL230:VON230"/>
    <mergeCell ref="VOO230:VOQ230"/>
    <mergeCell ref="VOR230:VOT230"/>
    <mergeCell ref="VOU230:VOW230"/>
    <mergeCell ref="VOX230:VOZ230"/>
    <mergeCell ref="VPA230:VPC230"/>
    <mergeCell ref="VNT230:VNV230"/>
    <mergeCell ref="VNW230:VNY230"/>
    <mergeCell ref="VNZ230:VOB230"/>
    <mergeCell ref="VOC230:VOE230"/>
    <mergeCell ref="VOF230:VOH230"/>
    <mergeCell ref="VOI230:VOK230"/>
    <mergeCell ref="VNB230:VND230"/>
    <mergeCell ref="VNE230:VNG230"/>
    <mergeCell ref="VNH230:VNJ230"/>
    <mergeCell ref="VNK230:VNM230"/>
    <mergeCell ref="VNN230:VNP230"/>
    <mergeCell ref="VNQ230:VNS230"/>
    <mergeCell ref="VMJ230:VML230"/>
    <mergeCell ref="VMM230:VMO230"/>
    <mergeCell ref="VMP230:VMR230"/>
    <mergeCell ref="VMS230:VMU230"/>
    <mergeCell ref="VMV230:VMX230"/>
    <mergeCell ref="VMY230:VNA230"/>
    <mergeCell ref="VLR230:VLT230"/>
    <mergeCell ref="VLU230:VLW230"/>
    <mergeCell ref="VLX230:VLZ230"/>
    <mergeCell ref="VMA230:VMC230"/>
    <mergeCell ref="VMD230:VMF230"/>
    <mergeCell ref="VMG230:VMI230"/>
    <mergeCell ref="VKZ230:VLB230"/>
    <mergeCell ref="VLC230:VLE230"/>
    <mergeCell ref="VLF230:VLH230"/>
    <mergeCell ref="VLI230:VLK230"/>
    <mergeCell ref="VLL230:VLN230"/>
    <mergeCell ref="VLO230:VLQ230"/>
    <mergeCell ref="VKH230:VKJ230"/>
    <mergeCell ref="VKK230:VKM230"/>
    <mergeCell ref="VKN230:VKP230"/>
    <mergeCell ref="VKQ230:VKS230"/>
    <mergeCell ref="VKT230:VKV230"/>
    <mergeCell ref="VKW230:VKY230"/>
    <mergeCell ref="VJP230:VJR230"/>
    <mergeCell ref="VJS230:VJU230"/>
    <mergeCell ref="VJV230:VJX230"/>
    <mergeCell ref="VJY230:VKA230"/>
    <mergeCell ref="VKB230:VKD230"/>
    <mergeCell ref="VKE230:VKG230"/>
    <mergeCell ref="VIX230:VIZ230"/>
    <mergeCell ref="VJA230:VJC230"/>
    <mergeCell ref="VJD230:VJF230"/>
    <mergeCell ref="VJG230:VJI230"/>
    <mergeCell ref="VJJ230:VJL230"/>
    <mergeCell ref="VJM230:VJO230"/>
    <mergeCell ref="VIF230:VIH230"/>
    <mergeCell ref="VII230:VIK230"/>
    <mergeCell ref="VIL230:VIN230"/>
    <mergeCell ref="VIO230:VIQ230"/>
    <mergeCell ref="VIR230:VIT230"/>
    <mergeCell ref="VIU230:VIW230"/>
    <mergeCell ref="VHN230:VHP230"/>
    <mergeCell ref="VHQ230:VHS230"/>
    <mergeCell ref="VHT230:VHV230"/>
    <mergeCell ref="VHW230:VHY230"/>
    <mergeCell ref="VHZ230:VIB230"/>
    <mergeCell ref="VIC230:VIE230"/>
    <mergeCell ref="VGV230:VGX230"/>
    <mergeCell ref="VGY230:VHA230"/>
    <mergeCell ref="VHB230:VHD230"/>
    <mergeCell ref="VHE230:VHG230"/>
    <mergeCell ref="VHH230:VHJ230"/>
    <mergeCell ref="VHK230:VHM230"/>
    <mergeCell ref="VGD230:VGF230"/>
    <mergeCell ref="VGG230:VGI230"/>
    <mergeCell ref="VGJ230:VGL230"/>
    <mergeCell ref="VGM230:VGO230"/>
    <mergeCell ref="VGP230:VGR230"/>
    <mergeCell ref="VGS230:VGU230"/>
    <mergeCell ref="VFL230:VFN230"/>
    <mergeCell ref="VFO230:VFQ230"/>
    <mergeCell ref="VFR230:VFT230"/>
    <mergeCell ref="VFU230:VFW230"/>
    <mergeCell ref="VFX230:VFZ230"/>
    <mergeCell ref="VGA230:VGC230"/>
    <mergeCell ref="VET230:VEV230"/>
    <mergeCell ref="VEW230:VEY230"/>
    <mergeCell ref="VEZ230:VFB230"/>
    <mergeCell ref="VFC230:VFE230"/>
    <mergeCell ref="VFF230:VFH230"/>
    <mergeCell ref="VFI230:VFK230"/>
    <mergeCell ref="VEB230:VED230"/>
    <mergeCell ref="VEE230:VEG230"/>
    <mergeCell ref="VEH230:VEJ230"/>
    <mergeCell ref="VEK230:VEM230"/>
    <mergeCell ref="VEN230:VEP230"/>
    <mergeCell ref="VEQ230:VES230"/>
    <mergeCell ref="VDJ230:VDL230"/>
    <mergeCell ref="VDM230:VDO230"/>
    <mergeCell ref="VDP230:VDR230"/>
    <mergeCell ref="VDS230:VDU230"/>
    <mergeCell ref="VDV230:VDX230"/>
    <mergeCell ref="VDY230:VEA230"/>
    <mergeCell ref="VCR230:VCT230"/>
    <mergeCell ref="VCU230:VCW230"/>
    <mergeCell ref="VCX230:VCZ230"/>
    <mergeCell ref="VDA230:VDC230"/>
    <mergeCell ref="VDD230:VDF230"/>
    <mergeCell ref="VDG230:VDI230"/>
    <mergeCell ref="VBZ230:VCB230"/>
    <mergeCell ref="VCC230:VCE230"/>
    <mergeCell ref="VCF230:VCH230"/>
    <mergeCell ref="VCI230:VCK230"/>
    <mergeCell ref="VCL230:VCN230"/>
    <mergeCell ref="VCO230:VCQ230"/>
    <mergeCell ref="VBH230:VBJ230"/>
    <mergeCell ref="VBK230:VBM230"/>
    <mergeCell ref="VBN230:VBP230"/>
    <mergeCell ref="VBQ230:VBS230"/>
    <mergeCell ref="VBT230:VBV230"/>
    <mergeCell ref="VBW230:VBY230"/>
    <mergeCell ref="VAP230:VAR230"/>
    <mergeCell ref="VAS230:VAU230"/>
    <mergeCell ref="VAV230:VAX230"/>
    <mergeCell ref="VAY230:VBA230"/>
    <mergeCell ref="VBB230:VBD230"/>
    <mergeCell ref="VBE230:VBG230"/>
    <mergeCell ref="UZX230:UZZ230"/>
    <mergeCell ref="VAA230:VAC230"/>
    <mergeCell ref="VAD230:VAF230"/>
    <mergeCell ref="VAG230:VAI230"/>
    <mergeCell ref="VAJ230:VAL230"/>
    <mergeCell ref="VAM230:VAO230"/>
    <mergeCell ref="UZF230:UZH230"/>
    <mergeCell ref="UZI230:UZK230"/>
    <mergeCell ref="UZL230:UZN230"/>
    <mergeCell ref="UZO230:UZQ230"/>
    <mergeCell ref="UZR230:UZT230"/>
    <mergeCell ref="UZU230:UZW230"/>
    <mergeCell ref="UYN230:UYP230"/>
    <mergeCell ref="UYQ230:UYS230"/>
    <mergeCell ref="UYT230:UYV230"/>
    <mergeCell ref="UYW230:UYY230"/>
    <mergeCell ref="UYZ230:UZB230"/>
    <mergeCell ref="UZC230:UZE230"/>
    <mergeCell ref="UXV230:UXX230"/>
    <mergeCell ref="UXY230:UYA230"/>
    <mergeCell ref="UYB230:UYD230"/>
    <mergeCell ref="UYE230:UYG230"/>
    <mergeCell ref="UYH230:UYJ230"/>
    <mergeCell ref="UYK230:UYM230"/>
    <mergeCell ref="UXD230:UXF230"/>
    <mergeCell ref="UXG230:UXI230"/>
    <mergeCell ref="UXJ230:UXL230"/>
    <mergeCell ref="UXM230:UXO230"/>
    <mergeCell ref="UXP230:UXR230"/>
    <mergeCell ref="UXS230:UXU230"/>
    <mergeCell ref="UWL230:UWN230"/>
    <mergeCell ref="UWO230:UWQ230"/>
    <mergeCell ref="UWR230:UWT230"/>
    <mergeCell ref="UWU230:UWW230"/>
    <mergeCell ref="UWX230:UWZ230"/>
    <mergeCell ref="UXA230:UXC230"/>
    <mergeCell ref="UVT230:UVV230"/>
    <mergeCell ref="UVW230:UVY230"/>
    <mergeCell ref="UVZ230:UWB230"/>
    <mergeCell ref="UWC230:UWE230"/>
    <mergeCell ref="UWF230:UWH230"/>
    <mergeCell ref="UWI230:UWK230"/>
    <mergeCell ref="UVB230:UVD230"/>
    <mergeCell ref="UVE230:UVG230"/>
    <mergeCell ref="UVH230:UVJ230"/>
    <mergeCell ref="UVK230:UVM230"/>
    <mergeCell ref="UVN230:UVP230"/>
    <mergeCell ref="UVQ230:UVS230"/>
    <mergeCell ref="UUJ230:UUL230"/>
    <mergeCell ref="UUM230:UUO230"/>
    <mergeCell ref="UUP230:UUR230"/>
    <mergeCell ref="UUS230:UUU230"/>
    <mergeCell ref="UUV230:UUX230"/>
    <mergeCell ref="UUY230:UVA230"/>
    <mergeCell ref="UTR230:UTT230"/>
    <mergeCell ref="UTU230:UTW230"/>
    <mergeCell ref="UTX230:UTZ230"/>
    <mergeCell ref="UUA230:UUC230"/>
    <mergeCell ref="UUD230:UUF230"/>
    <mergeCell ref="UUG230:UUI230"/>
    <mergeCell ref="USZ230:UTB230"/>
    <mergeCell ref="UTC230:UTE230"/>
    <mergeCell ref="UTF230:UTH230"/>
    <mergeCell ref="UTI230:UTK230"/>
    <mergeCell ref="UTL230:UTN230"/>
    <mergeCell ref="UTO230:UTQ230"/>
    <mergeCell ref="USH230:USJ230"/>
    <mergeCell ref="USK230:USM230"/>
    <mergeCell ref="USN230:USP230"/>
    <mergeCell ref="USQ230:USS230"/>
    <mergeCell ref="UST230:USV230"/>
    <mergeCell ref="USW230:USY230"/>
    <mergeCell ref="URP230:URR230"/>
    <mergeCell ref="URS230:URU230"/>
    <mergeCell ref="URV230:URX230"/>
    <mergeCell ref="URY230:USA230"/>
    <mergeCell ref="USB230:USD230"/>
    <mergeCell ref="USE230:USG230"/>
    <mergeCell ref="UQX230:UQZ230"/>
    <mergeCell ref="URA230:URC230"/>
    <mergeCell ref="URD230:URF230"/>
    <mergeCell ref="URG230:URI230"/>
    <mergeCell ref="URJ230:URL230"/>
    <mergeCell ref="URM230:URO230"/>
    <mergeCell ref="UQF230:UQH230"/>
    <mergeCell ref="UQI230:UQK230"/>
    <mergeCell ref="UQL230:UQN230"/>
    <mergeCell ref="UQO230:UQQ230"/>
    <mergeCell ref="UQR230:UQT230"/>
    <mergeCell ref="UQU230:UQW230"/>
    <mergeCell ref="UPN230:UPP230"/>
    <mergeCell ref="UPQ230:UPS230"/>
    <mergeCell ref="UPT230:UPV230"/>
    <mergeCell ref="UPW230:UPY230"/>
    <mergeCell ref="UPZ230:UQB230"/>
    <mergeCell ref="UQC230:UQE230"/>
    <mergeCell ref="UOV230:UOX230"/>
    <mergeCell ref="UOY230:UPA230"/>
    <mergeCell ref="UPB230:UPD230"/>
    <mergeCell ref="UPE230:UPG230"/>
    <mergeCell ref="UPH230:UPJ230"/>
    <mergeCell ref="UPK230:UPM230"/>
    <mergeCell ref="UOD230:UOF230"/>
    <mergeCell ref="UOG230:UOI230"/>
    <mergeCell ref="UOJ230:UOL230"/>
    <mergeCell ref="UOM230:UOO230"/>
    <mergeCell ref="UOP230:UOR230"/>
    <mergeCell ref="UOS230:UOU230"/>
    <mergeCell ref="UNL230:UNN230"/>
    <mergeCell ref="UNO230:UNQ230"/>
    <mergeCell ref="UNR230:UNT230"/>
    <mergeCell ref="UNU230:UNW230"/>
    <mergeCell ref="UNX230:UNZ230"/>
    <mergeCell ref="UOA230:UOC230"/>
    <mergeCell ref="UMT230:UMV230"/>
    <mergeCell ref="UMW230:UMY230"/>
    <mergeCell ref="UMZ230:UNB230"/>
    <mergeCell ref="UNC230:UNE230"/>
    <mergeCell ref="UNF230:UNH230"/>
    <mergeCell ref="UNI230:UNK230"/>
    <mergeCell ref="UMB230:UMD230"/>
    <mergeCell ref="UME230:UMG230"/>
    <mergeCell ref="UMH230:UMJ230"/>
    <mergeCell ref="UMK230:UMM230"/>
    <mergeCell ref="UMN230:UMP230"/>
    <mergeCell ref="UMQ230:UMS230"/>
    <mergeCell ref="ULJ230:ULL230"/>
    <mergeCell ref="ULM230:ULO230"/>
    <mergeCell ref="ULP230:ULR230"/>
    <mergeCell ref="ULS230:ULU230"/>
    <mergeCell ref="ULV230:ULX230"/>
    <mergeCell ref="ULY230:UMA230"/>
    <mergeCell ref="UKR230:UKT230"/>
    <mergeCell ref="UKU230:UKW230"/>
    <mergeCell ref="UKX230:UKZ230"/>
    <mergeCell ref="ULA230:ULC230"/>
    <mergeCell ref="ULD230:ULF230"/>
    <mergeCell ref="ULG230:ULI230"/>
    <mergeCell ref="UJZ230:UKB230"/>
    <mergeCell ref="UKC230:UKE230"/>
    <mergeCell ref="UKF230:UKH230"/>
    <mergeCell ref="UKI230:UKK230"/>
    <mergeCell ref="UKL230:UKN230"/>
    <mergeCell ref="UKO230:UKQ230"/>
    <mergeCell ref="UJH230:UJJ230"/>
    <mergeCell ref="UJK230:UJM230"/>
    <mergeCell ref="UJN230:UJP230"/>
    <mergeCell ref="UJQ230:UJS230"/>
    <mergeCell ref="UJT230:UJV230"/>
    <mergeCell ref="UJW230:UJY230"/>
    <mergeCell ref="UIP230:UIR230"/>
    <mergeCell ref="UIS230:UIU230"/>
    <mergeCell ref="UIV230:UIX230"/>
    <mergeCell ref="UIY230:UJA230"/>
    <mergeCell ref="UJB230:UJD230"/>
    <mergeCell ref="UJE230:UJG230"/>
    <mergeCell ref="UHX230:UHZ230"/>
    <mergeCell ref="UIA230:UIC230"/>
    <mergeCell ref="UID230:UIF230"/>
    <mergeCell ref="UIG230:UII230"/>
    <mergeCell ref="UIJ230:UIL230"/>
    <mergeCell ref="UIM230:UIO230"/>
    <mergeCell ref="UHF230:UHH230"/>
    <mergeCell ref="UHI230:UHK230"/>
    <mergeCell ref="UHL230:UHN230"/>
    <mergeCell ref="UHO230:UHQ230"/>
    <mergeCell ref="UHR230:UHT230"/>
    <mergeCell ref="UHU230:UHW230"/>
    <mergeCell ref="UGN230:UGP230"/>
    <mergeCell ref="UGQ230:UGS230"/>
    <mergeCell ref="UGT230:UGV230"/>
    <mergeCell ref="UGW230:UGY230"/>
    <mergeCell ref="UGZ230:UHB230"/>
    <mergeCell ref="UHC230:UHE230"/>
    <mergeCell ref="UFV230:UFX230"/>
    <mergeCell ref="UFY230:UGA230"/>
    <mergeCell ref="UGB230:UGD230"/>
    <mergeCell ref="UGE230:UGG230"/>
    <mergeCell ref="UGH230:UGJ230"/>
    <mergeCell ref="UGK230:UGM230"/>
    <mergeCell ref="UFD230:UFF230"/>
    <mergeCell ref="UFG230:UFI230"/>
    <mergeCell ref="UFJ230:UFL230"/>
    <mergeCell ref="UFM230:UFO230"/>
    <mergeCell ref="UFP230:UFR230"/>
    <mergeCell ref="UFS230:UFU230"/>
    <mergeCell ref="UEL230:UEN230"/>
    <mergeCell ref="UEO230:UEQ230"/>
    <mergeCell ref="UER230:UET230"/>
    <mergeCell ref="UEU230:UEW230"/>
    <mergeCell ref="UEX230:UEZ230"/>
    <mergeCell ref="UFA230:UFC230"/>
    <mergeCell ref="UDT230:UDV230"/>
    <mergeCell ref="UDW230:UDY230"/>
    <mergeCell ref="UDZ230:UEB230"/>
    <mergeCell ref="UEC230:UEE230"/>
    <mergeCell ref="UEF230:UEH230"/>
    <mergeCell ref="UEI230:UEK230"/>
    <mergeCell ref="UDB230:UDD230"/>
    <mergeCell ref="UDE230:UDG230"/>
    <mergeCell ref="UDH230:UDJ230"/>
    <mergeCell ref="UDK230:UDM230"/>
    <mergeCell ref="UDN230:UDP230"/>
    <mergeCell ref="UDQ230:UDS230"/>
    <mergeCell ref="UCJ230:UCL230"/>
    <mergeCell ref="UCM230:UCO230"/>
    <mergeCell ref="UCP230:UCR230"/>
    <mergeCell ref="UCS230:UCU230"/>
    <mergeCell ref="UCV230:UCX230"/>
    <mergeCell ref="UCY230:UDA230"/>
    <mergeCell ref="UBR230:UBT230"/>
    <mergeCell ref="UBU230:UBW230"/>
    <mergeCell ref="UBX230:UBZ230"/>
    <mergeCell ref="UCA230:UCC230"/>
    <mergeCell ref="UCD230:UCF230"/>
    <mergeCell ref="UCG230:UCI230"/>
    <mergeCell ref="UAZ230:UBB230"/>
    <mergeCell ref="UBC230:UBE230"/>
    <mergeCell ref="UBF230:UBH230"/>
    <mergeCell ref="UBI230:UBK230"/>
    <mergeCell ref="UBL230:UBN230"/>
    <mergeCell ref="UBO230:UBQ230"/>
    <mergeCell ref="UAH230:UAJ230"/>
    <mergeCell ref="UAK230:UAM230"/>
    <mergeCell ref="UAN230:UAP230"/>
    <mergeCell ref="UAQ230:UAS230"/>
    <mergeCell ref="UAT230:UAV230"/>
    <mergeCell ref="UAW230:UAY230"/>
    <mergeCell ref="TZP230:TZR230"/>
    <mergeCell ref="TZS230:TZU230"/>
    <mergeCell ref="TZV230:TZX230"/>
    <mergeCell ref="TZY230:UAA230"/>
    <mergeCell ref="UAB230:UAD230"/>
    <mergeCell ref="UAE230:UAG230"/>
    <mergeCell ref="TYX230:TYZ230"/>
    <mergeCell ref="TZA230:TZC230"/>
    <mergeCell ref="TZD230:TZF230"/>
    <mergeCell ref="TZG230:TZI230"/>
    <mergeCell ref="TZJ230:TZL230"/>
    <mergeCell ref="TZM230:TZO230"/>
    <mergeCell ref="TYF230:TYH230"/>
    <mergeCell ref="TYI230:TYK230"/>
    <mergeCell ref="TYL230:TYN230"/>
    <mergeCell ref="TYO230:TYQ230"/>
    <mergeCell ref="TYR230:TYT230"/>
    <mergeCell ref="TYU230:TYW230"/>
    <mergeCell ref="TXN230:TXP230"/>
    <mergeCell ref="TXQ230:TXS230"/>
    <mergeCell ref="TXT230:TXV230"/>
    <mergeCell ref="TXW230:TXY230"/>
    <mergeCell ref="TXZ230:TYB230"/>
    <mergeCell ref="TYC230:TYE230"/>
    <mergeCell ref="TWV230:TWX230"/>
    <mergeCell ref="TWY230:TXA230"/>
    <mergeCell ref="TXB230:TXD230"/>
    <mergeCell ref="TXE230:TXG230"/>
    <mergeCell ref="TXH230:TXJ230"/>
    <mergeCell ref="TXK230:TXM230"/>
    <mergeCell ref="TWD230:TWF230"/>
    <mergeCell ref="TWG230:TWI230"/>
    <mergeCell ref="TWJ230:TWL230"/>
    <mergeCell ref="TWM230:TWO230"/>
    <mergeCell ref="TWP230:TWR230"/>
    <mergeCell ref="TWS230:TWU230"/>
    <mergeCell ref="TVL230:TVN230"/>
    <mergeCell ref="TVO230:TVQ230"/>
    <mergeCell ref="TVR230:TVT230"/>
    <mergeCell ref="TVU230:TVW230"/>
    <mergeCell ref="TVX230:TVZ230"/>
    <mergeCell ref="TWA230:TWC230"/>
    <mergeCell ref="TUT230:TUV230"/>
    <mergeCell ref="TUW230:TUY230"/>
    <mergeCell ref="TUZ230:TVB230"/>
    <mergeCell ref="TVC230:TVE230"/>
    <mergeCell ref="TVF230:TVH230"/>
    <mergeCell ref="TVI230:TVK230"/>
    <mergeCell ref="TUB230:TUD230"/>
    <mergeCell ref="TUE230:TUG230"/>
    <mergeCell ref="TUH230:TUJ230"/>
    <mergeCell ref="TUK230:TUM230"/>
    <mergeCell ref="TUN230:TUP230"/>
    <mergeCell ref="TUQ230:TUS230"/>
    <mergeCell ref="TTJ230:TTL230"/>
    <mergeCell ref="TTM230:TTO230"/>
    <mergeCell ref="TTP230:TTR230"/>
    <mergeCell ref="TTS230:TTU230"/>
    <mergeCell ref="TTV230:TTX230"/>
    <mergeCell ref="TTY230:TUA230"/>
    <mergeCell ref="TSR230:TST230"/>
    <mergeCell ref="TSU230:TSW230"/>
    <mergeCell ref="TSX230:TSZ230"/>
    <mergeCell ref="TTA230:TTC230"/>
    <mergeCell ref="TTD230:TTF230"/>
    <mergeCell ref="TTG230:TTI230"/>
    <mergeCell ref="TRZ230:TSB230"/>
    <mergeCell ref="TSC230:TSE230"/>
    <mergeCell ref="TSF230:TSH230"/>
    <mergeCell ref="TSI230:TSK230"/>
    <mergeCell ref="TSL230:TSN230"/>
    <mergeCell ref="TSO230:TSQ230"/>
    <mergeCell ref="TRH230:TRJ230"/>
    <mergeCell ref="TRK230:TRM230"/>
    <mergeCell ref="TRN230:TRP230"/>
    <mergeCell ref="TRQ230:TRS230"/>
    <mergeCell ref="TRT230:TRV230"/>
    <mergeCell ref="TRW230:TRY230"/>
    <mergeCell ref="TQP230:TQR230"/>
    <mergeCell ref="TQS230:TQU230"/>
    <mergeCell ref="TQV230:TQX230"/>
    <mergeCell ref="TQY230:TRA230"/>
    <mergeCell ref="TRB230:TRD230"/>
    <mergeCell ref="TRE230:TRG230"/>
    <mergeCell ref="TPX230:TPZ230"/>
    <mergeCell ref="TQA230:TQC230"/>
    <mergeCell ref="TQD230:TQF230"/>
    <mergeCell ref="TQG230:TQI230"/>
    <mergeCell ref="TQJ230:TQL230"/>
    <mergeCell ref="TQM230:TQO230"/>
    <mergeCell ref="TPF230:TPH230"/>
    <mergeCell ref="TPI230:TPK230"/>
    <mergeCell ref="TPL230:TPN230"/>
    <mergeCell ref="TPO230:TPQ230"/>
    <mergeCell ref="TPR230:TPT230"/>
    <mergeCell ref="TPU230:TPW230"/>
    <mergeCell ref="TON230:TOP230"/>
    <mergeCell ref="TOQ230:TOS230"/>
    <mergeCell ref="TOT230:TOV230"/>
    <mergeCell ref="TOW230:TOY230"/>
    <mergeCell ref="TOZ230:TPB230"/>
    <mergeCell ref="TPC230:TPE230"/>
    <mergeCell ref="TNV230:TNX230"/>
    <mergeCell ref="TNY230:TOA230"/>
    <mergeCell ref="TOB230:TOD230"/>
    <mergeCell ref="TOE230:TOG230"/>
    <mergeCell ref="TOH230:TOJ230"/>
    <mergeCell ref="TOK230:TOM230"/>
    <mergeCell ref="TND230:TNF230"/>
    <mergeCell ref="TNG230:TNI230"/>
    <mergeCell ref="TNJ230:TNL230"/>
    <mergeCell ref="TNM230:TNO230"/>
    <mergeCell ref="TNP230:TNR230"/>
    <mergeCell ref="TNS230:TNU230"/>
    <mergeCell ref="TML230:TMN230"/>
    <mergeCell ref="TMO230:TMQ230"/>
    <mergeCell ref="TMR230:TMT230"/>
    <mergeCell ref="TMU230:TMW230"/>
    <mergeCell ref="TMX230:TMZ230"/>
    <mergeCell ref="TNA230:TNC230"/>
    <mergeCell ref="TLT230:TLV230"/>
    <mergeCell ref="TLW230:TLY230"/>
    <mergeCell ref="TLZ230:TMB230"/>
    <mergeCell ref="TMC230:TME230"/>
    <mergeCell ref="TMF230:TMH230"/>
    <mergeCell ref="TMI230:TMK230"/>
    <mergeCell ref="TLB230:TLD230"/>
    <mergeCell ref="TLE230:TLG230"/>
    <mergeCell ref="TLH230:TLJ230"/>
    <mergeCell ref="TLK230:TLM230"/>
    <mergeCell ref="TLN230:TLP230"/>
    <mergeCell ref="TLQ230:TLS230"/>
    <mergeCell ref="TKJ230:TKL230"/>
    <mergeCell ref="TKM230:TKO230"/>
    <mergeCell ref="TKP230:TKR230"/>
    <mergeCell ref="TKS230:TKU230"/>
    <mergeCell ref="TKV230:TKX230"/>
    <mergeCell ref="TKY230:TLA230"/>
    <mergeCell ref="TJR230:TJT230"/>
    <mergeCell ref="TJU230:TJW230"/>
    <mergeCell ref="TJX230:TJZ230"/>
    <mergeCell ref="TKA230:TKC230"/>
    <mergeCell ref="TKD230:TKF230"/>
    <mergeCell ref="TKG230:TKI230"/>
    <mergeCell ref="TIZ230:TJB230"/>
    <mergeCell ref="TJC230:TJE230"/>
    <mergeCell ref="TJF230:TJH230"/>
    <mergeCell ref="TJI230:TJK230"/>
    <mergeCell ref="TJL230:TJN230"/>
    <mergeCell ref="TJO230:TJQ230"/>
    <mergeCell ref="TIH230:TIJ230"/>
    <mergeCell ref="TIK230:TIM230"/>
    <mergeCell ref="TIN230:TIP230"/>
    <mergeCell ref="TIQ230:TIS230"/>
    <mergeCell ref="TIT230:TIV230"/>
    <mergeCell ref="TIW230:TIY230"/>
    <mergeCell ref="THP230:THR230"/>
    <mergeCell ref="THS230:THU230"/>
    <mergeCell ref="THV230:THX230"/>
    <mergeCell ref="THY230:TIA230"/>
    <mergeCell ref="TIB230:TID230"/>
    <mergeCell ref="TIE230:TIG230"/>
    <mergeCell ref="TGX230:TGZ230"/>
    <mergeCell ref="THA230:THC230"/>
    <mergeCell ref="THD230:THF230"/>
    <mergeCell ref="THG230:THI230"/>
    <mergeCell ref="THJ230:THL230"/>
    <mergeCell ref="THM230:THO230"/>
    <mergeCell ref="TGF230:TGH230"/>
    <mergeCell ref="TGI230:TGK230"/>
    <mergeCell ref="TGL230:TGN230"/>
    <mergeCell ref="TGO230:TGQ230"/>
    <mergeCell ref="TGR230:TGT230"/>
    <mergeCell ref="TGU230:TGW230"/>
    <mergeCell ref="TFN230:TFP230"/>
    <mergeCell ref="TFQ230:TFS230"/>
    <mergeCell ref="TFT230:TFV230"/>
    <mergeCell ref="TFW230:TFY230"/>
    <mergeCell ref="TFZ230:TGB230"/>
    <mergeCell ref="TGC230:TGE230"/>
    <mergeCell ref="TEV230:TEX230"/>
    <mergeCell ref="TEY230:TFA230"/>
    <mergeCell ref="TFB230:TFD230"/>
    <mergeCell ref="TFE230:TFG230"/>
    <mergeCell ref="TFH230:TFJ230"/>
    <mergeCell ref="TFK230:TFM230"/>
    <mergeCell ref="TED230:TEF230"/>
    <mergeCell ref="TEG230:TEI230"/>
    <mergeCell ref="TEJ230:TEL230"/>
    <mergeCell ref="TEM230:TEO230"/>
    <mergeCell ref="TEP230:TER230"/>
    <mergeCell ref="TES230:TEU230"/>
    <mergeCell ref="TDL230:TDN230"/>
    <mergeCell ref="TDO230:TDQ230"/>
    <mergeCell ref="TDR230:TDT230"/>
    <mergeCell ref="TDU230:TDW230"/>
    <mergeCell ref="TDX230:TDZ230"/>
    <mergeCell ref="TEA230:TEC230"/>
    <mergeCell ref="TCT230:TCV230"/>
    <mergeCell ref="TCW230:TCY230"/>
    <mergeCell ref="TCZ230:TDB230"/>
    <mergeCell ref="TDC230:TDE230"/>
    <mergeCell ref="TDF230:TDH230"/>
    <mergeCell ref="TDI230:TDK230"/>
    <mergeCell ref="TCB230:TCD230"/>
    <mergeCell ref="TCE230:TCG230"/>
    <mergeCell ref="TCH230:TCJ230"/>
    <mergeCell ref="TCK230:TCM230"/>
    <mergeCell ref="TCN230:TCP230"/>
    <mergeCell ref="TCQ230:TCS230"/>
    <mergeCell ref="TBJ230:TBL230"/>
    <mergeCell ref="TBM230:TBO230"/>
    <mergeCell ref="TBP230:TBR230"/>
    <mergeCell ref="TBS230:TBU230"/>
    <mergeCell ref="TBV230:TBX230"/>
    <mergeCell ref="TBY230:TCA230"/>
    <mergeCell ref="TAR230:TAT230"/>
    <mergeCell ref="TAU230:TAW230"/>
    <mergeCell ref="TAX230:TAZ230"/>
    <mergeCell ref="TBA230:TBC230"/>
    <mergeCell ref="TBD230:TBF230"/>
    <mergeCell ref="TBG230:TBI230"/>
    <mergeCell ref="SZZ230:TAB230"/>
    <mergeCell ref="TAC230:TAE230"/>
    <mergeCell ref="TAF230:TAH230"/>
    <mergeCell ref="TAI230:TAK230"/>
    <mergeCell ref="TAL230:TAN230"/>
    <mergeCell ref="TAO230:TAQ230"/>
    <mergeCell ref="SZH230:SZJ230"/>
    <mergeCell ref="SZK230:SZM230"/>
    <mergeCell ref="SZN230:SZP230"/>
    <mergeCell ref="SZQ230:SZS230"/>
    <mergeCell ref="SZT230:SZV230"/>
    <mergeCell ref="SZW230:SZY230"/>
    <mergeCell ref="SYP230:SYR230"/>
    <mergeCell ref="SYS230:SYU230"/>
    <mergeCell ref="SYV230:SYX230"/>
    <mergeCell ref="SYY230:SZA230"/>
    <mergeCell ref="SZB230:SZD230"/>
    <mergeCell ref="SZE230:SZG230"/>
    <mergeCell ref="SXX230:SXZ230"/>
    <mergeCell ref="SYA230:SYC230"/>
    <mergeCell ref="SYD230:SYF230"/>
    <mergeCell ref="SYG230:SYI230"/>
    <mergeCell ref="SYJ230:SYL230"/>
    <mergeCell ref="SYM230:SYO230"/>
    <mergeCell ref="SXF230:SXH230"/>
    <mergeCell ref="SXI230:SXK230"/>
    <mergeCell ref="SXL230:SXN230"/>
    <mergeCell ref="SXO230:SXQ230"/>
    <mergeCell ref="SXR230:SXT230"/>
    <mergeCell ref="SXU230:SXW230"/>
    <mergeCell ref="SWN230:SWP230"/>
    <mergeCell ref="SWQ230:SWS230"/>
    <mergeCell ref="SWT230:SWV230"/>
    <mergeCell ref="SWW230:SWY230"/>
    <mergeCell ref="SWZ230:SXB230"/>
    <mergeCell ref="SXC230:SXE230"/>
    <mergeCell ref="SVV230:SVX230"/>
    <mergeCell ref="SVY230:SWA230"/>
    <mergeCell ref="SWB230:SWD230"/>
    <mergeCell ref="SWE230:SWG230"/>
    <mergeCell ref="SWH230:SWJ230"/>
    <mergeCell ref="SWK230:SWM230"/>
    <mergeCell ref="SVD230:SVF230"/>
    <mergeCell ref="SVG230:SVI230"/>
    <mergeCell ref="SVJ230:SVL230"/>
    <mergeCell ref="SVM230:SVO230"/>
    <mergeCell ref="SVP230:SVR230"/>
    <mergeCell ref="SVS230:SVU230"/>
    <mergeCell ref="SUL230:SUN230"/>
    <mergeCell ref="SUO230:SUQ230"/>
    <mergeCell ref="SUR230:SUT230"/>
    <mergeCell ref="SUU230:SUW230"/>
    <mergeCell ref="SUX230:SUZ230"/>
    <mergeCell ref="SVA230:SVC230"/>
    <mergeCell ref="STT230:STV230"/>
    <mergeCell ref="STW230:STY230"/>
    <mergeCell ref="STZ230:SUB230"/>
    <mergeCell ref="SUC230:SUE230"/>
    <mergeCell ref="SUF230:SUH230"/>
    <mergeCell ref="SUI230:SUK230"/>
    <mergeCell ref="STB230:STD230"/>
    <mergeCell ref="STE230:STG230"/>
    <mergeCell ref="STH230:STJ230"/>
    <mergeCell ref="STK230:STM230"/>
    <mergeCell ref="STN230:STP230"/>
    <mergeCell ref="STQ230:STS230"/>
    <mergeCell ref="SSJ230:SSL230"/>
    <mergeCell ref="SSM230:SSO230"/>
    <mergeCell ref="SSP230:SSR230"/>
    <mergeCell ref="SSS230:SSU230"/>
    <mergeCell ref="SSV230:SSX230"/>
    <mergeCell ref="SSY230:STA230"/>
    <mergeCell ref="SRR230:SRT230"/>
    <mergeCell ref="SRU230:SRW230"/>
    <mergeCell ref="SRX230:SRZ230"/>
    <mergeCell ref="SSA230:SSC230"/>
    <mergeCell ref="SSD230:SSF230"/>
    <mergeCell ref="SSG230:SSI230"/>
    <mergeCell ref="SQZ230:SRB230"/>
    <mergeCell ref="SRC230:SRE230"/>
    <mergeCell ref="SRF230:SRH230"/>
    <mergeCell ref="SRI230:SRK230"/>
    <mergeCell ref="SRL230:SRN230"/>
    <mergeCell ref="SRO230:SRQ230"/>
    <mergeCell ref="SQH230:SQJ230"/>
    <mergeCell ref="SQK230:SQM230"/>
    <mergeCell ref="SQN230:SQP230"/>
    <mergeCell ref="SQQ230:SQS230"/>
    <mergeCell ref="SQT230:SQV230"/>
    <mergeCell ref="SQW230:SQY230"/>
    <mergeCell ref="SPP230:SPR230"/>
    <mergeCell ref="SPS230:SPU230"/>
    <mergeCell ref="SPV230:SPX230"/>
    <mergeCell ref="SPY230:SQA230"/>
    <mergeCell ref="SQB230:SQD230"/>
    <mergeCell ref="SQE230:SQG230"/>
    <mergeCell ref="SOX230:SOZ230"/>
    <mergeCell ref="SPA230:SPC230"/>
    <mergeCell ref="SPD230:SPF230"/>
    <mergeCell ref="SPG230:SPI230"/>
    <mergeCell ref="SPJ230:SPL230"/>
    <mergeCell ref="SPM230:SPO230"/>
    <mergeCell ref="SOF230:SOH230"/>
    <mergeCell ref="SOI230:SOK230"/>
    <mergeCell ref="SOL230:SON230"/>
    <mergeCell ref="SOO230:SOQ230"/>
    <mergeCell ref="SOR230:SOT230"/>
    <mergeCell ref="SOU230:SOW230"/>
    <mergeCell ref="SNN230:SNP230"/>
    <mergeCell ref="SNQ230:SNS230"/>
    <mergeCell ref="SNT230:SNV230"/>
    <mergeCell ref="SNW230:SNY230"/>
    <mergeCell ref="SNZ230:SOB230"/>
    <mergeCell ref="SOC230:SOE230"/>
    <mergeCell ref="SMV230:SMX230"/>
    <mergeCell ref="SMY230:SNA230"/>
    <mergeCell ref="SNB230:SND230"/>
    <mergeCell ref="SNE230:SNG230"/>
    <mergeCell ref="SNH230:SNJ230"/>
    <mergeCell ref="SNK230:SNM230"/>
    <mergeCell ref="SMD230:SMF230"/>
    <mergeCell ref="SMG230:SMI230"/>
    <mergeCell ref="SMJ230:SML230"/>
    <mergeCell ref="SMM230:SMO230"/>
    <mergeCell ref="SMP230:SMR230"/>
    <mergeCell ref="SMS230:SMU230"/>
    <mergeCell ref="SLL230:SLN230"/>
    <mergeCell ref="SLO230:SLQ230"/>
    <mergeCell ref="SLR230:SLT230"/>
    <mergeCell ref="SLU230:SLW230"/>
    <mergeCell ref="SLX230:SLZ230"/>
    <mergeCell ref="SMA230:SMC230"/>
    <mergeCell ref="SKT230:SKV230"/>
    <mergeCell ref="SKW230:SKY230"/>
    <mergeCell ref="SKZ230:SLB230"/>
    <mergeCell ref="SLC230:SLE230"/>
    <mergeCell ref="SLF230:SLH230"/>
    <mergeCell ref="SLI230:SLK230"/>
    <mergeCell ref="SKB230:SKD230"/>
    <mergeCell ref="SKE230:SKG230"/>
    <mergeCell ref="SKH230:SKJ230"/>
    <mergeCell ref="SKK230:SKM230"/>
    <mergeCell ref="SKN230:SKP230"/>
    <mergeCell ref="SKQ230:SKS230"/>
    <mergeCell ref="SJJ230:SJL230"/>
    <mergeCell ref="SJM230:SJO230"/>
    <mergeCell ref="SJP230:SJR230"/>
    <mergeCell ref="SJS230:SJU230"/>
    <mergeCell ref="SJV230:SJX230"/>
    <mergeCell ref="SJY230:SKA230"/>
    <mergeCell ref="SIR230:SIT230"/>
    <mergeCell ref="SIU230:SIW230"/>
    <mergeCell ref="SIX230:SIZ230"/>
    <mergeCell ref="SJA230:SJC230"/>
    <mergeCell ref="SJD230:SJF230"/>
    <mergeCell ref="SJG230:SJI230"/>
    <mergeCell ref="SHZ230:SIB230"/>
    <mergeCell ref="SIC230:SIE230"/>
    <mergeCell ref="SIF230:SIH230"/>
    <mergeCell ref="SII230:SIK230"/>
    <mergeCell ref="SIL230:SIN230"/>
    <mergeCell ref="SIO230:SIQ230"/>
    <mergeCell ref="SHH230:SHJ230"/>
    <mergeCell ref="SHK230:SHM230"/>
    <mergeCell ref="SHN230:SHP230"/>
    <mergeCell ref="SHQ230:SHS230"/>
    <mergeCell ref="SHT230:SHV230"/>
    <mergeCell ref="SHW230:SHY230"/>
    <mergeCell ref="SGP230:SGR230"/>
    <mergeCell ref="SGS230:SGU230"/>
    <mergeCell ref="SGV230:SGX230"/>
    <mergeCell ref="SGY230:SHA230"/>
    <mergeCell ref="SHB230:SHD230"/>
    <mergeCell ref="SHE230:SHG230"/>
    <mergeCell ref="SFX230:SFZ230"/>
    <mergeCell ref="SGA230:SGC230"/>
    <mergeCell ref="SGD230:SGF230"/>
    <mergeCell ref="SGG230:SGI230"/>
    <mergeCell ref="SGJ230:SGL230"/>
    <mergeCell ref="SGM230:SGO230"/>
    <mergeCell ref="SFF230:SFH230"/>
    <mergeCell ref="SFI230:SFK230"/>
    <mergeCell ref="SFL230:SFN230"/>
    <mergeCell ref="SFO230:SFQ230"/>
    <mergeCell ref="SFR230:SFT230"/>
    <mergeCell ref="SFU230:SFW230"/>
    <mergeCell ref="SEN230:SEP230"/>
    <mergeCell ref="SEQ230:SES230"/>
    <mergeCell ref="SET230:SEV230"/>
    <mergeCell ref="SEW230:SEY230"/>
    <mergeCell ref="SEZ230:SFB230"/>
    <mergeCell ref="SFC230:SFE230"/>
    <mergeCell ref="SDV230:SDX230"/>
    <mergeCell ref="SDY230:SEA230"/>
    <mergeCell ref="SEB230:SED230"/>
    <mergeCell ref="SEE230:SEG230"/>
    <mergeCell ref="SEH230:SEJ230"/>
    <mergeCell ref="SEK230:SEM230"/>
    <mergeCell ref="SDD230:SDF230"/>
    <mergeCell ref="SDG230:SDI230"/>
    <mergeCell ref="SDJ230:SDL230"/>
    <mergeCell ref="SDM230:SDO230"/>
    <mergeCell ref="SDP230:SDR230"/>
    <mergeCell ref="SDS230:SDU230"/>
    <mergeCell ref="SCL230:SCN230"/>
    <mergeCell ref="SCO230:SCQ230"/>
    <mergeCell ref="SCR230:SCT230"/>
    <mergeCell ref="SCU230:SCW230"/>
    <mergeCell ref="SCX230:SCZ230"/>
    <mergeCell ref="SDA230:SDC230"/>
    <mergeCell ref="SBT230:SBV230"/>
    <mergeCell ref="SBW230:SBY230"/>
    <mergeCell ref="SBZ230:SCB230"/>
    <mergeCell ref="SCC230:SCE230"/>
    <mergeCell ref="SCF230:SCH230"/>
    <mergeCell ref="SCI230:SCK230"/>
    <mergeCell ref="SBB230:SBD230"/>
    <mergeCell ref="SBE230:SBG230"/>
    <mergeCell ref="SBH230:SBJ230"/>
    <mergeCell ref="SBK230:SBM230"/>
    <mergeCell ref="SBN230:SBP230"/>
    <mergeCell ref="SBQ230:SBS230"/>
    <mergeCell ref="SAJ230:SAL230"/>
    <mergeCell ref="SAM230:SAO230"/>
    <mergeCell ref="SAP230:SAR230"/>
    <mergeCell ref="SAS230:SAU230"/>
    <mergeCell ref="SAV230:SAX230"/>
    <mergeCell ref="SAY230:SBA230"/>
    <mergeCell ref="RZR230:RZT230"/>
    <mergeCell ref="RZU230:RZW230"/>
    <mergeCell ref="RZX230:RZZ230"/>
    <mergeCell ref="SAA230:SAC230"/>
    <mergeCell ref="SAD230:SAF230"/>
    <mergeCell ref="SAG230:SAI230"/>
    <mergeCell ref="RYZ230:RZB230"/>
    <mergeCell ref="RZC230:RZE230"/>
    <mergeCell ref="RZF230:RZH230"/>
    <mergeCell ref="RZI230:RZK230"/>
    <mergeCell ref="RZL230:RZN230"/>
    <mergeCell ref="RZO230:RZQ230"/>
    <mergeCell ref="RYH230:RYJ230"/>
    <mergeCell ref="RYK230:RYM230"/>
    <mergeCell ref="RYN230:RYP230"/>
    <mergeCell ref="RYQ230:RYS230"/>
    <mergeCell ref="RYT230:RYV230"/>
    <mergeCell ref="RYW230:RYY230"/>
    <mergeCell ref="RXP230:RXR230"/>
    <mergeCell ref="RXS230:RXU230"/>
    <mergeCell ref="RXV230:RXX230"/>
    <mergeCell ref="RXY230:RYA230"/>
    <mergeCell ref="RYB230:RYD230"/>
    <mergeCell ref="RYE230:RYG230"/>
    <mergeCell ref="RWX230:RWZ230"/>
    <mergeCell ref="RXA230:RXC230"/>
    <mergeCell ref="RXD230:RXF230"/>
    <mergeCell ref="RXG230:RXI230"/>
    <mergeCell ref="RXJ230:RXL230"/>
    <mergeCell ref="RXM230:RXO230"/>
    <mergeCell ref="RWF230:RWH230"/>
    <mergeCell ref="RWI230:RWK230"/>
    <mergeCell ref="RWL230:RWN230"/>
    <mergeCell ref="RWO230:RWQ230"/>
    <mergeCell ref="RWR230:RWT230"/>
    <mergeCell ref="RWU230:RWW230"/>
    <mergeCell ref="RVN230:RVP230"/>
    <mergeCell ref="RVQ230:RVS230"/>
    <mergeCell ref="RVT230:RVV230"/>
    <mergeCell ref="RVW230:RVY230"/>
    <mergeCell ref="RVZ230:RWB230"/>
    <mergeCell ref="RWC230:RWE230"/>
    <mergeCell ref="RUV230:RUX230"/>
    <mergeCell ref="RUY230:RVA230"/>
    <mergeCell ref="RVB230:RVD230"/>
    <mergeCell ref="RVE230:RVG230"/>
    <mergeCell ref="RVH230:RVJ230"/>
    <mergeCell ref="RVK230:RVM230"/>
    <mergeCell ref="RUD230:RUF230"/>
    <mergeCell ref="RUG230:RUI230"/>
    <mergeCell ref="RUJ230:RUL230"/>
    <mergeCell ref="RUM230:RUO230"/>
    <mergeCell ref="RUP230:RUR230"/>
    <mergeCell ref="RUS230:RUU230"/>
    <mergeCell ref="RTL230:RTN230"/>
    <mergeCell ref="RTO230:RTQ230"/>
    <mergeCell ref="RTR230:RTT230"/>
    <mergeCell ref="RTU230:RTW230"/>
    <mergeCell ref="RTX230:RTZ230"/>
    <mergeCell ref="RUA230:RUC230"/>
    <mergeCell ref="RST230:RSV230"/>
    <mergeCell ref="RSW230:RSY230"/>
    <mergeCell ref="RSZ230:RTB230"/>
    <mergeCell ref="RTC230:RTE230"/>
    <mergeCell ref="RTF230:RTH230"/>
    <mergeCell ref="RTI230:RTK230"/>
    <mergeCell ref="RSB230:RSD230"/>
    <mergeCell ref="RSE230:RSG230"/>
    <mergeCell ref="RSH230:RSJ230"/>
    <mergeCell ref="RSK230:RSM230"/>
    <mergeCell ref="RSN230:RSP230"/>
    <mergeCell ref="RSQ230:RSS230"/>
    <mergeCell ref="RRJ230:RRL230"/>
    <mergeCell ref="RRM230:RRO230"/>
    <mergeCell ref="RRP230:RRR230"/>
    <mergeCell ref="RRS230:RRU230"/>
    <mergeCell ref="RRV230:RRX230"/>
    <mergeCell ref="RRY230:RSA230"/>
    <mergeCell ref="RQR230:RQT230"/>
    <mergeCell ref="RQU230:RQW230"/>
    <mergeCell ref="RQX230:RQZ230"/>
    <mergeCell ref="RRA230:RRC230"/>
    <mergeCell ref="RRD230:RRF230"/>
    <mergeCell ref="RRG230:RRI230"/>
    <mergeCell ref="RPZ230:RQB230"/>
    <mergeCell ref="RQC230:RQE230"/>
    <mergeCell ref="RQF230:RQH230"/>
    <mergeCell ref="RQI230:RQK230"/>
    <mergeCell ref="RQL230:RQN230"/>
    <mergeCell ref="RQO230:RQQ230"/>
    <mergeCell ref="RPH230:RPJ230"/>
    <mergeCell ref="RPK230:RPM230"/>
    <mergeCell ref="RPN230:RPP230"/>
    <mergeCell ref="RPQ230:RPS230"/>
    <mergeCell ref="RPT230:RPV230"/>
    <mergeCell ref="RPW230:RPY230"/>
    <mergeCell ref="ROP230:ROR230"/>
    <mergeCell ref="ROS230:ROU230"/>
    <mergeCell ref="ROV230:ROX230"/>
    <mergeCell ref="ROY230:RPA230"/>
    <mergeCell ref="RPB230:RPD230"/>
    <mergeCell ref="RPE230:RPG230"/>
    <mergeCell ref="RNX230:RNZ230"/>
    <mergeCell ref="ROA230:ROC230"/>
    <mergeCell ref="ROD230:ROF230"/>
    <mergeCell ref="ROG230:ROI230"/>
    <mergeCell ref="ROJ230:ROL230"/>
    <mergeCell ref="ROM230:ROO230"/>
    <mergeCell ref="RNF230:RNH230"/>
    <mergeCell ref="RNI230:RNK230"/>
    <mergeCell ref="RNL230:RNN230"/>
    <mergeCell ref="RNO230:RNQ230"/>
    <mergeCell ref="RNR230:RNT230"/>
    <mergeCell ref="RNU230:RNW230"/>
    <mergeCell ref="RMN230:RMP230"/>
    <mergeCell ref="RMQ230:RMS230"/>
    <mergeCell ref="RMT230:RMV230"/>
    <mergeCell ref="RMW230:RMY230"/>
    <mergeCell ref="RMZ230:RNB230"/>
    <mergeCell ref="RNC230:RNE230"/>
    <mergeCell ref="RLV230:RLX230"/>
    <mergeCell ref="RLY230:RMA230"/>
    <mergeCell ref="RMB230:RMD230"/>
    <mergeCell ref="RME230:RMG230"/>
    <mergeCell ref="RMH230:RMJ230"/>
    <mergeCell ref="RMK230:RMM230"/>
    <mergeCell ref="RLD230:RLF230"/>
    <mergeCell ref="RLG230:RLI230"/>
    <mergeCell ref="RLJ230:RLL230"/>
    <mergeCell ref="RLM230:RLO230"/>
    <mergeCell ref="RLP230:RLR230"/>
    <mergeCell ref="RLS230:RLU230"/>
    <mergeCell ref="RKL230:RKN230"/>
    <mergeCell ref="RKO230:RKQ230"/>
    <mergeCell ref="RKR230:RKT230"/>
    <mergeCell ref="RKU230:RKW230"/>
    <mergeCell ref="RKX230:RKZ230"/>
    <mergeCell ref="RLA230:RLC230"/>
    <mergeCell ref="RJT230:RJV230"/>
    <mergeCell ref="RJW230:RJY230"/>
    <mergeCell ref="RJZ230:RKB230"/>
    <mergeCell ref="RKC230:RKE230"/>
    <mergeCell ref="RKF230:RKH230"/>
    <mergeCell ref="RKI230:RKK230"/>
    <mergeCell ref="RJB230:RJD230"/>
    <mergeCell ref="RJE230:RJG230"/>
    <mergeCell ref="RJH230:RJJ230"/>
    <mergeCell ref="RJK230:RJM230"/>
    <mergeCell ref="RJN230:RJP230"/>
    <mergeCell ref="RJQ230:RJS230"/>
    <mergeCell ref="RIJ230:RIL230"/>
    <mergeCell ref="RIM230:RIO230"/>
    <mergeCell ref="RIP230:RIR230"/>
    <mergeCell ref="RIS230:RIU230"/>
    <mergeCell ref="RIV230:RIX230"/>
    <mergeCell ref="RIY230:RJA230"/>
    <mergeCell ref="RHR230:RHT230"/>
    <mergeCell ref="RHU230:RHW230"/>
    <mergeCell ref="RHX230:RHZ230"/>
    <mergeCell ref="RIA230:RIC230"/>
    <mergeCell ref="RID230:RIF230"/>
    <mergeCell ref="RIG230:RII230"/>
    <mergeCell ref="RGZ230:RHB230"/>
    <mergeCell ref="RHC230:RHE230"/>
    <mergeCell ref="RHF230:RHH230"/>
    <mergeCell ref="RHI230:RHK230"/>
    <mergeCell ref="RHL230:RHN230"/>
    <mergeCell ref="RHO230:RHQ230"/>
    <mergeCell ref="RGH230:RGJ230"/>
    <mergeCell ref="RGK230:RGM230"/>
    <mergeCell ref="RGN230:RGP230"/>
    <mergeCell ref="RGQ230:RGS230"/>
    <mergeCell ref="RGT230:RGV230"/>
    <mergeCell ref="RGW230:RGY230"/>
    <mergeCell ref="RFP230:RFR230"/>
    <mergeCell ref="RFS230:RFU230"/>
    <mergeCell ref="RFV230:RFX230"/>
    <mergeCell ref="RFY230:RGA230"/>
    <mergeCell ref="RGB230:RGD230"/>
    <mergeCell ref="RGE230:RGG230"/>
    <mergeCell ref="REX230:REZ230"/>
    <mergeCell ref="RFA230:RFC230"/>
    <mergeCell ref="RFD230:RFF230"/>
    <mergeCell ref="RFG230:RFI230"/>
    <mergeCell ref="RFJ230:RFL230"/>
    <mergeCell ref="RFM230:RFO230"/>
    <mergeCell ref="REF230:REH230"/>
    <mergeCell ref="REI230:REK230"/>
    <mergeCell ref="REL230:REN230"/>
    <mergeCell ref="REO230:REQ230"/>
    <mergeCell ref="RER230:RET230"/>
    <mergeCell ref="REU230:REW230"/>
    <mergeCell ref="RDN230:RDP230"/>
    <mergeCell ref="RDQ230:RDS230"/>
    <mergeCell ref="RDT230:RDV230"/>
    <mergeCell ref="RDW230:RDY230"/>
    <mergeCell ref="RDZ230:REB230"/>
    <mergeCell ref="REC230:REE230"/>
    <mergeCell ref="RCV230:RCX230"/>
    <mergeCell ref="RCY230:RDA230"/>
    <mergeCell ref="RDB230:RDD230"/>
    <mergeCell ref="RDE230:RDG230"/>
    <mergeCell ref="RDH230:RDJ230"/>
    <mergeCell ref="RDK230:RDM230"/>
    <mergeCell ref="RCD230:RCF230"/>
    <mergeCell ref="RCG230:RCI230"/>
    <mergeCell ref="RCJ230:RCL230"/>
    <mergeCell ref="RCM230:RCO230"/>
    <mergeCell ref="RCP230:RCR230"/>
    <mergeCell ref="RCS230:RCU230"/>
    <mergeCell ref="RBL230:RBN230"/>
    <mergeCell ref="RBO230:RBQ230"/>
    <mergeCell ref="RBR230:RBT230"/>
    <mergeCell ref="RBU230:RBW230"/>
    <mergeCell ref="RBX230:RBZ230"/>
    <mergeCell ref="RCA230:RCC230"/>
    <mergeCell ref="RAT230:RAV230"/>
    <mergeCell ref="RAW230:RAY230"/>
    <mergeCell ref="RAZ230:RBB230"/>
    <mergeCell ref="RBC230:RBE230"/>
    <mergeCell ref="RBF230:RBH230"/>
    <mergeCell ref="RBI230:RBK230"/>
    <mergeCell ref="RAB230:RAD230"/>
    <mergeCell ref="RAE230:RAG230"/>
    <mergeCell ref="RAH230:RAJ230"/>
    <mergeCell ref="RAK230:RAM230"/>
    <mergeCell ref="RAN230:RAP230"/>
    <mergeCell ref="RAQ230:RAS230"/>
    <mergeCell ref="QZJ230:QZL230"/>
    <mergeCell ref="QZM230:QZO230"/>
    <mergeCell ref="QZP230:QZR230"/>
    <mergeCell ref="QZS230:QZU230"/>
    <mergeCell ref="QZV230:QZX230"/>
    <mergeCell ref="QZY230:RAA230"/>
    <mergeCell ref="QYR230:QYT230"/>
    <mergeCell ref="QYU230:QYW230"/>
    <mergeCell ref="QYX230:QYZ230"/>
    <mergeCell ref="QZA230:QZC230"/>
    <mergeCell ref="QZD230:QZF230"/>
    <mergeCell ref="QZG230:QZI230"/>
    <mergeCell ref="QXZ230:QYB230"/>
    <mergeCell ref="QYC230:QYE230"/>
    <mergeCell ref="QYF230:QYH230"/>
    <mergeCell ref="QYI230:QYK230"/>
    <mergeCell ref="QYL230:QYN230"/>
    <mergeCell ref="QYO230:QYQ230"/>
    <mergeCell ref="QXH230:QXJ230"/>
    <mergeCell ref="QXK230:QXM230"/>
    <mergeCell ref="QXN230:QXP230"/>
    <mergeCell ref="QXQ230:QXS230"/>
    <mergeCell ref="QXT230:QXV230"/>
    <mergeCell ref="QXW230:QXY230"/>
    <mergeCell ref="QWP230:QWR230"/>
    <mergeCell ref="QWS230:QWU230"/>
    <mergeCell ref="QWV230:QWX230"/>
    <mergeCell ref="QWY230:QXA230"/>
    <mergeCell ref="QXB230:QXD230"/>
    <mergeCell ref="QXE230:QXG230"/>
    <mergeCell ref="QVX230:QVZ230"/>
    <mergeCell ref="QWA230:QWC230"/>
    <mergeCell ref="QWD230:QWF230"/>
    <mergeCell ref="QWG230:QWI230"/>
    <mergeCell ref="QWJ230:QWL230"/>
    <mergeCell ref="QWM230:QWO230"/>
    <mergeCell ref="QVF230:QVH230"/>
    <mergeCell ref="QVI230:QVK230"/>
    <mergeCell ref="QVL230:QVN230"/>
    <mergeCell ref="QVO230:QVQ230"/>
    <mergeCell ref="QVR230:QVT230"/>
    <mergeCell ref="QVU230:QVW230"/>
    <mergeCell ref="QUN230:QUP230"/>
    <mergeCell ref="QUQ230:QUS230"/>
    <mergeCell ref="QUT230:QUV230"/>
    <mergeCell ref="QUW230:QUY230"/>
    <mergeCell ref="QUZ230:QVB230"/>
    <mergeCell ref="QVC230:QVE230"/>
    <mergeCell ref="QTV230:QTX230"/>
    <mergeCell ref="QTY230:QUA230"/>
    <mergeCell ref="QUB230:QUD230"/>
    <mergeCell ref="QUE230:QUG230"/>
    <mergeCell ref="QUH230:QUJ230"/>
    <mergeCell ref="QUK230:QUM230"/>
    <mergeCell ref="QTD230:QTF230"/>
    <mergeCell ref="QTG230:QTI230"/>
    <mergeCell ref="QTJ230:QTL230"/>
    <mergeCell ref="QTM230:QTO230"/>
    <mergeCell ref="QTP230:QTR230"/>
    <mergeCell ref="QTS230:QTU230"/>
    <mergeCell ref="QSL230:QSN230"/>
    <mergeCell ref="QSO230:QSQ230"/>
    <mergeCell ref="QSR230:QST230"/>
    <mergeCell ref="QSU230:QSW230"/>
    <mergeCell ref="QSX230:QSZ230"/>
    <mergeCell ref="QTA230:QTC230"/>
    <mergeCell ref="QRT230:QRV230"/>
    <mergeCell ref="QRW230:QRY230"/>
    <mergeCell ref="QRZ230:QSB230"/>
    <mergeCell ref="QSC230:QSE230"/>
    <mergeCell ref="QSF230:QSH230"/>
    <mergeCell ref="QSI230:QSK230"/>
    <mergeCell ref="QRB230:QRD230"/>
    <mergeCell ref="QRE230:QRG230"/>
    <mergeCell ref="QRH230:QRJ230"/>
    <mergeCell ref="QRK230:QRM230"/>
    <mergeCell ref="QRN230:QRP230"/>
    <mergeCell ref="QRQ230:QRS230"/>
    <mergeCell ref="QQJ230:QQL230"/>
    <mergeCell ref="QQM230:QQO230"/>
    <mergeCell ref="QQP230:QQR230"/>
    <mergeCell ref="QQS230:QQU230"/>
    <mergeCell ref="QQV230:QQX230"/>
    <mergeCell ref="QQY230:QRA230"/>
    <mergeCell ref="QPR230:QPT230"/>
    <mergeCell ref="QPU230:QPW230"/>
    <mergeCell ref="QPX230:QPZ230"/>
    <mergeCell ref="QQA230:QQC230"/>
    <mergeCell ref="QQD230:QQF230"/>
    <mergeCell ref="QQG230:QQI230"/>
    <mergeCell ref="QOZ230:QPB230"/>
    <mergeCell ref="QPC230:QPE230"/>
    <mergeCell ref="QPF230:QPH230"/>
    <mergeCell ref="QPI230:QPK230"/>
    <mergeCell ref="QPL230:QPN230"/>
    <mergeCell ref="QPO230:QPQ230"/>
    <mergeCell ref="QOH230:QOJ230"/>
    <mergeCell ref="QOK230:QOM230"/>
    <mergeCell ref="QON230:QOP230"/>
    <mergeCell ref="QOQ230:QOS230"/>
    <mergeCell ref="QOT230:QOV230"/>
    <mergeCell ref="QOW230:QOY230"/>
    <mergeCell ref="QNP230:QNR230"/>
    <mergeCell ref="QNS230:QNU230"/>
    <mergeCell ref="QNV230:QNX230"/>
    <mergeCell ref="QNY230:QOA230"/>
    <mergeCell ref="QOB230:QOD230"/>
    <mergeCell ref="QOE230:QOG230"/>
    <mergeCell ref="QMX230:QMZ230"/>
    <mergeCell ref="QNA230:QNC230"/>
    <mergeCell ref="QND230:QNF230"/>
    <mergeCell ref="QNG230:QNI230"/>
    <mergeCell ref="QNJ230:QNL230"/>
    <mergeCell ref="QNM230:QNO230"/>
    <mergeCell ref="QMF230:QMH230"/>
    <mergeCell ref="QMI230:QMK230"/>
    <mergeCell ref="QML230:QMN230"/>
    <mergeCell ref="QMO230:QMQ230"/>
    <mergeCell ref="QMR230:QMT230"/>
    <mergeCell ref="QMU230:QMW230"/>
    <mergeCell ref="QLN230:QLP230"/>
    <mergeCell ref="QLQ230:QLS230"/>
    <mergeCell ref="QLT230:QLV230"/>
    <mergeCell ref="QLW230:QLY230"/>
    <mergeCell ref="QLZ230:QMB230"/>
    <mergeCell ref="QMC230:QME230"/>
    <mergeCell ref="QKV230:QKX230"/>
    <mergeCell ref="QKY230:QLA230"/>
    <mergeCell ref="QLB230:QLD230"/>
    <mergeCell ref="QLE230:QLG230"/>
    <mergeCell ref="QLH230:QLJ230"/>
    <mergeCell ref="QLK230:QLM230"/>
    <mergeCell ref="QKD230:QKF230"/>
    <mergeCell ref="QKG230:QKI230"/>
    <mergeCell ref="QKJ230:QKL230"/>
    <mergeCell ref="QKM230:QKO230"/>
    <mergeCell ref="QKP230:QKR230"/>
    <mergeCell ref="QKS230:QKU230"/>
    <mergeCell ref="QJL230:QJN230"/>
    <mergeCell ref="QJO230:QJQ230"/>
    <mergeCell ref="QJR230:QJT230"/>
    <mergeCell ref="QJU230:QJW230"/>
    <mergeCell ref="QJX230:QJZ230"/>
    <mergeCell ref="QKA230:QKC230"/>
    <mergeCell ref="QIT230:QIV230"/>
    <mergeCell ref="QIW230:QIY230"/>
    <mergeCell ref="QIZ230:QJB230"/>
    <mergeCell ref="QJC230:QJE230"/>
    <mergeCell ref="QJF230:QJH230"/>
    <mergeCell ref="QJI230:QJK230"/>
    <mergeCell ref="QIB230:QID230"/>
    <mergeCell ref="QIE230:QIG230"/>
    <mergeCell ref="QIH230:QIJ230"/>
    <mergeCell ref="QIK230:QIM230"/>
    <mergeCell ref="QIN230:QIP230"/>
    <mergeCell ref="QIQ230:QIS230"/>
    <mergeCell ref="QHJ230:QHL230"/>
    <mergeCell ref="QHM230:QHO230"/>
    <mergeCell ref="QHP230:QHR230"/>
    <mergeCell ref="QHS230:QHU230"/>
    <mergeCell ref="QHV230:QHX230"/>
    <mergeCell ref="QHY230:QIA230"/>
    <mergeCell ref="QGR230:QGT230"/>
    <mergeCell ref="QGU230:QGW230"/>
    <mergeCell ref="QGX230:QGZ230"/>
    <mergeCell ref="QHA230:QHC230"/>
    <mergeCell ref="QHD230:QHF230"/>
    <mergeCell ref="QHG230:QHI230"/>
    <mergeCell ref="QFZ230:QGB230"/>
    <mergeCell ref="QGC230:QGE230"/>
    <mergeCell ref="QGF230:QGH230"/>
    <mergeCell ref="QGI230:QGK230"/>
    <mergeCell ref="QGL230:QGN230"/>
    <mergeCell ref="QGO230:QGQ230"/>
    <mergeCell ref="QFH230:QFJ230"/>
    <mergeCell ref="QFK230:QFM230"/>
    <mergeCell ref="QFN230:QFP230"/>
    <mergeCell ref="QFQ230:QFS230"/>
    <mergeCell ref="QFT230:QFV230"/>
    <mergeCell ref="QFW230:QFY230"/>
    <mergeCell ref="QEP230:QER230"/>
    <mergeCell ref="QES230:QEU230"/>
    <mergeCell ref="QEV230:QEX230"/>
    <mergeCell ref="QEY230:QFA230"/>
    <mergeCell ref="QFB230:QFD230"/>
    <mergeCell ref="QFE230:QFG230"/>
    <mergeCell ref="QDX230:QDZ230"/>
    <mergeCell ref="QEA230:QEC230"/>
    <mergeCell ref="QED230:QEF230"/>
    <mergeCell ref="QEG230:QEI230"/>
    <mergeCell ref="QEJ230:QEL230"/>
    <mergeCell ref="QEM230:QEO230"/>
    <mergeCell ref="QDF230:QDH230"/>
    <mergeCell ref="QDI230:QDK230"/>
    <mergeCell ref="QDL230:QDN230"/>
    <mergeCell ref="QDO230:QDQ230"/>
    <mergeCell ref="QDR230:QDT230"/>
    <mergeCell ref="QDU230:QDW230"/>
    <mergeCell ref="QCN230:QCP230"/>
    <mergeCell ref="QCQ230:QCS230"/>
    <mergeCell ref="QCT230:QCV230"/>
    <mergeCell ref="QCW230:QCY230"/>
    <mergeCell ref="QCZ230:QDB230"/>
    <mergeCell ref="QDC230:QDE230"/>
    <mergeCell ref="QBV230:QBX230"/>
    <mergeCell ref="QBY230:QCA230"/>
    <mergeCell ref="QCB230:QCD230"/>
    <mergeCell ref="QCE230:QCG230"/>
    <mergeCell ref="QCH230:QCJ230"/>
    <mergeCell ref="QCK230:QCM230"/>
    <mergeCell ref="QBD230:QBF230"/>
    <mergeCell ref="QBG230:QBI230"/>
    <mergeCell ref="QBJ230:QBL230"/>
    <mergeCell ref="QBM230:QBO230"/>
    <mergeCell ref="QBP230:QBR230"/>
    <mergeCell ref="QBS230:QBU230"/>
    <mergeCell ref="QAL230:QAN230"/>
    <mergeCell ref="QAO230:QAQ230"/>
    <mergeCell ref="QAR230:QAT230"/>
    <mergeCell ref="QAU230:QAW230"/>
    <mergeCell ref="QAX230:QAZ230"/>
    <mergeCell ref="QBA230:QBC230"/>
    <mergeCell ref="PZT230:PZV230"/>
    <mergeCell ref="PZW230:PZY230"/>
    <mergeCell ref="PZZ230:QAB230"/>
    <mergeCell ref="QAC230:QAE230"/>
    <mergeCell ref="QAF230:QAH230"/>
    <mergeCell ref="QAI230:QAK230"/>
    <mergeCell ref="PZB230:PZD230"/>
    <mergeCell ref="PZE230:PZG230"/>
    <mergeCell ref="PZH230:PZJ230"/>
    <mergeCell ref="PZK230:PZM230"/>
    <mergeCell ref="PZN230:PZP230"/>
    <mergeCell ref="PZQ230:PZS230"/>
    <mergeCell ref="PYJ230:PYL230"/>
    <mergeCell ref="PYM230:PYO230"/>
    <mergeCell ref="PYP230:PYR230"/>
    <mergeCell ref="PYS230:PYU230"/>
    <mergeCell ref="PYV230:PYX230"/>
    <mergeCell ref="PYY230:PZA230"/>
    <mergeCell ref="PXR230:PXT230"/>
    <mergeCell ref="PXU230:PXW230"/>
    <mergeCell ref="PXX230:PXZ230"/>
    <mergeCell ref="PYA230:PYC230"/>
    <mergeCell ref="PYD230:PYF230"/>
    <mergeCell ref="PYG230:PYI230"/>
    <mergeCell ref="PWZ230:PXB230"/>
    <mergeCell ref="PXC230:PXE230"/>
    <mergeCell ref="PXF230:PXH230"/>
    <mergeCell ref="PXI230:PXK230"/>
    <mergeCell ref="PXL230:PXN230"/>
    <mergeCell ref="PXO230:PXQ230"/>
    <mergeCell ref="PWH230:PWJ230"/>
    <mergeCell ref="PWK230:PWM230"/>
    <mergeCell ref="PWN230:PWP230"/>
    <mergeCell ref="PWQ230:PWS230"/>
    <mergeCell ref="PWT230:PWV230"/>
    <mergeCell ref="PWW230:PWY230"/>
    <mergeCell ref="PVP230:PVR230"/>
    <mergeCell ref="PVS230:PVU230"/>
    <mergeCell ref="PVV230:PVX230"/>
    <mergeCell ref="PVY230:PWA230"/>
    <mergeCell ref="PWB230:PWD230"/>
    <mergeCell ref="PWE230:PWG230"/>
    <mergeCell ref="PUX230:PUZ230"/>
    <mergeCell ref="PVA230:PVC230"/>
    <mergeCell ref="PVD230:PVF230"/>
    <mergeCell ref="PVG230:PVI230"/>
    <mergeCell ref="PVJ230:PVL230"/>
    <mergeCell ref="PVM230:PVO230"/>
    <mergeCell ref="PUF230:PUH230"/>
    <mergeCell ref="PUI230:PUK230"/>
    <mergeCell ref="PUL230:PUN230"/>
    <mergeCell ref="PUO230:PUQ230"/>
    <mergeCell ref="PUR230:PUT230"/>
    <mergeCell ref="PUU230:PUW230"/>
    <mergeCell ref="PTN230:PTP230"/>
    <mergeCell ref="PTQ230:PTS230"/>
    <mergeCell ref="PTT230:PTV230"/>
    <mergeCell ref="PTW230:PTY230"/>
    <mergeCell ref="PTZ230:PUB230"/>
    <mergeCell ref="PUC230:PUE230"/>
    <mergeCell ref="PSV230:PSX230"/>
    <mergeCell ref="PSY230:PTA230"/>
    <mergeCell ref="PTB230:PTD230"/>
    <mergeCell ref="PTE230:PTG230"/>
    <mergeCell ref="PTH230:PTJ230"/>
    <mergeCell ref="PTK230:PTM230"/>
    <mergeCell ref="PSD230:PSF230"/>
    <mergeCell ref="PSG230:PSI230"/>
    <mergeCell ref="PSJ230:PSL230"/>
    <mergeCell ref="PSM230:PSO230"/>
    <mergeCell ref="PSP230:PSR230"/>
    <mergeCell ref="PSS230:PSU230"/>
    <mergeCell ref="PRL230:PRN230"/>
    <mergeCell ref="PRO230:PRQ230"/>
    <mergeCell ref="PRR230:PRT230"/>
    <mergeCell ref="PRU230:PRW230"/>
    <mergeCell ref="PRX230:PRZ230"/>
    <mergeCell ref="PSA230:PSC230"/>
    <mergeCell ref="PQT230:PQV230"/>
    <mergeCell ref="PQW230:PQY230"/>
    <mergeCell ref="PQZ230:PRB230"/>
    <mergeCell ref="PRC230:PRE230"/>
    <mergeCell ref="PRF230:PRH230"/>
    <mergeCell ref="PRI230:PRK230"/>
    <mergeCell ref="PQB230:PQD230"/>
    <mergeCell ref="PQE230:PQG230"/>
    <mergeCell ref="PQH230:PQJ230"/>
    <mergeCell ref="PQK230:PQM230"/>
    <mergeCell ref="PQN230:PQP230"/>
    <mergeCell ref="PQQ230:PQS230"/>
    <mergeCell ref="PPJ230:PPL230"/>
    <mergeCell ref="PPM230:PPO230"/>
    <mergeCell ref="PPP230:PPR230"/>
    <mergeCell ref="PPS230:PPU230"/>
    <mergeCell ref="PPV230:PPX230"/>
    <mergeCell ref="PPY230:PQA230"/>
    <mergeCell ref="POR230:POT230"/>
    <mergeCell ref="POU230:POW230"/>
    <mergeCell ref="POX230:POZ230"/>
    <mergeCell ref="PPA230:PPC230"/>
    <mergeCell ref="PPD230:PPF230"/>
    <mergeCell ref="PPG230:PPI230"/>
    <mergeCell ref="PNZ230:POB230"/>
    <mergeCell ref="POC230:POE230"/>
    <mergeCell ref="POF230:POH230"/>
    <mergeCell ref="POI230:POK230"/>
    <mergeCell ref="POL230:PON230"/>
    <mergeCell ref="POO230:POQ230"/>
    <mergeCell ref="PNH230:PNJ230"/>
    <mergeCell ref="PNK230:PNM230"/>
    <mergeCell ref="PNN230:PNP230"/>
    <mergeCell ref="PNQ230:PNS230"/>
    <mergeCell ref="PNT230:PNV230"/>
    <mergeCell ref="PNW230:PNY230"/>
    <mergeCell ref="PMP230:PMR230"/>
    <mergeCell ref="PMS230:PMU230"/>
    <mergeCell ref="PMV230:PMX230"/>
    <mergeCell ref="PMY230:PNA230"/>
    <mergeCell ref="PNB230:PND230"/>
    <mergeCell ref="PNE230:PNG230"/>
    <mergeCell ref="PLX230:PLZ230"/>
    <mergeCell ref="PMA230:PMC230"/>
    <mergeCell ref="PMD230:PMF230"/>
    <mergeCell ref="PMG230:PMI230"/>
    <mergeCell ref="PMJ230:PML230"/>
    <mergeCell ref="PMM230:PMO230"/>
    <mergeCell ref="PLF230:PLH230"/>
    <mergeCell ref="PLI230:PLK230"/>
    <mergeCell ref="PLL230:PLN230"/>
    <mergeCell ref="PLO230:PLQ230"/>
    <mergeCell ref="PLR230:PLT230"/>
    <mergeCell ref="PLU230:PLW230"/>
    <mergeCell ref="PKN230:PKP230"/>
    <mergeCell ref="PKQ230:PKS230"/>
    <mergeCell ref="PKT230:PKV230"/>
    <mergeCell ref="PKW230:PKY230"/>
    <mergeCell ref="PKZ230:PLB230"/>
    <mergeCell ref="PLC230:PLE230"/>
    <mergeCell ref="PJV230:PJX230"/>
    <mergeCell ref="PJY230:PKA230"/>
    <mergeCell ref="PKB230:PKD230"/>
    <mergeCell ref="PKE230:PKG230"/>
    <mergeCell ref="PKH230:PKJ230"/>
    <mergeCell ref="PKK230:PKM230"/>
    <mergeCell ref="PJD230:PJF230"/>
    <mergeCell ref="PJG230:PJI230"/>
    <mergeCell ref="PJJ230:PJL230"/>
    <mergeCell ref="PJM230:PJO230"/>
    <mergeCell ref="PJP230:PJR230"/>
    <mergeCell ref="PJS230:PJU230"/>
    <mergeCell ref="PIL230:PIN230"/>
    <mergeCell ref="PIO230:PIQ230"/>
    <mergeCell ref="PIR230:PIT230"/>
    <mergeCell ref="PIU230:PIW230"/>
    <mergeCell ref="PIX230:PIZ230"/>
    <mergeCell ref="PJA230:PJC230"/>
    <mergeCell ref="PHT230:PHV230"/>
    <mergeCell ref="PHW230:PHY230"/>
    <mergeCell ref="PHZ230:PIB230"/>
    <mergeCell ref="PIC230:PIE230"/>
    <mergeCell ref="PIF230:PIH230"/>
    <mergeCell ref="PII230:PIK230"/>
    <mergeCell ref="PHB230:PHD230"/>
    <mergeCell ref="PHE230:PHG230"/>
    <mergeCell ref="PHH230:PHJ230"/>
    <mergeCell ref="PHK230:PHM230"/>
    <mergeCell ref="PHN230:PHP230"/>
    <mergeCell ref="PHQ230:PHS230"/>
    <mergeCell ref="PGJ230:PGL230"/>
    <mergeCell ref="PGM230:PGO230"/>
    <mergeCell ref="PGP230:PGR230"/>
    <mergeCell ref="PGS230:PGU230"/>
    <mergeCell ref="PGV230:PGX230"/>
    <mergeCell ref="PGY230:PHA230"/>
    <mergeCell ref="PFR230:PFT230"/>
    <mergeCell ref="PFU230:PFW230"/>
    <mergeCell ref="PFX230:PFZ230"/>
    <mergeCell ref="PGA230:PGC230"/>
    <mergeCell ref="PGD230:PGF230"/>
    <mergeCell ref="PGG230:PGI230"/>
    <mergeCell ref="PEZ230:PFB230"/>
    <mergeCell ref="PFC230:PFE230"/>
    <mergeCell ref="PFF230:PFH230"/>
    <mergeCell ref="PFI230:PFK230"/>
    <mergeCell ref="PFL230:PFN230"/>
    <mergeCell ref="PFO230:PFQ230"/>
    <mergeCell ref="PEH230:PEJ230"/>
    <mergeCell ref="PEK230:PEM230"/>
    <mergeCell ref="PEN230:PEP230"/>
    <mergeCell ref="PEQ230:PES230"/>
    <mergeCell ref="PET230:PEV230"/>
    <mergeCell ref="PEW230:PEY230"/>
    <mergeCell ref="PDP230:PDR230"/>
    <mergeCell ref="PDS230:PDU230"/>
    <mergeCell ref="PDV230:PDX230"/>
    <mergeCell ref="PDY230:PEA230"/>
    <mergeCell ref="PEB230:PED230"/>
    <mergeCell ref="PEE230:PEG230"/>
    <mergeCell ref="PCX230:PCZ230"/>
    <mergeCell ref="PDA230:PDC230"/>
    <mergeCell ref="PDD230:PDF230"/>
    <mergeCell ref="PDG230:PDI230"/>
    <mergeCell ref="PDJ230:PDL230"/>
    <mergeCell ref="PDM230:PDO230"/>
    <mergeCell ref="PCF230:PCH230"/>
    <mergeCell ref="PCI230:PCK230"/>
    <mergeCell ref="PCL230:PCN230"/>
    <mergeCell ref="PCO230:PCQ230"/>
    <mergeCell ref="PCR230:PCT230"/>
    <mergeCell ref="PCU230:PCW230"/>
    <mergeCell ref="PBN230:PBP230"/>
    <mergeCell ref="PBQ230:PBS230"/>
    <mergeCell ref="PBT230:PBV230"/>
    <mergeCell ref="PBW230:PBY230"/>
    <mergeCell ref="PBZ230:PCB230"/>
    <mergeCell ref="PCC230:PCE230"/>
    <mergeCell ref="PAV230:PAX230"/>
    <mergeCell ref="PAY230:PBA230"/>
    <mergeCell ref="PBB230:PBD230"/>
    <mergeCell ref="PBE230:PBG230"/>
    <mergeCell ref="PBH230:PBJ230"/>
    <mergeCell ref="PBK230:PBM230"/>
    <mergeCell ref="PAD230:PAF230"/>
    <mergeCell ref="PAG230:PAI230"/>
    <mergeCell ref="PAJ230:PAL230"/>
    <mergeCell ref="PAM230:PAO230"/>
    <mergeCell ref="PAP230:PAR230"/>
    <mergeCell ref="PAS230:PAU230"/>
    <mergeCell ref="OZL230:OZN230"/>
    <mergeCell ref="OZO230:OZQ230"/>
    <mergeCell ref="OZR230:OZT230"/>
    <mergeCell ref="OZU230:OZW230"/>
    <mergeCell ref="OZX230:OZZ230"/>
    <mergeCell ref="PAA230:PAC230"/>
    <mergeCell ref="OYT230:OYV230"/>
    <mergeCell ref="OYW230:OYY230"/>
    <mergeCell ref="OYZ230:OZB230"/>
    <mergeCell ref="OZC230:OZE230"/>
    <mergeCell ref="OZF230:OZH230"/>
    <mergeCell ref="OZI230:OZK230"/>
    <mergeCell ref="OYB230:OYD230"/>
    <mergeCell ref="OYE230:OYG230"/>
    <mergeCell ref="OYH230:OYJ230"/>
    <mergeCell ref="OYK230:OYM230"/>
    <mergeCell ref="OYN230:OYP230"/>
    <mergeCell ref="OYQ230:OYS230"/>
    <mergeCell ref="OXJ230:OXL230"/>
    <mergeCell ref="OXM230:OXO230"/>
    <mergeCell ref="OXP230:OXR230"/>
    <mergeCell ref="OXS230:OXU230"/>
    <mergeCell ref="OXV230:OXX230"/>
    <mergeCell ref="OXY230:OYA230"/>
    <mergeCell ref="OWR230:OWT230"/>
    <mergeCell ref="OWU230:OWW230"/>
    <mergeCell ref="OWX230:OWZ230"/>
    <mergeCell ref="OXA230:OXC230"/>
    <mergeCell ref="OXD230:OXF230"/>
    <mergeCell ref="OXG230:OXI230"/>
    <mergeCell ref="OVZ230:OWB230"/>
    <mergeCell ref="OWC230:OWE230"/>
    <mergeCell ref="OWF230:OWH230"/>
    <mergeCell ref="OWI230:OWK230"/>
    <mergeCell ref="OWL230:OWN230"/>
    <mergeCell ref="OWO230:OWQ230"/>
    <mergeCell ref="OVH230:OVJ230"/>
    <mergeCell ref="OVK230:OVM230"/>
    <mergeCell ref="OVN230:OVP230"/>
    <mergeCell ref="OVQ230:OVS230"/>
    <mergeCell ref="OVT230:OVV230"/>
    <mergeCell ref="OVW230:OVY230"/>
    <mergeCell ref="OUP230:OUR230"/>
    <mergeCell ref="OUS230:OUU230"/>
    <mergeCell ref="OUV230:OUX230"/>
    <mergeCell ref="OUY230:OVA230"/>
    <mergeCell ref="OVB230:OVD230"/>
    <mergeCell ref="OVE230:OVG230"/>
    <mergeCell ref="OTX230:OTZ230"/>
    <mergeCell ref="OUA230:OUC230"/>
    <mergeCell ref="OUD230:OUF230"/>
    <mergeCell ref="OUG230:OUI230"/>
    <mergeCell ref="OUJ230:OUL230"/>
    <mergeCell ref="OUM230:OUO230"/>
    <mergeCell ref="OTF230:OTH230"/>
    <mergeCell ref="OTI230:OTK230"/>
    <mergeCell ref="OTL230:OTN230"/>
    <mergeCell ref="OTO230:OTQ230"/>
    <mergeCell ref="OTR230:OTT230"/>
    <mergeCell ref="OTU230:OTW230"/>
    <mergeCell ref="OSN230:OSP230"/>
    <mergeCell ref="OSQ230:OSS230"/>
    <mergeCell ref="OST230:OSV230"/>
    <mergeCell ref="OSW230:OSY230"/>
    <mergeCell ref="OSZ230:OTB230"/>
    <mergeCell ref="OTC230:OTE230"/>
    <mergeCell ref="ORV230:ORX230"/>
    <mergeCell ref="ORY230:OSA230"/>
    <mergeCell ref="OSB230:OSD230"/>
    <mergeCell ref="OSE230:OSG230"/>
    <mergeCell ref="OSH230:OSJ230"/>
    <mergeCell ref="OSK230:OSM230"/>
    <mergeCell ref="ORD230:ORF230"/>
    <mergeCell ref="ORG230:ORI230"/>
    <mergeCell ref="ORJ230:ORL230"/>
    <mergeCell ref="ORM230:ORO230"/>
    <mergeCell ref="ORP230:ORR230"/>
    <mergeCell ref="ORS230:ORU230"/>
    <mergeCell ref="OQL230:OQN230"/>
    <mergeCell ref="OQO230:OQQ230"/>
    <mergeCell ref="OQR230:OQT230"/>
    <mergeCell ref="OQU230:OQW230"/>
    <mergeCell ref="OQX230:OQZ230"/>
    <mergeCell ref="ORA230:ORC230"/>
    <mergeCell ref="OPT230:OPV230"/>
    <mergeCell ref="OPW230:OPY230"/>
    <mergeCell ref="OPZ230:OQB230"/>
    <mergeCell ref="OQC230:OQE230"/>
    <mergeCell ref="OQF230:OQH230"/>
    <mergeCell ref="OQI230:OQK230"/>
    <mergeCell ref="OPB230:OPD230"/>
    <mergeCell ref="OPE230:OPG230"/>
    <mergeCell ref="OPH230:OPJ230"/>
    <mergeCell ref="OPK230:OPM230"/>
    <mergeCell ref="OPN230:OPP230"/>
    <mergeCell ref="OPQ230:OPS230"/>
    <mergeCell ref="OOJ230:OOL230"/>
    <mergeCell ref="OOM230:OOO230"/>
    <mergeCell ref="OOP230:OOR230"/>
    <mergeCell ref="OOS230:OOU230"/>
    <mergeCell ref="OOV230:OOX230"/>
    <mergeCell ref="OOY230:OPA230"/>
    <mergeCell ref="ONR230:ONT230"/>
    <mergeCell ref="ONU230:ONW230"/>
    <mergeCell ref="ONX230:ONZ230"/>
    <mergeCell ref="OOA230:OOC230"/>
    <mergeCell ref="OOD230:OOF230"/>
    <mergeCell ref="OOG230:OOI230"/>
    <mergeCell ref="OMZ230:ONB230"/>
    <mergeCell ref="ONC230:ONE230"/>
    <mergeCell ref="ONF230:ONH230"/>
    <mergeCell ref="ONI230:ONK230"/>
    <mergeCell ref="ONL230:ONN230"/>
    <mergeCell ref="ONO230:ONQ230"/>
    <mergeCell ref="OMH230:OMJ230"/>
    <mergeCell ref="OMK230:OMM230"/>
    <mergeCell ref="OMN230:OMP230"/>
    <mergeCell ref="OMQ230:OMS230"/>
    <mergeCell ref="OMT230:OMV230"/>
    <mergeCell ref="OMW230:OMY230"/>
    <mergeCell ref="OLP230:OLR230"/>
    <mergeCell ref="OLS230:OLU230"/>
    <mergeCell ref="OLV230:OLX230"/>
    <mergeCell ref="OLY230:OMA230"/>
    <mergeCell ref="OMB230:OMD230"/>
    <mergeCell ref="OME230:OMG230"/>
    <mergeCell ref="OKX230:OKZ230"/>
    <mergeCell ref="OLA230:OLC230"/>
    <mergeCell ref="OLD230:OLF230"/>
    <mergeCell ref="OLG230:OLI230"/>
    <mergeCell ref="OLJ230:OLL230"/>
    <mergeCell ref="OLM230:OLO230"/>
    <mergeCell ref="OKF230:OKH230"/>
    <mergeCell ref="OKI230:OKK230"/>
    <mergeCell ref="OKL230:OKN230"/>
    <mergeCell ref="OKO230:OKQ230"/>
    <mergeCell ref="OKR230:OKT230"/>
    <mergeCell ref="OKU230:OKW230"/>
    <mergeCell ref="OJN230:OJP230"/>
    <mergeCell ref="OJQ230:OJS230"/>
    <mergeCell ref="OJT230:OJV230"/>
    <mergeCell ref="OJW230:OJY230"/>
    <mergeCell ref="OJZ230:OKB230"/>
    <mergeCell ref="OKC230:OKE230"/>
    <mergeCell ref="OIV230:OIX230"/>
    <mergeCell ref="OIY230:OJA230"/>
    <mergeCell ref="OJB230:OJD230"/>
    <mergeCell ref="OJE230:OJG230"/>
    <mergeCell ref="OJH230:OJJ230"/>
    <mergeCell ref="OJK230:OJM230"/>
    <mergeCell ref="OID230:OIF230"/>
    <mergeCell ref="OIG230:OII230"/>
    <mergeCell ref="OIJ230:OIL230"/>
    <mergeCell ref="OIM230:OIO230"/>
    <mergeCell ref="OIP230:OIR230"/>
    <mergeCell ref="OIS230:OIU230"/>
    <mergeCell ref="OHL230:OHN230"/>
    <mergeCell ref="OHO230:OHQ230"/>
    <mergeCell ref="OHR230:OHT230"/>
    <mergeCell ref="OHU230:OHW230"/>
    <mergeCell ref="OHX230:OHZ230"/>
    <mergeCell ref="OIA230:OIC230"/>
    <mergeCell ref="OGT230:OGV230"/>
    <mergeCell ref="OGW230:OGY230"/>
    <mergeCell ref="OGZ230:OHB230"/>
    <mergeCell ref="OHC230:OHE230"/>
    <mergeCell ref="OHF230:OHH230"/>
    <mergeCell ref="OHI230:OHK230"/>
    <mergeCell ref="OGB230:OGD230"/>
    <mergeCell ref="OGE230:OGG230"/>
    <mergeCell ref="OGH230:OGJ230"/>
    <mergeCell ref="OGK230:OGM230"/>
    <mergeCell ref="OGN230:OGP230"/>
    <mergeCell ref="OGQ230:OGS230"/>
    <mergeCell ref="OFJ230:OFL230"/>
    <mergeCell ref="OFM230:OFO230"/>
    <mergeCell ref="OFP230:OFR230"/>
    <mergeCell ref="OFS230:OFU230"/>
    <mergeCell ref="OFV230:OFX230"/>
    <mergeCell ref="OFY230:OGA230"/>
    <mergeCell ref="OER230:OET230"/>
    <mergeCell ref="OEU230:OEW230"/>
    <mergeCell ref="OEX230:OEZ230"/>
    <mergeCell ref="OFA230:OFC230"/>
    <mergeCell ref="OFD230:OFF230"/>
    <mergeCell ref="OFG230:OFI230"/>
    <mergeCell ref="ODZ230:OEB230"/>
    <mergeCell ref="OEC230:OEE230"/>
    <mergeCell ref="OEF230:OEH230"/>
    <mergeCell ref="OEI230:OEK230"/>
    <mergeCell ref="OEL230:OEN230"/>
    <mergeCell ref="OEO230:OEQ230"/>
    <mergeCell ref="ODH230:ODJ230"/>
    <mergeCell ref="ODK230:ODM230"/>
    <mergeCell ref="ODN230:ODP230"/>
    <mergeCell ref="ODQ230:ODS230"/>
    <mergeCell ref="ODT230:ODV230"/>
    <mergeCell ref="ODW230:ODY230"/>
    <mergeCell ref="OCP230:OCR230"/>
    <mergeCell ref="OCS230:OCU230"/>
    <mergeCell ref="OCV230:OCX230"/>
    <mergeCell ref="OCY230:ODA230"/>
    <mergeCell ref="ODB230:ODD230"/>
    <mergeCell ref="ODE230:ODG230"/>
    <mergeCell ref="OBX230:OBZ230"/>
    <mergeCell ref="OCA230:OCC230"/>
    <mergeCell ref="OCD230:OCF230"/>
    <mergeCell ref="OCG230:OCI230"/>
    <mergeCell ref="OCJ230:OCL230"/>
    <mergeCell ref="OCM230:OCO230"/>
    <mergeCell ref="OBF230:OBH230"/>
    <mergeCell ref="OBI230:OBK230"/>
    <mergeCell ref="OBL230:OBN230"/>
    <mergeCell ref="OBO230:OBQ230"/>
    <mergeCell ref="OBR230:OBT230"/>
    <mergeCell ref="OBU230:OBW230"/>
    <mergeCell ref="OAN230:OAP230"/>
    <mergeCell ref="OAQ230:OAS230"/>
    <mergeCell ref="OAT230:OAV230"/>
    <mergeCell ref="OAW230:OAY230"/>
    <mergeCell ref="OAZ230:OBB230"/>
    <mergeCell ref="OBC230:OBE230"/>
    <mergeCell ref="NZV230:NZX230"/>
    <mergeCell ref="NZY230:OAA230"/>
    <mergeCell ref="OAB230:OAD230"/>
    <mergeCell ref="OAE230:OAG230"/>
    <mergeCell ref="OAH230:OAJ230"/>
    <mergeCell ref="OAK230:OAM230"/>
    <mergeCell ref="NZD230:NZF230"/>
    <mergeCell ref="NZG230:NZI230"/>
    <mergeCell ref="NZJ230:NZL230"/>
    <mergeCell ref="NZM230:NZO230"/>
    <mergeCell ref="NZP230:NZR230"/>
    <mergeCell ref="NZS230:NZU230"/>
    <mergeCell ref="NYL230:NYN230"/>
    <mergeCell ref="NYO230:NYQ230"/>
    <mergeCell ref="NYR230:NYT230"/>
    <mergeCell ref="NYU230:NYW230"/>
    <mergeCell ref="NYX230:NYZ230"/>
    <mergeCell ref="NZA230:NZC230"/>
    <mergeCell ref="NXT230:NXV230"/>
    <mergeCell ref="NXW230:NXY230"/>
    <mergeCell ref="NXZ230:NYB230"/>
    <mergeCell ref="NYC230:NYE230"/>
    <mergeCell ref="NYF230:NYH230"/>
    <mergeCell ref="NYI230:NYK230"/>
    <mergeCell ref="NXB230:NXD230"/>
    <mergeCell ref="NXE230:NXG230"/>
    <mergeCell ref="NXH230:NXJ230"/>
    <mergeCell ref="NXK230:NXM230"/>
    <mergeCell ref="NXN230:NXP230"/>
    <mergeCell ref="NXQ230:NXS230"/>
    <mergeCell ref="NWJ230:NWL230"/>
    <mergeCell ref="NWM230:NWO230"/>
    <mergeCell ref="NWP230:NWR230"/>
    <mergeCell ref="NWS230:NWU230"/>
    <mergeCell ref="NWV230:NWX230"/>
    <mergeCell ref="NWY230:NXA230"/>
    <mergeCell ref="NVR230:NVT230"/>
    <mergeCell ref="NVU230:NVW230"/>
    <mergeCell ref="NVX230:NVZ230"/>
    <mergeCell ref="NWA230:NWC230"/>
    <mergeCell ref="NWD230:NWF230"/>
    <mergeCell ref="NWG230:NWI230"/>
    <mergeCell ref="NUZ230:NVB230"/>
    <mergeCell ref="NVC230:NVE230"/>
    <mergeCell ref="NVF230:NVH230"/>
    <mergeCell ref="NVI230:NVK230"/>
    <mergeCell ref="NVL230:NVN230"/>
    <mergeCell ref="NVO230:NVQ230"/>
    <mergeCell ref="NUH230:NUJ230"/>
    <mergeCell ref="NUK230:NUM230"/>
    <mergeCell ref="NUN230:NUP230"/>
    <mergeCell ref="NUQ230:NUS230"/>
    <mergeCell ref="NUT230:NUV230"/>
    <mergeCell ref="NUW230:NUY230"/>
    <mergeCell ref="NTP230:NTR230"/>
    <mergeCell ref="NTS230:NTU230"/>
    <mergeCell ref="NTV230:NTX230"/>
    <mergeCell ref="NTY230:NUA230"/>
    <mergeCell ref="NUB230:NUD230"/>
    <mergeCell ref="NUE230:NUG230"/>
    <mergeCell ref="NSX230:NSZ230"/>
    <mergeCell ref="NTA230:NTC230"/>
    <mergeCell ref="NTD230:NTF230"/>
    <mergeCell ref="NTG230:NTI230"/>
    <mergeCell ref="NTJ230:NTL230"/>
    <mergeCell ref="NTM230:NTO230"/>
    <mergeCell ref="NSF230:NSH230"/>
    <mergeCell ref="NSI230:NSK230"/>
    <mergeCell ref="NSL230:NSN230"/>
    <mergeCell ref="NSO230:NSQ230"/>
    <mergeCell ref="NSR230:NST230"/>
    <mergeCell ref="NSU230:NSW230"/>
    <mergeCell ref="NRN230:NRP230"/>
    <mergeCell ref="NRQ230:NRS230"/>
    <mergeCell ref="NRT230:NRV230"/>
    <mergeCell ref="NRW230:NRY230"/>
    <mergeCell ref="NRZ230:NSB230"/>
    <mergeCell ref="NSC230:NSE230"/>
    <mergeCell ref="NQV230:NQX230"/>
    <mergeCell ref="NQY230:NRA230"/>
    <mergeCell ref="NRB230:NRD230"/>
    <mergeCell ref="NRE230:NRG230"/>
    <mergeCell ref="NRH230:NRJ230"/>
    <mergeCell ref="NRK230:NRM230"/>
    <mergeCell ref="NQD230:NQF230"/>
    <mergeCell ref="NQG230:NQI230"/>
    <mergeCell ref="NQJ230:NQL230"/>
    <mergeCell ref="NQM230:NQO230"/>
    <mergeCell ref="NQP230:NQR230"/>
    <mergeCell ref="NQS230:NQU230"/>
    <mergeCell ref="NPL230:NPN230"/>
    <mergeCell ref="NPO230:NPQ230"/>
    <mergeCell ref="NPR230:NPT230"/>
    <mergeCell ref="NPU230:NPW230"/>
    <mergeCell ref="NPX230:NPZ230"/>
    <mergeCell ref="NQA230:NQC230"/>
    <mergeCell ref="NOT230:NOV230"/>
    <mergeCell ref="NOW230:NOY230"/>
    <mergeCell ref="NOZ230:NPB230"/>
    <mergeCell ref="NPC230:NPE230"/>
    <mergeCell ref="NPF230:NPH230"/>
    <mergeCell ref="NPI230:NPK230"/>
    <mergeCell ref="NOB230:NOD230"/>
    <mergeCell ref="NOE230:NOG230"/>
    <mergeCell ref="NOH230:NOJ230"/>
    <mergeCell ref="NOK230:NOM230"/>
    <mergeCell ref="NON230:NOP230"/>
    <mergeCell ref="NOQ230:NOS230"/>
    <mergeCell ref="NNJ230:NNL230"/>
    <mergeCell ref="NNM230:NNO230"/>
    <mergeCell ref="NNP230:NNR230"/>
    <mergeCell ref="NNS230:NNU230"/>
    <mergeCell ref="NNV230:NNX230"/>
    <mergeCell ref="NNY230:NOA230"/>
    <mergeCell ref="NMR230:NMT230"/>
    <mergeCell ref="NMU230:NMW230"/>
    <mergeCell ref="NMX230:NMZ230"/>
    <mergeCell ref="NNA230:NNC230"/>
    <mergeCell ref="NND230:NNF230"/>
    <mergeCell ref="NNG230:NNI230"/>
    <mergeCell ref="NLZ230:NMB230"/>
    <mergeCell ref="NMC230:NME230"/>
    <mergeCell ref="NMF230:NMH230"/>
    <mergeCell ref="NMI230:NMK230"/>
    <mergeCell ref="NML230:NMN230"/>
    <mergeCell ref="NMO230:NMQ230"/>
    <mergeCell ref="NLH230:NLJ230"/>
    <mergeCell ref="NLK230:NLM230"/>
    <mergeCell ref="NLN230:NLP230"/>
    <mergeCell ref="NLQ230:NLS230"/>
    <mergeCell ref="NLT230:NLV230"/>
    <mergeCell ref="NLW230:NLY230"/>
    <mergeCell ref="NKP230:NKR230"/>
    <mergeCell ref="NKS230:NKU230"/>
    <mergeCell ref="NKV230:NKX230"/>
    <mergeCell ref="NKY230:NLA230"/>
    <mergeCell ref="NLB230:NLD230"/>
    <mergeCell ref="NLE230:NLG230"/>
    <mergeCell ref="NJX230:NJZ230"/>
    <mergeCell ref="NKA230:NKC230"/>
    <mergeCell ref="NKD230:NKF230"/>
    <mergeCell ref="NKG230:NKI230"/>
    <mergeCell ref="NKJ230:NKL230"/>
    <mergeCell ref="NKM230:NKO230"/>
    <mergeCell ref="NJF230:NJH230"/>
    <mergeCell ref="NJI230:NJK230"/>
    <mergeCell ref="NJL230:NJN230"/>
    <mergeCell ref="NJO230:NJQ230"/>
    <mergeCell ref="NJR230:NJT230"/>
    <mergeCell ref="NJU230:NJW230"/>
    <mergeCell ref="NIN230:NIP230"/>
    <mergeCell ref="NIQ230:NIS230"/>
    <mergeCell ref="NIT230:NIV230"/>
    <mergeCell ref="NIW230:NIY230"/>
    <mergeCell ref="NIZ230:NJB230"/>
    <mergeCell ref="NJC230:NJE230"/>
    <mergeCell ref="NHV230:NHX230"/>
    <mergeCell ref="NHY230:NIA230"/>
    <mergeCell ref="NIB230:NID230"/>
    <mergeCell ref="NIE230:NIG230"/>
    <mergeCell ref="NIH230:NIJ230"/>
    <mergeCell ref="NIK230:NIM230"/>
    <mergeCell ref="NHD230:NHF230"/>
    <mergeCell ref="NHG230:NHI230"/>
    <mergeCell ref="NHJ230:NHL230"/>
    <mergeCell ref="NHM230:NHO230"/>
    <mergeCell ref="NHP230:NHR230"/>
    <mergeCell ref="NHS230:NHU230"/>
    <mergeCell ref="NGL230:NGN230"/>
    <mergeCell ref="NGO230:NGQ230"/>
    <mergeCell ref="NGR230:NGT230"/>
    <mergeCell ref="NGU230:NGW230"/>
    <mergeCell ref="NGX230:NGZ230"/>
    <mergeCell ref="NHA230:NHC230"/>
    <mergeCell ref="NFT230:NFV230"/>
    <mergeCell ref="NFW230:NFY230"/>
    <mergeCell ref="NFZ230:NGB230"/>
    <mergeCell ref="NGC230:NGE230"/>
    <mergeCell ref="NGF230:NGH230"/>
    <mergeCell ref="NGI230:NGK230"/>
    <mergeCell ref="NFB230:NFD230"/>
    <mergeCell ref="NFE230:NFG230"/>
    <mergeCell ref="NFH230:NFJ230"/>
    <mergeCell ref="NFK230:NFM230"/>
    <mergeCell ref="NFN230:NFP230"/>
    <mergeCell ref="NFQ230:NFS230"/>
    <mergeCell ref="NEJ230:NEL230"/>
    <mergeCell ref="NEM230:NEO230"/>
    <mergeCell ref="NEP230:NER230"/>
    <mergeCell ref="NES230:NEU230"/>
    <mergeCell ref="NEV230:NEX230"/>
    <mergeCell ref="NEY230:NFA230"/>
    <mergeCell ref="NDR230:NDT230"/>
    <mergeCell ref="NDU230:NDW230"/>
    <mergeCell ref="NDX230:NDZ230"/>
    <mergeCell ref="NEA230:NEC230"/>
    <mergeCell ref="NED230:NEF230"/>
    <mergeCell ref="NEG230:NEI230"/>
    <mergeCell ref="NCZ230:NDB230"/>
    <mergeCell ref="NDC230:NDE230"/>
    <mergeCell ref="NDF230:NDH230"/>
    <mergeCell ref="NDI230:NDK230"/>
    <mergeCell ref="NDL230:NDN230"/>
    <mergeCell ref="NDO230:NDQ230"/>
    <mergeCell ref="NCH230:NCJ230"/>
    <mergeCell ref="NCK230:NCM230"/>
    <mergeCell ref="NCN230:NCP230"/>
    <mergeCell ref="NCQ230:NCS230"/>
    <mergeCell ref="NCT230:NCV230"/>
    <mergeCell ref="NCW230:NCY230"/>
    <mergeCell ref="NBP230:NBR230"/>
    <mergeCell ref="NBS230:NBU230"/>
    <mergeCell ref="NBV230:NBX230"/>
    <mergeCell ref="NBY230:NCA230"/>
    <mergeCell ref="NCB230:NCD230"/>
    <mergeCell ref="NCE230:NCG230"/>
    <mergeCell ref="NAX230:NAZ230"/>
    <mergeCell ref="NBA230:NBC230"/>
    <mergeCell ref="NBD230:NBF230"/>
    <mergeCell ref="NBG230:NBI230"/>
    <mergeCell ref="NBJ230:NBL230"/>
    <mergeCell ref="NBM230:NBO230"/>
    <mergeCell ref="NAF230:NAH230"/>
    <mergeCell ref="NAI230:NAK230"/>
    <mergeCell ref="NAL230:NAN230"/>
    <mergeCell ref="NAO230:NAQ230"/>
    <mergeCell ref="NAR230:NAT230"/>
    <mergeCell ref="NAU230:NAW230"/>
    <mergeCell ref="MZN230:MZP230"/>
    <mergeCell ref="MZQ230:MZS230"/>
    <mergeCell ref="MZT230:MZV230"/>
    <mergeCell ref="MZW230:MZY230"/>
    <mergeCell ref="MZZ230:NAB230"/>
    <mergeCell ref="NAC230:NAE230"/>
    <mergeCell ref="MYV230:MYX230"/>
    <mergeCell ref="MYY230:MZA230"/>
    <mergeCell ref="MZB230:MZD230"/>
    <mergeCell ref="MZE230:MZG230"/>
    <mergeCell ref="MZH230:MZJ230"/>
    <mergeCell ref="MZK230:MZM230"/>
    <mergeCell ref="MYD230:MYF230"/>
    <mergeCell ref="MYG230:MYI230"/>
    <mergeCell ref="MYJ230:MYL230"/>
    <mergeCell ref="MYM230:MYO230"/>
    <mergeCell ref="MYP230:MYR230"/>
    <mergeCell ref="MYS230:MYU230"/>
    <mergeCell ref="MXL230:MXN230"/>
    <mergeCell ref="MXO230:MXQ230"/>
    <mergeCell ref="MXR230:MXT230"/>
    <mergeCell ref="MXU230:MXW230"/>
    <mergeCell ref="MXX230:MXZ230"/>
    <mergeCell ref="MYA230:MYC230"/>
    <mergeCell ref="MWT230:MWV230"/>
    <mergeCell ref="MWW230:MWY230"/>
    <mergeCell ref="MWZ230:MXB230"/>
    <mergeCell ref="MXC230:MXE230"/>
    <mergeCell ref="MXF230:MXH230"/>
    <mergeCell ref="MXI230:MXK230"/>
    <mergeCell ref="MWB230:MWD230"/>
    <mergeCell ref="MWE230:MWG230"/>
    <mergeCell ref="MWH230:MWJ230"/>
    <mergeCell ref="MWK230:MWM230"/>
    <mergeCell ref="MWN230:MWP230"/>
    <mergeCell ref="MWQ230:MWS230"/>
    <mergeCell ref="MVJ230:MVL230"/>
    <mergeCell ref="MVM230:MVO230"/>
    <mergeCell ref="MVP230:MVR230"/>
    <mergeCell ref="MVS230:MVU230"/>
    <mergeCell ref="MVV230:MVX230"/>
    <mergeCell ref="MVY230:MWA230"/>
    <mergeCell ref="MUR230:MUT230"/>
    <mergeCell ref="MUU230:MUW230"/>
    <mergeCell ref="MUX230:MUZ230"/>
    <mergeCell ref="MVA230:MVC230"/>
    <mergeCell ref="MVD230:MVF230"/>
    <mergeCell ref="MVG230:MVI230"/>
    <mergeCell ref="MTZ230:MUB230"/>
    <mergeCell ref="MUC230:MUE230"/>
    <mergeCell ref="MUF230:MUH230"/>
    <mergeCell ref="MUI230:MUK230"/>
    <mergeCell ref="MUL230:MUN230"/>
    <mergeCell ref="MUO230:MUQ230"/>
    <mergeCell ref="MTH230:MTJ230"/>
    <mergeCell ref="MTK230:MTM230"/>
    <mergeCell ref="MTN230:MTP230"/>
    <mergeCell ref="MTQ230:MTS230"/>
    <mergeCell ref="MTT230:MTV230"/>
    <mergeCell ref="MTW230:MTY230"/>
    <mergeCell ref="MSP230:MSR230"/>
    <mergeCell ref="MSS230:MSU230"/>
    <mergeCell ref="MSV230:MSX230"/>
    <mergeCell ref="MSY230:MTA230"/>
    <mergeCell ref="MTB230:MTD230"/>
    <mergeCell ref="MTE230:MTG230"/>
    <mergeCell ref="MRX230:MRZ230"/>
    <mergeCell ref="MSA230:MSC230"/>
    <mergeCell ref="MSD230:MSF230"/>
    <mergeCell ref="MSG230:MSI230"/>
    <mergeCell ref="MSJ230:MSL230"/>
    <mergeCell ref="MSM230:MSO230"/>
    <mergeCell ref="MRF230:MRH230"/>
    <mergeCell ref="MRI230:MRK230"/>
    <mergeCell ref="MRL230:MRN230"/>
    <mergeCell ref="MRO230:MRQ230"/>
    <mergeCell ref="MRR230:MRT230"/>
    <mergeCell ref="MRU230:MRW230"/>
    <mergeCell ref="MQN230:MQP230"/>
    <mergeCell ref="MQQ230:MQS230"/>
    <mergeCell ref="MQT230:MQV230"/>
    <mergeCell ref="MQW230:MQY230"/>
    <mergeCell ref="MQZ230:MRB230"/>
    <mergeCell ref="MRC230:MRE230"/>
    <mergeCell ref="MPV230:MPX230"/>
    <mergeCell ref="MPY230:MQA230"/>
    <mergeCell ref="MQB230:MQD230"/>
    <mergeCell ref="MQE230:MQG230"/>
    <mergeCell ref="MQH230:MQJ230"/>
    <mergeCell ref="MQK230:MQM230"/>
    <mergeCell ref="MPD230:MPF230"/>
    <mergeCell ref="MPG230:MPI230"/>
    <mergeCell ref="MPJ230:MPL230"/>
    <mergeCell ref="MPM230:MPO230"/>
    <mergeCell ref="MPP230:MPR230"/>
    <mergeCell ref="MPS230:MPU230"/>
    <mergeCell ref="MOL230:MON230"/>
    <mergeCell ref="MOO230:MOQ230"/>
    <mergeCell ref="MOR230:MOT230"/>
    <mergeCell ref="MOU230:MOW230"/>
    <mergeCell ref="MOX230:MOZ230"/>
    <mergeCell ref="MPA230:MPC230"/>
    <mergeCell ref="MNT230:MNV230"/>
    <mergeCell ref="MNW230:MNY230"/>
    <mergeCell ref="MNZ230:MOB230"/>
    <mergeCell ref="MOC230:MOE230"/>
    <mergeCell ref="MOF230:MOH230"/>
    <mergeCell ref="MOI230:MOK230"/>
    <mergeCell ref="MNB230:MND230"/>
    <mergeCell ref="MNE230:MNG230"/>
    <mergeCell ref="MNH230:MNJ230"/>
    <mergeCell ref="MNK230:MNM230"/>
    <mergeCell ref="MNN230:MNP230"/>
    <mergeCell ref="MNQ230:MNS230"/>
    <mergeCell ref="MMJ230:MML230"/>
    <mergeCell ref="MMM230:MMO230"/>
    <mergeCell ref="MMP230:MMR230"/>
    <mergeCell ref="MMS230:MMU230"/>
    <mergeCell ref="MMV230:MMX230"/>
    <mergeCell ref="MMY230:MNA230"/>
    <mergeCell ref="MLR230:MLT230"/>
    <mergeCell ref="MLU230:MLW230"/>
    <mergeCell ref="MLX230:MLZ230"/>
    <mergeCell ref="MMA230:MMC230"/>
    <mergeCell ref="MMD230:MMF230"/>
    <mergeCell ref="MMG230:MMI230"/>
    <mergeCell ref="MKZ230:MLB230"/>
    <mergeCell ref="MLC230:MLE230"/>
    <mergeCell ref="MLF230:MLH230"/>
    <mergeCell ref="MLI230:MLK230"/>
    <mergeCell ref="MLL230:MLN230"/>
    <mergeCell ref="MLO230:MLQ230"/>
    <mergeCell ref="MKH230:MKJ230"/>
    <mergeCell ref="MKK230:MKM230"/>
    <mergeCell ref="MKN230:MKP230"/>
    <mergeCell ref="MKQ230:MKS230"/>
    <mergeCell ref="MKT230:MKV230"/>
    <mergeCell ref="MKW230:MKY230"/>
    <mergeCell ref="MJP230:MJR230"/>
    <mergeCell ref="MJS230:MJU230"/>
    <mergeCell ref="MJV230:MJX230"/>
    <mergeCell ref="MJY230:MKA230"/>
    <mergeCell ref="MKB230:MKD230"/>
    <mergeCell ref="MKE230:MKG230"/>
    <mergeCell ref="MIX230:MIZ230"/>
    <mergeCell ref="MJA230:MJC230"/>
    <mergeCell ref="MJD230:MJF230"/>
    <mergeCell ref="MJG230:MJI230"/>
    <mergeCell ref="MJJ230:MJL230"/>
    <mergeCell ref="MJM230:MJO230"/>
    <mergeCell ref="MIF230:MIH230"/>
    <mergeCell ref="MII230:MIK230"/>
    <mergeCell ref="MIL230:MIN230"/>
    <mergeCell ref="MIO230:MIQ230"/>
    <mergeCell ref="MIR230:MIT230"/>
    <mergeCell ref="MIU230:MIW230"/>
    <mergeCell ref="MHN230:MHP230"/>
    <mergeCell ref="MHQ230:MHS230"/>
    <mergeCell ref="MHT230:MHV230"/>
    <mergeCell ref="MHW230:MHY230"/>
    <mergeCell ref="MHZ230:MIB230"/>
    <mergeCell ref="MIC230:MIE230"/>
    <mergeCell ref="MGV230:MGX230"/>
    <mergeCell ref="MGY230:MHA230"/>
    <mergeCell ref="MHB230:MHD230"/>
    <mergeCell ref="MHE230:MHG230"/>
    <mergeCell ref="MHH230:MHJ230"/>
    <mergeCell ref="MHK230:MHM230"/>
    <mergeCell ref="MGD230:MGF230"/>
    <mergeCell ref="MGG230:MGI230"/>
    <mergeCell ref="MGJ230:MGL230"/>
    <mergeCell ref="MGM230:MGO230"/>
    <mergeCell ref="MGP230:MGR230"/>
    <mergeCell ref="MGS230:MGU230"/>
    <mergeCell ref="MFL230:MFN230"/>
    <mergeCell ref="MFO230:MFQ230"/>
    <mergeCell ref="MFR230:MFT230"/>
    <mergeCell ref="MFU230:MFW230"/>
    <mergeCell ref="MFX230:MFZ230"/>
    <mergeCell ref="MGA230:MGC230"/>
    <mergeCell ref="MET230:MEV230"/>
    <mergeCell ref="MEW230:MEY230"/>
    <mergeCell ref="MEZ230:MFB230"/>
    <mergeCell ref="MFC230:MFE230"/>
    <mergeCell ref="MFF230:MFH230"/>
    <mergeCell ref="MFI230:MFK230"/>
    <mergeCell ref="MEB230:MED230"/>
    <mergeCell ref="MEE230:MEG230"/>
    <mergeCell ref="MEH230:MEJ230"/>
    <mergeCell ref="MEK230:MEM230"/>
    <mergeCell ref="MEN230:MEP230"/>
    <mergeCell ref="MEQ230:MES230"/>
    <mergeCell ref="MDJ230:MDL230"/>
    <mergeCell ref="MDM230:MDO230"/>
    <mergeCell ref="MDP230:MDR230"/>
    <mergeCell ref="MDS230:MDU230"/>
    <mergeCell ref="MDV230:MDX230"/>
    <mergeCell ref="MDY230:MEA230"/>
    <mergeCell ref="MCR230:MCT230"/>
    <mergeCell ref="MCU230:MCW230"/>
    <mergeCell ref="MCX230:MCZ230"/>
    <mergeCell ref="MDA230:MDC230"/>
    <mergeCell ref="MDD230:MDF230"/>
    <mergeCell ref="MDG230:MDI230"/>
    <mergeCell ref="MBZ230:MCB230"/>
    <mergeCell ref="MCC230:MCE230"/>
    <mergeCell ref="MCF230:MCH230"/>
    <mergeCell ref="MCI230:MCK230"/>
    <mergeCell ref="MCL230:MCN230"/>
    <mergeCell ref="MCO230:MCQ230"/>
    <mergeCell ref="MBH230:MBJ230"/>
    <mergeCell ref="MBK230:MBM230"/>
    <mergeCell ref="MBN230:MBP230"/>
    <mergeCell ref="MBQ230:MBS230"/>
    <mergeCell ref="MBT230:MBV230"/>
    <mergeCell ref="MBW230:MBY230"/>
    <mergeCell ref="MAP230:MAR230"/>
    <mergeCell ref="MAS230:MAU230"/>
    <mergeCell ref="MAV230:MAX230"/>
    <mergeCell ref="MAY230:MBA230"/>
    <mergeCell ref="MBB230:MBD230"/>
    <mergeCell ref="MBE230:MBG230"/>
    <mergeCell ref="LZX230:LZZ230"/>
    <mergeCell ref="MAA230:MAC230"/>
    <mergeCell ref="MAD230:MAF230"/>
    <mergeCell ref="MAG230:MAI230"/>
    <mergeCell ref="MAJ230:MAL230"/>
    <mergeCell ref="MAM230:MAO230"/>
    <mergeCell ref="LZF230:LZH230"/>
    <mergeCell ref="LZI230:LZK230"/>
    <mergeCell ref="LZL230:LZN230"/>
    <mergeCell ref="LZO230:LZQ230"/>
    <mergeCell ref="LZR230:LZT230"/>
    <mergeCell ref="LZU230:LZW230"/>
    <mergeCell ref="LYN230:LYP230"/>
    <mergeCell ref="LYQ230:LYS230"/>
    <mergeCell ref="LYT230:LYV230"/>
    <mergeCell ref="LYW230:LYY230"/>
    <mergeCell ref="LYZ230:LZB230"/>
    <mergeCell ref="LZC230:LZE230"/>
    <mergeCell ref="LXV230:LXX230"/>
    <mergeCell ref="LXY230:LYA230"/>
    <mergeCell ref="LYB230:LYD230"/>
    <mergeCell ref="LYE230:LYG230"/>
    <mergeCell ref="LYH230:LYJ230"/>
    <mergeCell ref="LYK230:LYM230"/>
    <mergeCell ref="LXD230:LXF230"/>
    <mergeCell ref="LXG230:LXI230"/>
    <mergeCell ref="LXJ230:LXL230"/>
    <mergeCell ref="LXM230:LXO230"/>
    <mergeCell ref="LXP230:LXR230"/>
    <mergeCell ref="LXS230:LXU230"/>
    <mergeCell ref="LWL230:LWN230"/>
    <mergeCell ref="LWO230:LWQ230"/>
    <mergeCell ref="LWR230:LWT230"/>
    <mergeCell ref="LWU230:LWW230"/>
    <mergeCell ref="LWX230:LWZ230"/>
    <mergeCell ref="LXA230:LXC230"/>
    <mergeCell ref="LVT230:LVV230"/>
    <mergeCell ref="LVW230:LVY230"/>
    <mergeCell ref="LVZ230:LWB230"/>
    <mergeCell ref="LWC230:LWE230"/>
    <mergeCell ref="LWF230:LWH230"/>
    <mergeCell ref="LWI230:LWK230"/>
    <mergeCell ref="LVB230:LVD230"/>
    <mergeCell ref="LVE230:LVG230"/>
    <mergeCell ref="LVH230:LVJ230"/>
    <mergeCell ref="LVK230:LVM230"/>
    <mergeCell ref="LVN230:LVP230"/>
    <mergeCell ref="LVQ230:LVS230"/>
    <mergeCell ref="LUJ230:LUL230"/>
    <mergeCell ref="LUM230:LUO230"/>
    <mergeCell ref="LUP230:LUR230"/>
    <mergeCell ref="LUS230:LUU230"/>
    <mergeCell ref="LUV230:LUX230"/>
    <mergeCell ref="LUY230:LVA230"/>
    <mergeCell ref="LTR230:LTT230"/>
    <mergeCell ref="LTU230:LTW230"/>
    <mergeCell ref="LTX230:LTZ230"/>
    <mergeCell ref="LUA230:LUC230"/>
    <mergeCell ref="LUD230:LUF230"/>
    <mergeCell ref="LUG230:LUI230"/>
    <mergeCell ref="LSZ230:LTB230"/>
    <mergeCell ref="LTC230:LTE230"/>
    <mergeCell ref="LTF230:LTH230"/>
    <mergeCell ref="LTI230:LTK230"/>
    <mergeCell ref="LTL230:LTN230"/>
    <mergeCell ref="LTO230:LTQ230"/>
    <mergeCell ref="LSH230:LSJ230"/>
    <mergeCell ref="LSK230:LSM230"/>
    <mergeCell ref="LSN230:LSP230"/>
    <mergeCell ref="LSQ230:LSS230"/>
    <mergeCell ref="LST230:LSV230"/>
    <mergeCell ref="LSW230:LSY230"/>
    <mergeCell ref="LRP230:LRR230"/>
    <mergeCell ref="LRS230:LRU230"/>
    <mergeCell ref="LRV230:LRX230"/>
    <mergeCell ref="LRY230:LSA230"/>
    <mergeCell ref="LSB230:LSD230"/>
    <mergeCell ref="LSE230:LSG230"/>
    <mergeCell ref="LQX230:LQZ230"/>
    <mergeCell ref="LRA230:LRC230"/>
    <mergeCell ref="LRD230:LRF230"/>
    <mergeCell ref="LRG230:LRI230"/>
    <mergeCell ref="LRJ230:LRL230"/>
    <mergeCell ref="LRM230:LRO230"/>
    <mergeCell ref="LQF230:LQH230"/>
    <mergeCell ref="LQI230:LQK230"/>
    <mergeCell ref="LQL230:LQN230"/>
    <mergeCell ref="LQO230:LQQ230"/>
    <mergeCell ref="LQR230:LQT230"/>
    <mergeCell ref="LQU230:LQW230"/>
    <mergeCell ref="LPN230:LPP230"/>
    <mergeCell ref="LPQ230:LPS230"/>
    <mergeCell ref="LPT230:LPV230"/>
    <mergeCell ref="LPW230:LPY230"/>
    <mergeCell ref="LPZ230:LQB230"/>
    <mergeCell ref="LQC230:LQE230"/>
    <mergeCell ref="LOV230:LOX230"/>
    <mergeCell ref="LOY230:LPA230"/>
    <mergeCell ref="LPB230:LPD230"/>
    <mergeCell ref="LPE230:LPG230"/>
    <mergeCell ref="LPH230:LPJ230"/>
    <mergeCell ref="LPK230:LPM230"/>
    <mergeCell ref="LOD230:LOF230"/>
    <mergeCell ref="LOG230:LOI230"/>
    <mergeCell ref="LOJ230:LOL230"/>
    <mergeCell ref="LOM230:LOO230"/>
    <mergeCell ref="LOP230:LOR230"/>
    <mergeCell ref="LOS230:LOU230"/>
    <mergeCell ref="LNL230:LNN230"/>
    <mergeCell ref="LNO230:LNQ230"/>
    <mergeCell ref="LNR230:LNT230"/>
    <mergeCell ref="LNU230:LNW230"/>
    <mergeCell ref="LNX230:LNZ230"/>
    <mergeCell ref="LOA230:LOC230"/>
    <mergeCell ref="LMT230:LMV230"/>
    <mergeCell ref="LMW230:LMY230"/>
    <mergeCell ref="LMZ230:LNB230"/>
    <mergeCell ref="LNC230:LNE230"/>
    <mergeCell ref="LNF230:LNH230"/>
    <mergeCell ref="LNI230:LNK230"/>
    <mergeCell ref="LMB230:LMD230"/>
    <mergeCell ref="LME230:LMG230"/>
    <mergeCell ref="LMH230:LMJ230"/>
    <mergeCell ref="LMK230:LMM230"/>
    <mergeCell ref="LMN230:LMP230"/>
    <mergeCell ref="LMQ230:LMS230"/>
    <mergeCell ref="LLJ230:LLL230"/>
    <mergeCell ref="LLM230:LLO230"/>
    <mergeCell ref="LLP230:LLR230"/>
    <mergeCell ref="LLS230:LLU230"/>
    <mergeCell ref="LLV230:LLX230"/>
    <mergeCell ref="LLY230:LMA230"/>
    <mergeCell ref="LKR230:LKT230"/>
    <mergeCell ref="LKU230:LKW230"/>
    <mergeCell ref="LKX230:LKZ230"/>
    <mergeCell ref="LLA230:LLC230"/>
    <mergeCell ref="LLD230:LLF230"/>
    <mergeCell ref="LLG230:LLI230"/>
    <mergeCell ref="LJZ230:LKB230"/>
    <mergeCell ref="LKC230:LKE230"/>
    <mergeCell ref="LKF230:LKH230"/>
    <mergeCell ref="LKI230:LKK230"/>
    <mergeCell ref="LKL230:LKN230"/>
    <mergeCell ref="LKO230:LKQ230"/>
    <mergeCell ref="LJH230:LJJ230"/>
    <mergeCell ref="LJK230:LJM230"/>
    <mergeCell ref="LJN230:LJP230"/>
    <mergeCell ref="LJQ230:LJS230"/>
    <mergeCell ref="LJT230:LJV230"/>
    <mergeCell ref="LJW230:LJY230"/>
    <mergeCell ref="LIP230:LIR230"/>
    <mergeCell ref="LIS230:LIU230"/>
    <mergeCell ref="LIV230:LIX230"/>
    <mergeCell ref="LIY230:LJA230"/>
    <mergeCell ref="LJB230:LJD230"/>
    <mergeCell ref="LJE230:LJG230"/>
    <mergeCell ref="LHX230:LHZ230"/>
    <mergeCell ref="LIA230:LIC230"/>
    <mergeCell ref="LID230:LIF230"/>
    <mergeCell ref="LIG230:LII230"/>
    <mergeCell ref="LIJ230:LIL230"/>
    <mergeCell ref="LIM230:LIO230"/>
    <mergeCell ref="LHF230:LHH230"/>
    <mergeCell ref="LHI230:LHK230"/>
    <mergeCell ref="LHL230:LHN230"/>
    <mergeCell ref="LHO230:LHQ230"/>
    <mergeCell ref="LHR230:LHT230"/>
    <mergeCell ref="LHU230:LHW230"/>
    <mergeCell ref="LGN230:LGP230"/>
    <mergeCell ref="LGQ230:LGS230"/>
    <mergeCell ref="LGT230:LGV230"/>
    <mergeCell ref="LGW230:LGY230"/>
    <mergeCell ref="LGZ230:LHB230"/>
    <mergeCell ref="LHC230:LHE230"/>
    <mergeCell ref="LFV230:LFX230"/>
    <mergeCell ref="LFY230:LGA230"/>
    <mergeCell ref="LGB230:LGD230"/>
    <mergeCell ref="LGE230:LGG230"/>
    <mergeCell ref="LGH230:LGJ230"/>
    <mergeCell ref="LGK230:LGM230"/>
    <mergeCell ref="LFD230:LFF230"/>
    <mergeCell ref="LFG230:LFI230"/>
    <mergeCell ref="LFJ230:LFL230"/>
    <mergeCell ref="LFM230:LFO230"/>
    <mergeCell ref="LFP230:LFR230"/>
    <mergeCell ref="LFS230:LFU230"/>
    <mergeCell ref="LEL230:LEN230"/>
    <mergeCell ref="LEO230:LEQ230"/>
    <mergeCell ref="LER230:LET230"/>
    <mergeCell ref="LEU230:LEW230"/>
    <mergeCell ref="LEX230:LEZ230"/>
    <mergeCell ref="LFA230:LFC230"/>
    <mergeCell ref="LDT230:LDV230"/>
    <mergeCell ref="LDW230:LDY230"/>
    <mergeCell ref="LDZ230:LEB230"/>
    <mergeCell ref="LEC230:LEE230"/>
    <mergeCell ref="LEF230:LEH230"/>
    <mergeCell ref="LEI230:LEK230"/>
    <mergeCell ref="LDB230:LDD230"/>
    <mergeCell ref="LDE230:LDG230"/>
    <mergeCell ref="LDH230:LDJ230"/>
    <mergeCell ref="LDK230:LDM230"/>
    <mergeCell ref="LDN230:LDP230"/>
    <mergeCell ref="LDQ230:LDS230"/>
    <mergeCell ref="LCJ230:LCL230"/>
    <mergeCell ref="LCM230:LCO230"/>
    <mergeCell ref="LCP230:LCR230"/>
    <mergeCell ref="LCS230:LCU230"/>
    <mergeCell ref="LCV230:LCX230"/>
    <mergeCell ref="LCY230:LDA230"/>
    <mergeCell ref="LBR230:LBT230"/>
    <mergeCell ref="LBU230:LBW230"/>
    <mergeCell ref="LBX230:LBZ230"/>
    <mergeCell ref="LCA230:LCC230"/>
    <mergeCell ref="LCD230:LCF230"/>
    <mergeCell ref="LCG230:LCI230"/>
    <mergeCell ref="LAZ230:LBB230"/>
    <mergeCell ref="LBC230:LBE230"/>
    <mergeCell ref="LBF230:LBH230"/>
    <mergeCell ref="LBI230:LBK230"/>
    <mergeCell ref="LBL230:LBN230"/>
    <mergeCell ref="LBO230:LBQ230"/>
    <mergeCell ref="LAH230:LAJ230"/>
    <mergeCell ref="LAK230:LAM230"/>
    <mergeCell ref="LAN230:LAP230"/>
    <mergeCell ref="LAQ230:LAS230"/>
    <mergeCell ref="LAT230:LAV230"/>
    <mergeCell ref="LAW230:LAY230"/>
    <mergeCell ref="KZP230:KZR230"/>
    <mergeCell ref="KZS230:KZU230"/>
    <mergeCell ref="KZV230:KZX230"/>
    <mergeCell ref="KZY230:LAA230"/>
    <mergeCell ref="LAB230:LAD230"/>
    <mergeCell ref="LAE230:LAG230"/>
    <mergeCell ref="KYX230:KYZ230"/>
    <mergeCell ref="KZA230:KZC230"/>
    <mergeCell ref="KZD230:KZF230"/>
    <mergeCell ref="KZG230:KZI230"/>
    <mergeCell ref="KZJ230:KZL230"/>
    <mergeCell ref="KZM230:KZO230"/>
    <mergeCell ref="KYF230:KYH230"/>
    <mergeCell ref="KYI230:KYK230"/>
    <mergeCell ref="KYL230:KYN230"/>
    <mergeCell ref="KYO230:KYQ230"/>
    <mergeCell ref="KYR230:KYT230"/>
    <mergeCell ref="KYU230:KYW230"/>
    <mergeCell ref="KXN230:KXP230"/>
    <mergeCell ref="KXQ230:KXS230"/>
    <mergeCell ref="KXT230:KXV230"/>
    <mergeCell ref="KXW230:KXY230"/>
    <mergeCell ref="KXZ230:KYB230"/>
    <mergeCell ref="KYC230:KYE230"/>
    <mergeCell ref="KWV230:KWX230"/>
    <mergeCell ref="KWY230:KXA230"/>
    <mergeCell ref="KXB230:KXD230"/>
    <mergeCell ref="KXE230:KXG230"/>
    <mergeCell ref="KXH230:KXJ230"/>
    <mergeCell ref="KXK230:KXM230"/>
    <mergeCell ref="KWD230:KWF230"/>
    <mergeCell ref="KWG230:KWI230"/>
    <mergeCell ref="KWJ230:KWL230"/>
    <mergeCell ref="KWM230:KWO230"/>
    <mergeCell ref="KWP230:KWR230"/>
    <mergeCell ref="KWS230:KWU230"/>
    <mergeCell ref="KVL230:KVN230"/>
    <mergeCell ref="KVO230:KVQ230"/>
    <mergeCell ref="KVR230:KVT230"/>
    <mergeCell ref="KVU230:KVW230"/>
    <mergeCell ref="KVX230:KVZ230"/>
    <mergeCell ref="KWA230:KWC230"/>
    <mergeCell ref="KUT230:KUV230"/>
    <mergeCell ref="KUW230:KUY230"/>
    <mergeCell ref="KUZ230:KVB230"/>
    <mergeCell ref="KVC230:KVE230"/>
    <mergeCell ref="KVF230:KVH230"/>
    <mergeCell ref="KVI230:KVK230"/>
    <mergeCell ref="KUB230:KUD230"/>
    <mergeCell ref="KUE230:KUG230"/>
    <mergeCell ref="KUH230:KUJ230"/>
    <mergeCell ref="KUK230:KUM230"/>
    <mergeCell ref="KUN230:KUP230"/>
    <mergeCell ref="KUQ230:KUS230"/>
    <mergeCell ref="KTJ230:KTL230"/>
    <mergeCell ref="KTM230:KTO230"/>
    <mergeCell ref="KTP230:KTR230"/>
    <mergeCell ref="KTS230:KTU230"/>
    <mergeCell ref="KTV230:KTX230"/>
    <mergeCell ref="KTY230:KUA230"/>
    <mergeCell ref="KSR230:KST230"/>
    <mergeCell ref="KSU230:KSW230"/>
    <mergeCell ref="KSX230:KSZ230"/>
    <mergeCell ref="KTA230:KTC230"/>
    <mergeCell ref="KTD230:KTF230"/>
    <mergeCell ref="KTG230:KTI230"/>
    <mergeCell ref="KRZ230:KSB230"/>
    <mergeCell ref="KSC230:KSE230"/>
    <mergeCell ref="KSF230:KSH230"/>
    <mergeCell ref="KSI230:KSK230"/>
    <mergeCell ref="KSL230:KSN230"/>
    <mergeCell ref="KSO230:KSQ230"/>
    <mergeCell ref="KRH230:KRJ230"/>
    <mergeCell ref="KRK230:KRM230"/>
    <mergeCell ref="KRN230:KRP230"/>
    <mergeCell ref="KRQ230:KRS230"/>
    <mergeCell ref="KRT230:KRV230"/>
    <mergeCell ref="KRW230:KRY230"/>
    <mergeCell ref="KQP230:KQR230"/>
    <mergeCell ref="KQS230:KQU230"/>
    <mergeCell ref="KQV230:KQX230"/>
    <mergeCell ref="KQY230:KRA230"/>
    <mergeCell ref="KRB230:KRD230"/>
    <mergeCell ref="KRE230:KRG230"/>
    <mergeCell ref="KPX230:KPZ230"/>
    <mergeCell ref="KQA230:KQC230"/>
    <mergeCell ref="KQD230:KQF230"/>
    <mergeCell ref="KQG230:KQI230"/>
    <mergeCell ref="KQJ230:KQL230"/>
    <mergeCell ref="KQM230:KQO230"/>
    <mergeCell ref="KPF230:KPH230"/>
    <mergeCell ref="KPI230:KPK230"/>
    <mergeCell ref="KPL230:KPN230"/>
    <mergeCell ref="KPO230:KPQ230"/>
    <mergeCell ref="KPR230:KPT230"/>
    <mergeCell ref="KPU230:KPW230"/>
    <mergeCell ref="KON230:KOP230"/>
    <mergeCell ref="KOQ230:KOS230"/>
    <mergeCell ref="KOT230:KOV230"/>
    <mergeCell ref="KOW230:KOY230"/>
    <mergeCell ref="KOZ230:KPB230"/>
    <mergeCell ref="KPC230:KPE230"/>
    <mergeCell ref="KNV230:KNX230"/>
    <mergeCell ref="KNY230:KOA230"/>
    <mergeCell ref="KOB230:KOD230"/>
    <mergeCell ref="KOE230:KOG230"/>
    <mergeCell ref="KOH230:KOJ230"/>
    <mergeCell ref="KOK230:KOM230"/>
    <mergeCell ref="KND230:KNF230"/>
    <mergeCell ref="KNG230:KNI230"/>
    <mergeCell ref="KNJ230:KNL230"/>
    <mergeCell ref="KNM230:KNO230"/>
    <mergeCell ref="KNP230:KNR230"/>
    <mergeCell ref="KNS230:KNU230"/>
    <mergeCell ref="KML230:KMN230"/>
    <mergeCell ref="KMO230:KMQ230"/>
    <mergeCell ref="KMR230:KMT230"/>
    <mergeCell ref="KMU230:KMW230"/>
    <mergeCell ref="KMX230:KMZ230"/>
    <mergeCell ref="KNA230:KNC230"/>
    <mergeCell ref="KLT230:KLV230"/>
    <mergeCell ref="KLW230:KLY230"/>
    <mergeCell ref="KLZ230:KMB230"/>
    <mergeCell ref="KMC230:KME230"/>
    <mergeCell ref="KMF230:KMH230"/>
    <mergeCell ref="KMI230:KMK230"/>
    <mergeCell ref="KLB230:KLD230"/>
    <mergeCell ref="KLE230:KLG230"/>
    <mergeCell ref="KLH230:KLJ230"/>
    <mergeCell ref="KLK230:KLM230"/>
    <mergeCell ref="KLN230:KLP230"/>
    <mergeCell ref="KLQ230:KLS230"/>
    <mergeCell ref="KKJ230:KKL230"/>
    <mergeCell ref="KKM230:KKO230"/>
    <mergeCell ref="KKP230:KKR230"/>
    <mergeCell ref="KKS230:KKU230"/>
    <mergeCell ref="KKV230:KKX230"/>
    <mergeCell ref="KKY230:KLA230"/>
    <mergeCell ref="KJR230:KJT230"/>
    <mergeCell ref="KJU230:KJW230"/>
    <mergeCell ref="KJX230:KJZ230"/>
    <mergeCell ref="KKA230:KKC230"/>
    <mergeCell ref="KKD230:KKF230"/>
    <mergeCell ref="KKG230:KKI230"/>
    <mergeCell ref="KIZ230:KJB230"/>
    <mergeCell ref="KJC230:KJE230"/>
    <mergeCell ref="KJF230:KJH230"/>
    <mergeCell ref="KJI230:KJK230"/>
    <mergeCell ref="KJL230:KJN230"/>
    <mergeCell ref="KJO230:KJQ230"/>
    <mergeCell ref="KIH230:KIJ230"/>
    <mergeCell ref="KIK230:KIM230"/>
    <mergeCell ref="KIN230:KIP230"/>
    <mergeCell ref="KIQ230:KIS230"/>
    <mergeCell ref="KIT230:KIV230"/>
    <mergeCell ref="KIW230:KIY230"/>
    <mergeCell ref="KHP230:KHR230"/>
    <mergeCell ref="KHS230:KHU230"/>
    <mergeCell ref="KHV230:KHX230"/>
    <mergeCell ref="KHY230:KIA230"/>
    <mergeCell ref="KIB230:KID230"/>
    <mergeCell ref="KIE230:KIG230"/>
    <mergeCell ref="KGX230:KGZ230"/>
    <mergeCell ref="KHA230:KHC230"/>
    <mergeCell ref="KHD230:KHF230"/>
    <mergeCell ref="KHG230:KHI230"/>
    <mergeCell ref="KHJ230:KHL230"/>
    <mergeCell ref="KHM230:KHO230"/>
    <mergeCell ref="KGF230:KGH230"/>
    <mergeCell ref="KGI230:KGK230"/>
    <mergeCell ref="KGL230:KGN230"/>
    <mergeCell ref="KGO230:KGQ230"/>
    <mergeCell ref="KGR230:KGT230"/>
    <mergeCell ref="KGU230:KGW230"/>
    <mergeCell ref="KFN230:KFP230"/>
    <mergeCell ref="KFQ230:KFS230"/>
    <mergeCell ref="KFT230:KFV230"/>
    <mergeCell ref="KFW230:KFY230"/>
    <mergeCell ref="KFZ230:KGB230"/>
    <mergeCell ref="KGC230:KGE230"/>
    <mergeCell ref="KEV230:KEX230"/>
    <mergeCell ref="KEY230:KFA230"/>
    <mergeCell ref="KFB230:KFD230"/>
    <mergeCell ref="KFE230:KFG230"/>
    <mergeCell ref="KFH230:KFJ230"/>
    <mergeCell ref="KFK230:KFM230"/>
    <mergeCell ref="KED230:KEF230"/>
    <mergeCell ref="KEG230:KEI230"/>
    <mergeCell ref="KEJ230:KEL230"/>
    <mergeCell ref="KEM230:KEO230"/>
    <mergeCell ref="KEP230:KER230"/>
    <mergeCell ref="KES230:KEU230"/>
    <mergeCell ref="KDL230:KDN230"/>
    <mergeCell ref="KDO230:KDQ230"/>
    <mergeCell ref="KDR230:KDT230"/>
    <mergeCell ref="KDU230:KDW230"/>
    <mergeCell ref="KDX230:KDZ230"/>
    <mergeCell ref="KEA230:KEC230"/>
    <mergeCell ref="KCT230:KCV230"/>
    <mergeCell ref="KCW230:KCY230"/>
    <mergeCell ref="KCZ230:KDB230"/>
    <mergeCell ref="KDC230:KDE230"/>
    <mergeCell ref="KDF230:KDH230"/>
    <mergeCell ref="KDI230:KDK230"/>
    <mergeCell ref="KCB230:KCD230"/>
    <mergeCell ref="KCE230:KCG230"/>
    <mergeCell ref="KCH230:KCJ230"/>
    <mergeCell ref="KCK230:KCM230"/>
    <mergeCell ref="KCN230:KCP230"/>
    <mergeCell ref="KCQ230:KCS230"/>
    <mergeCell ref="KBJ230:KBL230"/>
    <mergeCell ref="KBM230:KBO230"/>
    <mergeCell ref="KBP230:KBR230"/>
    <mergeCell ref="KBS230:KBU230"/>
    <mergeCell ref="KBV230:KBX230"/>
    <mergeCell ref="KBY230:KCA230"/>
    <mergeCell ref="KAR230:KAT230"/>
    <mergeCell ref="KAU230:KAW230"/>
    <mergeCell ref="KAX230:KAZ230"/>
    <mergeCell ref="KBA230:KBC230"/>
    <mergeCell ref="KBD230:KBF230"/>
    <mergeCell ref="KBG230:KBI230"/>
    <mergeCell ref="JZZ230:KAB230"/>
    <mergeCell ref="KAC230:KAE230"/>
    <mergeCell ref="KAF230:KAH230"/>
    <mergeCell ref="KAI230:KAK230"/>
    <mergeCell ref="KAL230:KAN230"/>
    <mergeCell ref="KAO230:KAQ230"/>
    <mergeCell ref="JZH230:JZJ230"/>
    <mergeCell ref="JZK230:JZM230"/>
    <mergeCell ref="JZN230:JZP230"/>
    <mergeCell ref="JZQ230:JZS230"/>
    <mergeCell ref="JZT230:JZV230"/>
    <mergeCell ref="JZW230:JZY230"/>
    <mergeCell ref="JYP230:JYR230"/>
    <mergeCell ref="JYS230:JYU230"/>
    <mergeCell ref="JYV230:JYX230"/>
    <mergeCell ref="JYY230:JZA230"/>
    <mergeCell ref="JZB230:JZD230"/>
    <mergeCell ref="JZE230:JZG230"/>
    <mergeCell ref="JXX230:JXZ230"/>
    <mergeCell ref="JYA230:JYC230"/>
    <mergeCell ref="JYD230:JYF230"/>
    <mergeCell ref="JYG230:JYI230"/>
    <mergeCell ref="JYJ230:JYL230"/>
    <mergeCell ref="JYM230:JYO230"/>
    <mergeCell ref="JXF230:JXH230"/>
    <mergeCell ref="JXI230:JXK230"/>
    <mergeCell ref="JXL230:JXN230"/>
    <mergeCell ref="JXO230:JXQ230"/>
    <mergeCell ref="JXR230:JXT230"/>
    <mergeCell ref="JXU230:JXW230"/>
    <mergeCell ref="JWN230:JWP230"/>
    <mergeCell ref="JWQ230:JWS230"/>
    <mergeCell ref="JWT230:JWV230"/>
    <mergeCell ref="JWW230:JWY230"/>
    <mergeCell ref="JWZ230:JXB230"/>
    <mergeCell ref="JXC230:JXE230"/>
    <mergeCell ref="JVV230:JVX230"/>
    <mergeCell ref="JVY230:JWA230"/>
    <mergeCell ref="JWB230:JWD230"/>
    <mergeCell ref="JWE230:JWG230"/>
    <mergeCell ref="JWH230:JWJ230"/>
    <mergeCell ref="JWK230:JWM230"/>
    <mergeCell ref="JVD230:JVF230"/>
    <mergeCell ref="JVG230:JVI230"/>
    <mergeCell ref="JVJ230:JVL230"/>
    <mergeCell ref="JVM230:JVO230"/>
    <mergeCell ref="JVP230:JVR230"/>
    <mergeCell ref="JVS230:JVU230"/>
    <mergeCell ref="JUL230:JUN230"/>
    <mergeCell ref="JUO230:JUQ230"/>
    <mergeCell ref="JUR230:JUT230"/>
    <mergeCell ref="JUU230:JUW230"/>
    <mergeCell ref="JUX230:JUZ230"/>
    <mergeCell ref="JVA230:JVC230"/>
    <mergeCell ref="JTT230:JTV230"/>
    <mergeCell ref="JTW230:JTY230"/>
    <mergeCell ref="JTZ230:JUB230"/>
    <mergeCell ref="JUC230:JUE230"/>
    <mergeCell ref="JUF230:JUH230"/>
    <mergeCell ref="JUI230:JUK230"/>
    <mergeCell ref="JTB230:JTD230"/>
    <mergeCell ref="JTE230:JTG230"/>
    <mergeCell ref="JTH230:JTJ230"/>
    <mergeCell ref="JTK230:JTM230"/>
    <mergeCell ref="JTN230:JTP230"/>
    <mergeCell ref="JTQ230:JTS230"/>
    <mergeCell ref="JSJ230:JSL230"/>
    <mergeCell ref="JSM230:JSO230"/>
    <mergeCell ref="JSP230:JSR230"/>
    <mergeCell ref="JSS230:JSU230"/>
    <mergeCell ref="JSV230:JSX230"/>
    <mergeCell ref="JSY230:JTA230"/>
    <mergeCell ref="JRR230:JRT230"/>
    <mergeCell ref="JRU230:JRW230"/>
    <mergeCell ref="JRX230:JRZ230"/>
    <mergeCell ref="JSA230:JSC230"/>
    <mergeCell ref="JSD230:JSF230"/>
    <mergeCell ref="JSG230:JSI230"/>
    <mergeCell ref="JQZ230:JRB230"/>
    <mergeCell ref="JRC230:JRE230"/>
    <mergeCell ref="JRF230:JRH230"/>
    <mergeCell ref="JRI230:JRK230"/>
    <mergeCell ref="JRL230:JRN230"/>
    <mergeCell ref="JRO230:JRQ230"/>
    <mergeCell ref="JQH230:JQJ230"/>
    <mergeCell ref="JQK230:JQM230"/>
    <mergeCell ref="JQN230:JQP230"/>
    <mergeCell ref="JQQ230:JQS230"/>
    <mergeCell ref="JQT230:JQV230"/>
    <mergeCell ref="JQW230:JQY230"/>
    <mergeCell ref="JPP230:JPR230"/>
    <mergeCell ref="JPS230:JPU230"/>
    <mergeCell ref="JPV230:JPX230"/>
    <mergeCell ref="JPY230:JQA230"/>
    <mergeCell ref="JQB230:JQD230"/>
    <mergeCell ref="JQE230:JQG230"/>
    <mergeCell ref="JOX230:JOZ230"/>
    <mergeCell ref="JPA230:JPC230"/>
    <mergeCell ref="JPD230:JPF230"/>
    <mergeCell ref="JPG230:JPI230"/>
    <mergeCell ref="JPJ230:JPL230"/>
    <mergeCell ref="JPM230:JPO230"/>
    <mergeCell ref="JOF230:JOH230"/>
    <mergeCell ref="JOI230:JOK230"/>
    <mergeCell ref="JOL230:JON230"/>
    <mergeCell ref="JOO230:JOQ230"/>
    <mergeCell ref="JOR230:JOT230"/>
    <mergeCell ref="JOU230:JOW230"/>
    <mergeCell ref="JNN230:JNP230"/>
    <mergeCell ref="JNQ230:JNS230"/>
    <mergeCell ref="JNT230:JNV230"/>
    <mergeCell ref="JNW230:JNY230"/>
    <mergeCell ref="JNZ230:JOB230"/>
    <mergeCell ref="JOC230:JOE230"/>
    <mergeCell ref="JMV230:JMX230"/>
    <mergeCell ref="JMY230:JNA230"/>
    <mergeCell ref="JNB230:JND230"/>
    <mergeCell ref="JNE230:JNG230"/>
    <mergeCell ref="JNH230:JNJ230"/>
    <mergeCell ref="JNK230:JNM230"/>
    <mergeCell ref="JMD230:JMF230"/>
    <mergeCell ref="JMG230:JMI230"/>
    <mergeCell ref="JMJ230:JML230"/>
    <mergeCell ref="JMM230:JMO230"/>
    <mergeCell ref="JMP230:JMR230"/>
    <mergeCell ref="JMS230:JMU230"/>
    <mergeCell ref="JLL230:JLN230"/>
    <mergeCell ref="JLO230:JLQ230"/>
    <mergeCell ref="JLR230:JLT230"/>
    <mergeCell ref="JLU230:JLW230"/>
    <mergeCell ref="JLX230:JLZ230"/>
    <mergeCell ref="JMA230:JMC230"/>
    <mergeCell ref="JKT230:JKV230"/>
    <mergeCell ref="JKW230:JKY230"/>
    <mergeCell ref="JKZ230:JLB230"/>
    <mergeCell ref="JLC230:JLE230"/>
    <mergeCell ref="JLF230:JLH230"/>
    <mergeCell ref="JLI230:JLK230"/>
    <mergeCell ref="JKB230:JKD230"/>
    <mergeCell ref="JKE230:JKG230"/>
    <mergeCell ref="JKH230:JKJ230"/>
    <mergeCell ref="JKK230:JKM230"/>
    <mergeCell ref="JKN230:JKP230"/>
    <mergeCell ref="JKQ230:JKS230"/>
    <mergeCell ref="JJJ230:JJL230"/>
    <mergeCell ref="JJM230:JJO230"/>
    <mergeCell ref="JJP230:JJR230"/>
    <mergeCell ref="JJS230:JJU230"/>
    <mergeCell ref="JJV230:JJX230"/>
    <mergeCell ref="JJY230:JKA230"/>
    <mergeCell ref="JIR230:JIT230"/>
    <mergeCell ref="JIU230:JIW230"/>
    <mergeCell ref="JIX230:JIZ230"/>
    <mergeCell ref="JJA230:JJC230"/>
    <mergeCell ref="JJD230:JJF230"/>
    <mergeCell ref="JJG230:JJI230"/>
    <mergeCell ref="JHZ230:JIB230"/>
    <mergeCell ref="JIC230:JIE230"/>
    <mergeCell ref="JIF230:JIH230"/>
    <mergeCell ref="JII230:JIK230"/>
    <mergeCell ref="JIL230:JIN230"/>
    <mergeCell ref="JIO230:JIQ230"/>
    <mergeCell ref="JHH230:JHJ230"/>
    <mergeCell ref="JHK230:JHM230"/>
    <mergeCell ref="JHN230:JHP230"/>
    <mergeCell ref="JHQ230:JHS230"/>
    <mergeCell ref="JHT230:JHV230"/>
    <mergeCell ref="JHW230:JHY230"/>
    <mergeCell ref="JGP230:JGR230"/>
    <mergeCell ref="JGS230:JGU230"/>
    <mergeCell ref="JGV230:JGX230"/>
    <mergeCell ref="JGY230:JHA230"/>
    <mergeCell ref="JHB230:JHD230"/>
    <mergeCell ref="JHE230:JHG230"/>
    <mergeCell ref="JFX230:JFZ230"/>
    <mergeCell ref="JGA230:JGC230"/>
    <mergeCell ref="JGD230:JGF230"/>
    <mergeCell ref="JGG230:JGI230"/>
    <mergeCell ref="JGJ230:JGL230"/>
    <mergeCell ref="JGM230:JGO230"/>
    <mergeCell ref="JFF230:JFH230"/>
    <mergeCell ref="JFI230:JFK230"/>
    <mergeCell ref="JFL230:JFN230"/>
    <mergeCell ref="JFO230:JFQ230"/>
    <mergeCell ref="JFR230:JFT230"/>
    <mergeCell ref="JFU230:JFW230"/>
    <mergeCell ref="JEN230:JEP230"/>
    <mergeCell ref="JEQ230:JES230"/>
    <mergeCell ref="JET230:JEV230"/>
    <mergeCell ref="JEW230:JEY230"/>
    <mergeCell ref="JEZ230:JFB230"/>
    <mergeCell ref="JFC230:JFE230"/>
    <mergeCell ref="JDV230:JDX230"/>
    <mergeCell ref="JDY230:JEA230"/>
    <mergeCell ref="JEB230:JED230"/>
    <mergeCell ref="JEE230:JEG230"/>
    <mergeCell ref="JEH230:JEJ230"/>
    <mergeCell ref="JEK230:JEM230"/>
    <mergeCell ref="JDD230:JDF230"/>
    <mergeCell ref="JDG230:JDI230"/>
    <mergeCell ref="JDJ230:JDL230"/>
    <mergeCell ref="JDM230:JDO230"/>
    <mergeCell ref="JDP230:JDR230"/>
    <mergeCell ref="JDS230:JDU230"/>
    <mergeCell ref="JCL230:JCN230"/>
    <mergeCell ref="JCO230:JCQ230"/>
    <mergeCell ref="JCR230:JCT230"/>
    <mergeCell ref="JCU230:JCW230"/>
    <mergeCell ref="JCX230:JCZ230"/>
    <mergeCell ref="JDA230:JDC230"/>
    <mergeCell ref="JBT230:JBV230"/>
    <mergeCell ref="JBW230:JBY230"/>
    <mergeCell ref="JBZ230:JCB230"/>
    <mergeCell ref="JCC230:JCE230"/>
    <mergeCell ref="JCF230:JCH230"/>
    <mergeCell ref="JCI230:JCK230"/>
    <mergeCell ref="JBB230:JBD230"/>
    <mergeCell ref="JBE230:JBG230"/>
    <mergeCell ref="JBH230:JBJ230"/>
    <mergeCell ref="JBK230:JBM230"/>
    <mergeCell ref="JBN230:JBP230"/>
    <mergeCell ref="JBQ230:JBS230"/>
    <mergeCell ref="JAJ230:JAL230"/>
    <mergeCell ref="JAM230:JAO230"/>
    <mergeCell ref="JAP230:JAR230"/>
    <mergeCell ref="JAS230:JAU230"/>
    <mergeCell ref="JAV230:JAX230"/>
    <mergeCell ref="JAY230:JBA230"/>
    <mergeCell ref="IZR230:IZT230"/>
    <mergeCell ref="IZU230:IZW230"/>
    <mergeCell ref="IZX230:IZZ230"/>
    <mergeCell ref="JAA230:JAC230"/>
    <mergeCell ref="JAD230:JAF230"/>
    <mergeCell ref="JAG230:JAI230"/>
    <mergeCell ref="IYZ230:IZB230"/>
    <mergeCell ref="IZC230:IZE230"/>
    <mergeCell ref="IZF230:IZH230"/>
    <mergeCell ref="IZI230:IZK230"/>
    <mergeCell ref="IZL230:IZN230"/>
    <mergeCell ref="IZO230:IZQ230"/>
    <mergeCell ref="IYH230:IYJ230"/>
    <mergeCell ref="IYK230:IYM230"/>
    <mergeCell ref="IYN230:IYP230"/>
    <mergeCell ref="IYQ230:IYS230"/>
    <mergeCell ref="IYT230:IYV230"/>
    <mergeCell ref="IYW230:IYY230"/>
    <mergeCell ref="IXP230:IXR230"/>
    <mergeCell ref="IXS230:IXU230"/>
    <mergeCell ref="IXV230:IXX230"/>
    <mergeCell ref="IXY230:IYA230"/>
    <mergeCell ref="IYB230:IYD230"/>
    <mergeCell ref="IYE230:IYG230"/>
    <mergeCell ref="IWX230:IWZ230"/>
    <mergeCell ref="IXA230:IXC230"/>
    <mergeCell ref="IXD230:IXF230"/>
    <mergeCell ref="IXG230:IXI230"/>
    <mergeCell ref="IXJ230:IXL230"/>
    <mergeCell ref="IXM230:IXO230"/>
    <mergeCell ref="IWF230:IWH230"/>
    <mergeCell ref="IWI230:IWK230"/>
    <mergeCell ref="IWL230:IWN230"/>
    <mergeCell ref="IWO230:IWQ230"/>
    <mergeCell ref="IWR230:IWT230"/>
    <mergeCell ref="IWU230:IWW230"/>
    <mergeCell ref="IVN230:IVP230"/>
    <mergeCell ref="IVQ230:IVS230"/>
    <mergeCell ref="IVT230:IVV230"/>
    <mergeCell ref="IVW230:IVY230"/>
    <mergeCell ref="IVZ230:IWB230"/>
    <mergeCell ref="IWC230:IWE230"/>
    <mergeCell ref="IUV230:IUX230"/>
    <mergeCell ref="IUY230:IVA230"/>
    <mergeCell ref="IVB230:IVD230"/>
    <mergeCell ref="IVE230:IVG230"/>
    <mergeCell ref="IVH230:IVJ230"/>
    <mergeCell ref="IVK230:IVM230"/>
    <mergeCell ref="IUD230:IUF230"/>
    <mergeCell ref="IUG230:IUI230"/>
    <mergeCell ref="IUJ230:IUL230"/>
    <mergeCell ref="IUM230:IUO230"/>
    <mergeCell ref="IUP230:IUR230"/>
    <mergeCell ref="IUS230:IUU230"/>
    <mergeCell ref="ITL230:ITN230"/>
    <mergeCell ref="ITO230:ITQ230"/>
    <mergeCell ref="ITR230:ITT230"/>
    <mergeCell ref="ITU230:ITW230"/>
    <mergeCell ref="ITX230:ITZ230"/>
    <mergeCell ref="IUA230:IUC230"/>
    <mergeCell ref="IST230:ISV230"/>
    <mergeCell ref="ISW230:ISY230"/>
    <mergeCell ref="ISZ230:ITB230"/>
    <mergeCell ref="ITC230:ITE230"/>
    <mergeCell ref="ITF230:ITH230"/>
    <mergeCell ref="ITI230:ITK230"/>
    <mergeCell ref="ISB230:ISD230"/>
    <mergeCell ref="ISE230:ISG230"/>
    <mergeCell ref="ISH230:ISJ230"/>
    <mergeCell ref="ISK230:ISM230"/>
    <mergeCell ref="ISN230:ISP230"/>
    <mergeCell ref="ISQ230:ISS230"/>
    <mergeCell ref="IRJ230:IRL230"/>
    <mergeCell ref="IRM230:IRO230"/>
    <mergeCell ref="IRP230:IRR230"/>
    <mergeCell ref="IRS230:IRU230"/>
    <mergeCell ref="IRV230:IRX230"/>
    <mergeCell ref="IRY230:ISA230"/>
    <mergeCell ref="IQR230:IQT230"/>
    <mergeCell ref="IQU230:IQW230"/>
    <mergeCell ref="IQX230:IQZ230"/>
    <mergeCell ref="IRA230:IRC230"/>
    <mergeCell ref="IRD230:IRF230"/>
    <mergeCell ref="IRG230:IRI230"/>
    <mergeCell ref="IPZ230:IQB230"/>
    <mergeCell ref="IQC230:IQE230"/>
    <mergeCell ref="IQF230:IQH230"/>
    <mergeCell ref="IQI230:IQK230"/>
    <mergeCell ref="IQL230:IQN230"/>
    <mergeCell ref="IQO230:IQQ230"/>
    <mergeCell ref="IPH230:IPJ230"/>
    <mergeCell ref="IPK230:IPM230"/>
    <mergeCell ref="IPN230:IPP230"/>
    <mergeCell ref="IPQ230:IPS230"/>
    <mergeCell ref="IPT230:IPV230"/>
    <mergeCell ref="IPW230:IPY230"/>
    <mergeCell ref="IOP230:IOR230"/>
    <mergeCell ref="IOS230:IOU230"/>
    <mergeCell ref="IOV230:IOX230"/>
    <mergeCell ref="IOY230:IPA230"/>
    <mergeCell ref="IPB230:IPD230"/>
    <mergeCell ref="IPE230:IPG230"/>
    <mergeCell ref="INX230:INZ230"/>
    <mergeCell ref="IOA230:IOC230"/>
    <mergeCell ref="IOD230:IOF230"/>
    <mergeCell ref="IOG230:IOI230"/>
    <mergeCell ref="IOJ230:IOL230"/>
    <mergeCell ref="IOM230:IOO230"/>
    <mergeCell ref="INF230:INH230"/>
    <mergeCell ref="INI230:INK230"/>
    <mergeCell ref="INL230:INN230"/>
    <mergeCell ref="INO230:INQ230"/>
    <mergeCell ref="INR230:INT230"/>
    <mergeCell ref="INU230:INW230"/>
    <mergeCell ref="IMN230:IMP230"/>
    <mergeCell ref="IMQ230:IMS230"/>
    <mergeCell ref="IMT230:IMV230"/>
    <mergeCell ref="IMW230:IMY230"/>
    <mergeCell ref="IMZ230:INB230"/>
    <mergeCell ref="INC230:INE230"/>
    <mergeCell ref="ILV230:ILX230"/>
    <mergeCell ref="ILY230:IMA230"/>
    <mergeCell ref="IMB230:IMD230"/>
    <mergeCell ref="IME230:IMG230"/>
    <mergeCell ref="IMH230:IMJ230"/>
    <mergeCell ref="IMK230:IMM230"/>
    <mergeCell ref="ILD230:ILF230"/>
    <mergeCell ref="ILG230:ILI230"/>
    <mergeCell ref="ILJ230:ILL230"/>
    <mergeCell ref="ILM230:ILO230"/>
    <mergeCell ref="ILP230:ILR230"/>
    <mergeCell ref="ILS230:ILU230"/>
    <mergeCell ref="IKL230:IKN230"/>
    <mergeCell ref="IKO230:IKQ230"/>
    <mergeCell ref="IKR230:IKT230"/>
    <mergeCell ref="IKU230:IKW230"/>
    <mergeCell ref="IKX230:IKZ230"/>
    <mergeCell ref="ILA230:ILC230"/>
    <mergeCell ref="IJT230:IJV230"/>
    <mergeCell ref="IJW230:IJY230"/>
    <mergeCell ref="IJZ230:IKB230"/>
    <mergeCell ref="IKC230:IKE230"/>
    <mergeCell ref="IKF230:IKH230"/>
    <mergeCell ref="IKI230:IKK230"/>
    <mergeCell ref="IJB230:IJD230"/>
    <mergeCell ref="IJE230:IJG230"/>
    <mergeCell ref="IJH230:IJJ230"/>
    <mergeCell ref="IJK230:IJM230"/>
    <mergeCell ref="IJN230:IJP230"/>
    <mergeCell ref="IJQ230:IJS230"/>
    <mergeCell ref="IIJ230:IIL230"/>
    <mergeCell ref="IIM230:IIO230"/>
    <mergeCell ref="IIP230:IIR230"/>
    <mergeCell ref="IIS230:IIU230"/>
    <mergeCell ref="IIV230:IIX230"/>
    <mergeCell ref="IIY230:IJA230"/>
    <mergeCell ref="IHR230:IHT230"/>
    <mergeCell ref="IHU230:IHW230"/>
    <mergeCell ref="IHX230:IHZ230"/>
    <mergeCell ref="IIA230:IIC230"/>
    <mergeCell ref="IID230:IIF230"/>
    <mergeCell ref="IIG230:III230"/>
    <mergeCell ref="IGZ230:IHB230"/>
    <mergeCell ref="IHC230:IHE230"/>
    <mergeCell ref="IHF230:IHH230"/>
    <mergeCell ref="IHI230:IHK230"/>
    <mergeCell ref="IHL230:IHN230"/>
    <mergeCell ref="IHO230:IHQ230"/>
    <mergeCell ref="IGH230:IGJ230"/>
    <mergeCell ref="IGK230:IGM230"/>
    <mergeCell ref="IGN230:IGP230"/>
    <mergeCell ref="IGQ230:IGS230"/>
    <mergeCell ref="IGT230:IGV230"/>
    <mergeCell ref="IGW230:IGY230"/>
    <mergeCell ref="IFP230:IFR230"/>
    <mergeCell ref="IFS230:IFU230"/>
    <mergeCell ref="IFV230:IFX230"/>
    <mergeCell ref="IFY230:IGA230"/>
    <mergeCell ref="IGB230:IGD230"/>
    <mergeCell ref="IGE230:IGG230"/>
    <mergeCell ref="IEX230:IEZ230"/>
    <mergeCell ref="IFA230:IFC230"/>
    <mergeCell ref="IFD230:IFF230"/>
    <mergeCell ref="IFG230:IFI230"/>
    <mergeCell ref="IFJ230:IFL230"/>
    <mergeCell ref="IFM230:IFO230"/>
    <mergeCell ref="IEF230:IEH230"/>
    <mergeCell ref="IEI230:IEK230"/>
    <mergeCell ref="IEL230:IEN230"/>
    <mergeCell ref="IEO230:IEQ230"/>
    <mergeCell ref="IER230:IET230"/>
    <mergeCell ref="IEU230:IEW230"/>
    <mergeCell ref="IDN230:IDP230"/>
    <mergeCell ref="IDQ230:IDS230"/>
    <mergeCell ref="IDT230:IDV230"/>
    <mergeCell ref="IDW230:IDY230"/>
    <mergeCell ref="IDZ230:IEB230"/>
    <mergeCell ref="IEC230:IEE230"/>
    <mergeCell ref="ICV230:ICX230"/>
    <mergeCell ref="ICY230:IDA230"/>
    <mergeCell ref="IDB230:IDD230"/>
    <mergeCell ref="IDE230:IDG230"/>
    <mergeCell ref="IDH230:IDJ230"/>
    <mergeCell ref="IDK230:IDM230"/>
    <mergeCell ref="ICD230:ICF230"/>
    <mergeCell ref="ICG230:ICI230"/>
    <mergeCell ref="ICJ230:ICL230"/>
    <mergeCell ref="ICM230:ICO230"/>
    <mergeCell ref="ICP230:ICR230"/>
    <mergeCell ref="ICS230:ICU230"/>
    <mergeCell ref="IBL230:IBN230"/>
    <mergeCell ref="IBO230:IBQ230"/>
    <mergeCell ref="IBR230:IBT230"/>
    <mergeCell ref="IBU230:IBW230"/>
    <mergeCell ref="IBX230:IBZ230"/>
    <mergeCell ref="ICA230:ICC230"/>
    <mergeCell ref="IAT230:IAV230"/>
    <mergeCell ref="IAW230:IAY230"/>
    <mergeCell ref="IAZ230:IBB230"/>
    <mergeCell ref="IBC230:IBE230"/>
    <mergeCell ref="IBF230:IBH230"/>
    <mergeCell ref="IBI230:IBK230"/>
    <mergeCell ref="IAB230:IAD230"/>
    <mergeCell ref="IAE230:IAG230"/>
    <mergeCell ref="IAH230:IAJ230"/>
    <mergeCell ref="IAK230:IAM230"/>
    <mergeCell ref="IAN230:IAP230"/>
    <mergeCell ref="IAQ230:IAS230"/>
    <mergeCell ref="HZJ230:HZL230"/>
    <mergeCell ref="HZM230:HZO230"/>
    <mergeCell ref="HZP230:HZR230"/>
    <mergeCell ref="HZS230:HZU230"/>
    <mergeCell ref="HZV230:HZX230"/>
    <mergeCell ref="HZY230:IAA230"/>
    <mergeCell ref="HYR230:HYT230"/>
    <mergeCell ref="HYU230:HYW230"/>
    <mergeCell ref="HYX230:HYZ230"/>
    <mergeCell ref="HZA230:HZC230"/>
    <mergeCell ref="HZD230:HZF230"/>
    <mergeCell ref="HZG230:HZI230"/>
    <mergeCell ref="HXZ230:HYB230"/>
    <mergeCell ref="HYC230:HYE230"/>
    <mergeCell ref="HYF230:HYH230"/>
    <mergeCell ref="HYI230:HYK230"/>
    <mergeCell ref="HYL230:HYN230"/>
    <mergeCell ref="HYO230:HYQ230"/>
    <mergeCell ref="HXH230:HXJ230"/>
    <mergeCell ref="HXK230:HXM230"/>
    <mergeCell ref="HXN230:HXP230"/>
    <mergeCell ref="HXQ230:HXS230"/>
    <mergeCell ref="HXT230:HXV230"/>
    <mergeCell ref="HXW230:HXY230"/>
    <mergeCell ref="HWP230:HWR230"/>
    <mergeCell ref="HWS230:HWU230"/>
    <mergeCell ref="HWV230:HWX230"/>
    <mergeCell ref="HWY230:HXA230"/>
    <mergeCell ref="HXB230:HXD230"/>
    <mergeCell ref="HXE230:HXG230"/>
    <mergeCell ref="HVX230:HVZ230"/>
    <mergeCell ref="HWA230:HWC230"/>
    <mergeCell ref="HWD230:HWF230"/>
    <mergeCell ref="HWG230:HWI230"/>
    <mergeCell ref="HWJ230:HWL230"/>
    <mergeCell ref="HWM230:HWO230"/>
    <mergeCell ref="HVF230:HVH230"/>
    <mergeCell ref="HVI230:HVK230"/>
    <mergeCell ref="HVL230:HVN230"/>
    <mergeCell ref="HVO230:HVQ230"/>
    <mergeCell ref="HVR230:HVT230"/>
    <mergeCell ref="HVU230:HVW230"/>
    <mergeCell ref="HUN230:HUP230"/>
    <mergeCell ref="HUQ230:HUS230"/>
    <mergeCell ref="HUT230:HUV230"/>
    <mergeCell ref="HUW230:HUY230"/>
    <mergeCell ref="HUZ230:HVB230"/>
    <mergeCell ref="HVC230:HVE230"/>
    <mergeCell ref="HTV230:HTX230"/>
    <mergeCell ref="HTY230:HUA230"/>
    <mergeCell ref="HUB230:HUD230"/>
    <mergeCell ref="HUE230:HUG230"/>
    <mergeCell ref="HUH230:HUJ230"/>
    <mergeCell ref="HUK230:HUM230"/>
    <mergeCell ref="HTD230:HTF230"/>
    <mergeCell ref="HTG230:HTI230"/>
    <mergeCell ref="HTJ230:HTL230"/>
    <mergeCell ref="HTM230:HTO230"/>
    <mergeCell ref="HTP230:HTR230"/>
    <mergeCell ref="HTS230:HTU230"/>
    <mergeCell ref="HSL230:HSN230"/>
    <mergeCell ref="HSO230:HSQ230"/>
    <mergeCell ref="HSR230:HST230"/>
    <mergeCell ref="HSU230:HSW230"/>
    <mergeCell ref="HSX230:HSZ230"/>
    <mergeCell ref="HTA230:HTC230"/>
    <mergeCell ref="HRT230:HRV230"/>
    <mergeCell ref="HRW230:HRY230"/>
    <mergeCell ref="HRZ230:HSB230"/>
    <mergeCell ref="HSC230:HSE230"/>
    <mergeCell ref="HSF230:HSH230"/>
    <mergeCell ref="HSI230:HSK230"/>
    <mergeCell ref="HRB230:HRD230"/>
    <mergeCell ref="HRE230:HRG230"/>
    <mergeCell ref="HRH230:HRJ230"/>
    <mergeCell ref="HRK230:HRM230"/>
    <mergeCell ref="HRN230:HRP230"/>
    <mergeCell ref="HRQ230:HRS230"/>
    <mergeCell ref="HQJ230:HQL230"/>
    <mergeCell ref="HQM230:HQO230"/>
    <mergeCell ref="HQP230:HQR230"/>
    <mergeCell ref="HQS230:HQU230"/>
    <mergeCell ref="HQV230:HQX230"/>
    <mergeCell ref="HQY230:HRA230"/>
    <mergeCell ref="HPR230:HPT230"/>
    <mergeCell ref="HPU230:HPW230"/>
    <mergeCell ref="HPX230:HPZ230"/>
    <mergeCell ref="HQA230:HQC230"/>
    <mergeCell ref="HQD230:HQF230"/>
    <mergeCell ref="HQG230:HQI230"/>
    <mergeCell ref="HOZ230:HPB230"/>
    <mergeCell ref="HPC230:HPE230"/>
    <mergeCell ref="HPF230:HPH230"/>
    <mergeCell ref="HPI230:HPK230"/>
    <mergeCell ref="HPL230:HPN230"/>
    <mergeCell ref="HPO230:HPQ230"/>
    <mergeCell ref="HOH230:HOJ230"/>
    <mergeCell ref="HOK230:HOM230"/>
    <mergeCell ref="HON230:HOP230"/>
    <mergeCell ref="HOQ230:HOS230"/>
    <mergeCell ref="HOT230:HOV230"/>
    <mergeCell ref="HOW230:HOY230"/>
    <mergeCell ref="HNP230:HNR230"/>
    <mergeCell ref="HNS230:HNU230"/>
    <mergeCell ref="HNV230:HNX230"/>
    <mergeCell ref="HNY230:HOA230"/>
    <mergeCell ref="HOB230:HOD230"/>
    <mergeCell ref="HOE230:HOG230"/>
    <mergeCell ref="HMX230:HMZ230"/>
    <mergeCell ref="HNA230:HNC230"/>
    <mergeCell ref="HND230:HNF230"/>
    <mergeCell ref="HNG230:HNI230"/>
    <mergeCell ref="HNJ230:HNL230"/>
    <mergeCell ref="HNM230:HNO230"/>
    <mergeCell ref="HMF230:HMH230"/>
    <mergeCell ref="HMI230:HMK230"/>
    <mergeCell ref="HML230:HMN230"/>
    <mergeCell ref="HMO230:HMQ230"/>
    <mergeCell ref="HMR230:HMT230"/>
    <mergeCell ref="HMU230:HMW230"/>
    <mergeCell ref="HLN230:HLP230"/>
    <mergeCell ref="HLQ230:HLS230"/>
    <mergeCell ref="HLT230:HLV230"/>
    <mergeCell ref="HLW230:HLY230"/>
    <mergeCell ref="HLZ230:HMB230"/>
    <mergeCell ref="HMC230:HME230"/>
    <mergeCell ref="HKV230:HKX230"/>
    <mergeCell ref="HKY230:HLA230"/>
    <mergeCell ref="HLB230:HLD230"/>
    <mergeCell ref="HLE230:HLG230"/>
    <mergeCell ref="HLH230:HLJ230"/>
    <mergeCell ref="HLK230:HLM230"/>
    <mergeCell ref="HKD230:HKF230"/>
    <mergeCell ref="HKG230:HKI230"/>
    <mergeCell ref="HKJ230:HKL230"/>
    <mergeCell ref="HKM230:HKO230"/>
    <mergeCell ref="HKP230:HKR230"/>
    <mergeCell ref="HKS230:HKU230"/>
    <mergeCell ref="HJL230:HJN230"/>
    <mergeCell ref="HJO230:HJQ230"/>
    <mergeCell ref="HJR230:HJT230"/>
    <mergeCell ref="HJU230:HJW230"/>
    <mergeCell ref="HJX230:HJZ230"/>
    <mergeCell ref="HKA230:HKC230"/>
    <mergeCell ref="HIT230:HIV230"/>
    <mergeCell ref="HIW230:HIY230"/>
    <mergeCell ref="HIZ230:HJB230"/>
    <mergeCell ref="HJC230:HJE230"/>
    <mergeCell ref="HJF230:HJH230"/>
    <mergeCell ref="HJI230:HJK230"/>
    <mergeCell ref="HIB230:HID230"/>
    <mergeCell ref="HIE230:HIG230"/>
    <mergeCell ref="HIH230:HIJ230"/>
    <mergeCell ref="HIK230:HIM230"/>
    <mergeCell ref="HIN230:HIP230"/>
    <mergeCell ref="HIQ230:HIS230"/>
    <mergeCell ref="HHJ230:HHL230"/>
    <mergeCell ref="HHM230:HHO230"/>
    <mergeCell ref="HHP230:HHR230"/>
    <mergeCell ref="HHS230:HHU230"/>
    <mergeCell ref="HHV230:HHX230"/>
    <mergeCell ref="HHY230:HIA230"/>
    <mergeCell ref="HGR230:HGT230"/>
    <mergeCell ref="HGU230:HGW230"/>
    <mergeCell ref="HGX230:HGZ230"/>
    <mergeCell ref="HHA230:HHC230"/>
    <mergeCell ref="HHD230:HHF230"/>
    <mergeCell ref="HHG230:HHI230"/>
    <mergeCell ref="HFZ230:HGB230"/>
    <mergeCell ref="HGC230:HGE230"/>
    <mergeCell ref="HGF230:HGH230"/>
    <mergeCell ref="HGI230:HGK230"/>
    <mergeCell ref="HGL230:HGN230"/>
    <mergeCell ref="HGO230:HGQ230"/>
    <mergeCell ref="HFH230:HFJ230"/>
    <mergeCell ref="HFK230:HFM230"/>
    <mergeCell ref="HFN230:HFP230"/>
    <mergeCell ref="HFQ230:HFS230"/>
    <mergeCell ref="HFT230:HFV230"/>
    <mergeCell ref="HFW230:HFY230"/>
    <mergeCell ref="HEP230:HER230"/>
    <mergeCell ref="HES230:HEU230"/>
    <mergeCell ref="HEV230:HEX230"/>
    <mergeCell ref="HEY230:HFA230"/>
    <mergeCell ref="HFB230:HFD230"/>
    <mergeCell ref="HFE230:HFG230"/>
    <mergeCell ref="HDX230:HDZ230"/>
    <mergeCell ref="HEA230:HEC230"/>
    <mergeCell ref="HED230:HEF230"/>
    <mergeCell ref="HEG230:HEI230"/>
    <mergeCell ref="HEJ230:HEL230"/>
    <mergeCell ref="HEM230:HEO230"/>
    <mergeCell ref="HDF230:HDH230"/>
    <mergeCell ref="HDI230:HDK230"/>
    <mergeCell ref="HDL230:HDN230"/>
    <mergeCell ref="HDO230:HDQ230"/>
    <mergeCell ref="HDR230:HDT230"/>
    <mergeCell ref="HDU230:HDW230"/>
    <mergeCell ref="HCN230:HCP230"/>
    <mergeCell ref="HCQ230:HCS230"/>
    <mergeCell ref="HCT230:HCV230"/>
    <mergeCell ref="HCW230:HCY230"/>
    <mergeCell ref="HCZ230:HDB230"/>
    <mergeCell ref="HDC230:HDE230"/>
    <mergeCell ref="HBV230:HBX230"/>
    <mergeCell ref="HBY230:HCA230"/>
    <mergeCell ref="HCB230:HCD230"/>
    <mergeCell ref="HCE230:HCG230"/>
    <mergeCell ref="HCH230:HCJ230"/>
    <mergeCell ref="HCK230:HCM230"/>
    <mergeCell ref="HBD230:HBF230"/>
    <mergeCell ref="HBG230:HBI230"/>
    <mergeCell ref="HBJ230:HBL230"/>
    <mergeCell ref="HBM230:HBO230"/>
    <mergeCell ref="HBP230:HBR230"/>
    <mergeCell ref="HBS230:HBU230"/>
    <mergeCell ref="HAL230:HAN230"/>
    <mergeCell ref="HAO230:HAQ230"/>
    <mergeCell ref="HAR230:HAT230"/>
    <mergeCell ref="HAU230:HAW230"/>
    <mergeCell ref="HAX230:HAZ230"/>
    <mergeCell ref="HBA230:HBC230"/>
    <mergeCell ref="GZT230:GZV230"/>
    <mergeCell ref="GZW230:GZY230"/>
    <mergeCell ref="GZZ230:HAB230"/>
    <mergeCell ref="HAC230:HAE230"/>
    <mergeCell ref="HAF230:HAH230"/>
    <mergeCell ref="HAI230:HAK230"/>
    <mergeCell ref="GZB230:GZD230"/>
    <mergeCell ref="GZE230:GZG230"/>
    <mergeCell ref="GZH230:GZJ230"/>
    <mergeCell ref="GZK230:GZM230"/>
    <mergeCell ref="GZN230:GZP230"/>
    <mergeCell ref="GZQ230:GZS230"/>
    <mergeCell ref="GYJ230:GYL230"/>
    <mergeCell ref="GYM230:GYO230"/>
    <mergeCell ref="GYP230:GYR230"/>
    <mergeCell ref="GYS230:GYU230"/>
    <mergeCell ref="GYV230:GYX230"/>
    <mergeCell ref="GYY230:GZA230"/>
    <mergeCell ref="GXR230:GXT230"/>
    <mergeCell ref="GXU230:GXW230"/>
    <mergeCell ref="GXX230:GXZ230"/>
    <mergeCell ref="GYA230:GYC230"/>
    <mergeCell ref="GYD230:GYF230"/>
    <mergeCell ref="GYG230:GYI230"/>
    <mergeCell ref="GWZ230:GXB230"/>
    <mergeCell ref="GXC230:GXE230"/>
    <mergeCell ref="GXF230:GXH230"/>
    <mergeCell ref="GXI230:GXK230"/>
    <mergeCell ref="GXL230:GXN230"/>
    <mergeCell ref="GXO230:GXQ230"/>
    <mergeCell ref="GWH230:GWJ230"/>
    <mergeCell ref="GWK230:GWM230"/>
    <mergeCell ref="GWN230:GWP230"/>
    <mergeCell ref="GWQ230:GWS230"/>
    <mergeCell ref="GWT230:GWV230"/>
    <mergeCell ref="GWW230:GWY230"/>
    <mergeCell ref="GVP230:GVR230"/>
    <mergeCell ref="GVS230:GVU230"/>
    <mergeCell ref="GVV230:GVX230"/>
    <mergeCell ref="GVY230:GWA230"/>
    <mergeCell ref="GWB230:GWD230"/>
    <mergeCell ref="GWE230:GWG230"/>
    <mergeCell ref="GUX230:GUZ230"/>
    <mergeCell ref="GVA230:GVC230"/>
    <mergeCell ref="GVD230:GVF230"/>
    <mergeCell ref="GVG230:GVI230"/>
    <mergeCell ref="GVJ230:GVL230"/>
    <mergeCell ref="GVM230:GVO230"/>
    <mergeCell ref="GUF230:GUH230"/>
    <mergeCell ref="GUI230:GUK230"/>
    <mergeCell ref="GUL230:GUN230"/>
    <mergeCell ref="GUO230:GUQ230"/>
    <mergeCell ref="GUR230:GUT230"/>
    <mergeCell ref="GUU230:GUW230"/>
    <mergeCell ref="GTN230:GTP230"/>
    <mergeCell ref="GTQ230:GTS230"/>
    <mergeCell ref="GTT230:GTV230"/>
    <mergeCell ref="GTW230:GTY230"/>
    <mergeCell ref="GTZ230:GUB230"/>
    <mergeCell ref="GUC230:GUE230"/>
    <mergeCell ref="GSV230:GSX230"/>
    <mergeCell ref="GSY230:GTA230"/>
    <mergeCell ref="GTB230:GTD230"/>
    <mergeCell ref="GTE230:GTG230"/>
    <mergeCell ref="GTH230:GTJ230"/>
    <mergeCell ref="GTK230:GTM230"/>
    <mergeCell ref="GSD230:GSF230"/>
    <mergeCell ref="GSG230:GSI230"/>
    <mergeCell ref="GSJ230:GSL230"/>
    <mergeCell ref="GSM230:GSO230"/>
    <mergeCell ref="GSP230:GSR230"/>
    <mergeCell ref="GSS230:GSU230"/>
    <mergeCell ref="GRL230:GRN230"/>
    <mergeCell ref="GRO230:GRQ230"/>
    <mergeCell ref="GRR230:GRT230"/>
    <mergeCell ref="GRU230:GRW230"/>
    <mergeCell ref="GRX230:GRZ230"/>
    <mergeCell ref="GSA230:GSC230"/>
    <mergeCell ref="GQT230:GQV230"/>
    <mergeCell ref="GQW230:GQY230"/>
    <mergeCell ref="GQZ230:GRB230"/>
    <mergeCell ref="GRC230:GRE230"/>
    <mergeCell ref="GRF230:GRH230"/>
    <mergeCell ref="GRI230:GRK230"/>
    <mergeCell ref="GQB230:GQD230"/>
    <mergeCell ref="GQE230:GQG230"/>
    <mergeCell ref="GQH230:GQJ230"/>
    <mergeCell ref="GQK230:GQM230"/>
    <mergeCell ref="GQN230:GQP230"/>
    <mergeCell ref="GQQ230:GQS230"/>
    <mergeCell ref="GPJ230:GPL230"/>
    <mergeCell ref="GPM230:GPO230"/>
    <mergeCell ref="GPP230:GPR230"/>
    <mergeCell ref="GPS230:GPU230"/>
    <mergeCell ref="GPV230:GPX230"/>
    <mergeCell ref="GPY230:GQA230"/>
    <mergeCell ref="GOR230:GOT230"/>
    <mergeCell ref="GOU230:GOW230"/>
    <mergeCell ref="GOX230:GOZ230"/>
    <mergeCell ref="GPA230:GPC230"/>
    <mergeCell ref="GPD230:GPF230"/>
    <mergeCell ref="GPG230:GPI230"/>
    <mergeCell ref="GNZ230:GOB230"/>
    <mergeCell ref="GOC230:GOE230"/>
    <mergeCell ref="GOF230:GOH230"/>
    <mergeCell ref="GOI230:GOK230"/>
    <mergeCell ref="GOL230:GON230"/>
    <mergeCell ref="GOO230:GOQ230"/>
    <mergeCell ref="GNH230:GNJ230"/>
    <mergeCell ref="GNK230:GNM230"/>
    <mergeCell ref="GNN230:GNP230"/>
    <mergeCell ref="GNQ230:GNS230"/>
    <mergeCell ref="GNT230:GNV230"/>
    <mergeCell ref="GNW230:GNY230"/>
    <mergeCell ref="GMP230:GMR230"/>
    <mergeCell ref="GMS230:GMU230"/>
    <mergeCell ref="GMV230:GMX230"/>
    <mergeCell ref="GMY230:GNA230"/>
    <mergeCell ref="GNB230:GND230"/>
    <mergeCell ref="GNE230:GNG230"/>
    <mergeCell ref="GLX230:GLZ230"/>
    <mergeCell ref="GMA230:GMC230"/>
    <mergeCell ref="GMD230:GMF230"/>
    <mergeCell ref="GMG230:GMI230"/>
    <mergeCell ref="GMJ230:GML230"/>
    <mergeCell ref="GMM230:GMO230"/>
    <mergeCell ref="GLF230:GLH230"/>
    <mergeCell ref="GLI230:GLK230"/>
    <mergeCell ref="GLL230:GLN230"/>
    <mergeCell ref="GLO230:GLQ230"/>
    <mergeCell ref="GLR230:GLT230"/>
    <mergeCell ref="GLU230:GLW230"/>
    <mergeCell ref="GKN230:GKP230"/>
    <mergeCell ref="GKQ230:GKS230"/>
    <mergeCell ref="GKT230:GKV230"/>
    <mergeCell ref="GKW230:GKY230"/>
    <mergeCell ref="GKZ230:GLB230"/>
    <mergeCell ref="GLC230:GLE230"/>
    <mergeCell ref="GJV230:GJX230"/>
    <mergeCell ref="GJY230:GKA230"/>
    <mergeCell ref="GKB230:GKD230"/>
    <mergeCell ref="GKE230:GKG230"/>
    <mergeCell ref="GKH230:GKJ230"/>
    <mergeCell ref="GKK230:GKM230"/>
    <mergeCell ref="GJD230:GJF230"/>
    <mergeCell ref="GJG230:GJI230"/>
    <mergeCell ref="GJJ230:GJL230"/>
    <mergeCell ref="GJM230:GJO230"/>
    <mergeCell ref="GJP230:GJR230"/>
    <mergeCell ref="GJS230:GJU230"/>
    <mergeCell ref="GIL230:GIN230"/>
    <mergeCell ref="GIO230:GIQ230"/>
    <mergeCell ref="GIR230:GIT230"/>
    <mergeCell ref="GIU230:GIW230"/>
    <mergeCell ref="GIX230:GIZ230"/>
    <mergeCell ref="GJA230:GJC230"/>
    <mergeCell ref="GHT230:GHV230"/>
    <mergeCell ref="GHW230:GHY230"/>
    <mergeCell ref="GHZ230:GIB230"/>
    <mergeCell ref="GIC230:GIE230"/>
    <mergeCell ref="GIF230:GIH230"/>
    <mergeCell ref="GII230:GIK230"/>
    <mergeCell ref="GHB230:GHD230"/>
    <mergeCell ref="GHE230:GHG230"/>
    <mergeCell ref="GHH230:GHJ230"/>
    <mergeCell ref="GHK230:GHM230"/>
    <mergeCell ref="GHN230:GHP230"/>
    <mergeCell ref="GHQ230:GHS230"/>
    <mergeCell ref="GGJ230:GGL230"/>
    <mergeCell ref="GGM230:GGO230"/>
    <mergeCell ref="GGP230:GGR230"/>
    <mergeCell ref="GGS230:GGU230"/>
    <mergeCell ref="GGV230:GGX230"/>
    <mergeCell ref="GGY230:GHA230"/>
    <mergeCell ref="GFR230:GFT230"/>
    <mergeCell ref="GFU230:GFW230"/>
    <mergeCell ref="GFX230:GFZ230"/>
    <mergeCell ref="GGA230:GGC230"/>
    <mergeCell ref="GGD230:GGF230"/>
    <mergeCell ref="GGG230:GGI230"/>
    <mergeCell ref="GEZ230:GFB230"/>
    <mergeCell ref="GFC230:GFE230"/>
    <mergeCell ref="GFF230:GFH230"/>
    <mergeCell ref="GFI230:GFK230"/>
    <mergeCell ref="GFL230:GFN230"/>
    <mergeCell ref="GFO230:GFQ230"/>
    <mergeCell ref="GEH230:GEJ230"/>
    <mergeCell ref="GEK230:GEM230"/>
    <mergeCell ref="GEN230:GEP230"/>
    <mergeCell ref="GEQ230:GES230"/>
    <mergeCell ref="GET230:GEV230"/>
    <mergeCell ref="GEW230:GEY230"/>
    <mergeCell ref="GDP230:GDR230"/>
    <mergeCell ref="GDS230:GDU230"/>
    <mergeCell ref="GDV230:GDX230"/>
    <mergeCell ref="GDY230:GEA230"/>
    <mergeCell ref="GEB230:GED230"/>
    <mergeCell ref="GEE230:GEG230"/>
    <mergeCell ref="GCX230:GCZ230"/>
    <mergeCell ref="GDA230:GDC230"/>
    <mergeCell ref="GDD230:GDF230"/>
    <mergeCell ref="GDG230:GDI230"/>
    <mergeCell ref="GDJ230:GDL230"/>
    <mergeCell ref="GDM230:GDO230"/>
    <mergeCell ref="GCF230:GCH230"/>
    <mergeCell ref="GCI230:GCK230"/>
    <mergeCell ref="GCL230:GCN230"/>
    <mergeCell ref="GCO230:GCQ230"/>
    <mergeCell ref="GCR230:GCT230"/>
    <mergeCell ref="GCU230:GCW230"/>
    <mergeCell ref="GBN230:GBP230"/>
    <mergeCell ref="GBQ230:GBS230"/>
    <mergeCell ref="GBT230:GBV230"/>
    <mergeCell ref="GBW230:GBY230"/>
    <mergeCell ref="GBZ230:GCB230"/>
    <mergeCell ref="GCC230:GCE230"/>
    <mergeCell ref="GAV230:GAX230"/>
    <mergeCell ref="GAY230:GBA230"/>
    <mergeCell ref="GBB230:GBD230"/>
    <mergeCell ref="GBE230:GBG230"/>
    <mergeCell ref="GBH230:GBJ230"/>
    <mergeCell ref="GBK230:GBM230"/>
    <mergeCell ref="GAD230:GAF230"/>
    <mergeCell ref="GAG230:GAI230"/>
    <mergeCell ref="GAJ230:GAL230"/>
    <mergeCell ref="GAM230:GAO230"/>
    <mergeCell ref="GAP230:GAR230"/>
    <mergeCell ref="GAS230:GAU230"/>
    <mergeCell ref="FZL230:FZN230"/>
    <mergeCell ref="FZO230:FZQ230"/>
    <mergeCell ref="FZR230:FZT230"/>
    <mergeCell ref="FZU230:FZW230"/>
    <mergeCell ref="FZX230:FZZ230"/>
    <mergeCell ref="GAA230:GAC230"/>
    <mergeCell ref="FYT230:FYV230"/>
    <mergeCell ref="FYW230:FYY230"/>
    <mergeCell ref="FYZ230:FZB230"/>
    <mergeCell ref="FZC230:FZE230"/>
    <mergeCell ref="FZF230:FZH230"/>
    <mergeCell ref="FZI230:FZK230"/>
    <mergeCell ref="FYB230:FYD230"/>
    <mergeCell ref="FYE230:FYG230"/>
    <mergeCell ref="FYH230:FYJ230"/>
    <mergeCell ref="FYK230:FYM230"/>
    <mergeCell ref="FYN230:FYP230"/>
    <mergeCell ref="FYQ230:FYS230"/>
    <mergeCell ref="FXJ230:FXL230"/>
    <mergeCell ref="FXM230:FXO230"/>
    <mergeCell ref="FXP230:FXR230"/>
    <mergeCell ref="FXS230:FXU230"/>
    <mergeCell ref="FXV230:FXX230"/>
    <mergeCell ref="FXY230:FYA230"/>
    <mergeCell ref="FWR230:FWT230"/>
    <mergeCell ref="FWU230:FWW230"/>
    <mergeCell ref="FWX230:FWZ230"/>
    <mergeCell ref="FXA230:FXC230"/>
    <mergeCell ref="FXD230:FXF230"/>
    <mergeCell ref="FXG230:FXI230"/>
    <mergeCell ref="FVZ230:FWB230"/>
    <mergeCell ref="FWC230:FWE230"/>
    <mergeCell ref="FWF230:FWH230"/>
    <mergeCell ref="FWI230:FWK230"/>
    <mergeCell ref="FWL230:FWN230"/>
    <mergeCell ref="FWO230:FWQ230"/>
    <mergeCell ref="FVH230:FVJ230"/>
    <mergeCell ref="FVK230:FVM230"/>
    <mergeCell ref="FVN230:FVP230"/>
    <mergeCell ref="FVQ230:FVS230"/>
    <mergeCell ref="FVT230:FVV230"/>
    <mergeCell ref="FVW230:FVY230"/>
    <mergeCell ref="FUP230:FUR230"/>
    <mergeCell ref="FUS230:FUU230"/>
    <mergeCell ref="FUV230:FUX230"/>
    <mergeCell ref="FUY230:FVA230"/>
    <mergeCell ref="FVB230:FVD230"/>
    <mergeCell ref="FVE230:FVG230"/>
    <mergeCell ref="FTX230:FTZ230"/>
    <mergeCell ref="FUA230:FUC230"/>
    <mergeCell ref="FUD230:FUF230"/>
    <mergeCell ref="FUG230:FUI230"/>
    <mergeCell ref="FUJ230:FUL230"/>
    <mergeCell ref="FUM230:FUO230"/>
    <mergeCell ref="FTF230:FTH230"/>
    <mergeCell ref="FTI230:FTK230"/>
    <mergeCell ref="FTL230:FTN230"/>
    <mergeCell ref="FTO230:FTQ230"/>
    <mergeCell ref="FTR230:FTT230"/>
    <mergeCell ref="FTU230:FTW230"/>
    <mergeCell ref="FSN230:FSP230"/>
    <mergeCell ref="FSQ230:FSS230"/>
    <mergeCell ref="FST230:FSV230"/>
    <mergeCell ref="FSW230:FSY230"/>
    <mergeCell ref="FSZ230:FTB230"/>
    <mergeCell ref="FTC230:FTE230"/>
    <mergeCell ref="FRV230:FRX230"/>
    <mergeCell ref="FRY230:FSA230"/>
    <mergeCell ref="FSB230:FSD230"/>
    <mergeCell ref="FSE230:FSG230"/>
    <mergeCell ref="FSH230:FSJ230"/>
    <mergeCell ref="FSK230:FSM230"/>
    <mergeCell ref="FRD230:FRF230"/>
    <mergeCell ref="FRG230:FRI230"/>
    <mergeCell ref="FRJ230:FRL230"/>
    <mergeCell ref="FRM230:FRO230"/>
    <mergeCell ref="FRP230:FRR230"/>
    <mergeCell ref="FRS230:FRU230"/>
    <mergeCell ref="FQL230:FQN230"/>
    <mergeCell ref="FQO230:FQQ230"/>
    <mergeCell ref="FQR230:FQT230"/>
    <mergeCell ref="FQU230:FQW230"/>
    <mergeCell ref="FQX230:FQZ230"/>
    <mergeCell ref="FRA230:FRC230"/>
    <mergeCell ref="FPT230:FPV230"/>
    <mergeCell ref="FPW230:FPY230"/>
    <mergeCell ref="FPZ230:FQB230"/>
    <mergeCell ref="FQC230:FQE230"/>
    <mergeCell ref="FQF230:FQH230"/>
    <mergeCell ref="FQI230:FQK230"/>
    <mergeCell ref="FPB230:FPD230"/>
    <mergeCell ref="FPE230:FPG230"/>
    <mergeCell ref="FPH230:FPJ230"/>
    <mergeCell ref="FPK230:FPM230"/>
    <mergeCell ref="FPN230:FPP230"/>
    <mergeCell ref="FPQ230:FPS230"/>
    <mergeCell ref="FOJ230:FOL230"/>
    <mergeCell ref="FOM230:FOO230"/>
    <mergeCell ref="FOP230:FOR230"/>
    <mergeCell ref="FOS230:FOU230"/>
    <mergeCell ref="FOV230:FOX230"/>
    <mergeCell ref="FOY230:FPA230"/>
    <mergeCell ref="FNR230:FNT230"/>
    <mergeCell ref="FNU230:FNW230"/>
    <mergeCell ref="FNX230:FNZ230"/>
    <mergeCell ref="FOA230:FOC230"/>
    <mergeCell ref="FOD230:FOF230"/>
    <mergeCell ref="FOG230:FOI230"/>
    <mergeCell ref="FMZ230:FNB230"/>
    <mergeCell ref="FNC230:FNE230"/>
    <mergeCell ref="FNF230:FNH230"/>
    <mergeCell ref="FNI230:FNK230"/>
    <mergeCell ref="FNL230:FNN230"/>
    <mergeCell ref="FNO230:FNQ230"/>
    <mergeCell ref="FMH230:FMJ230"/>
    <mergeCell ref="FMK230:FMM230"/>
    <mergeCell ref="FMN230:FMP230"/>
    <mergeCell ref="FMQ230:FMS230"/>
    <mergeCell ref="FMT230:FMV230"/>
    <mergeCell ref="FMW230:FMY230"/>
    <mergeCell ref="FLP230:FLR230"/>
    <mergeCell ref="FLS230:FLU230"/>
    <mergeCell ref="FLV230:FLX230"/>
    <mergeCell ref="FLY230:FMA230"/>
    <mergeCell ref="FMB230:FMD230"/>
    <mergeCell ref="FME230:FMG230"/>
    <mergeCell ref="FKX230:FKZ230"/>
    <mergeCell ref="FLA230:FLC230"/>
    <mergeCell ref="FLD230:FLF230"/>
    <mergeCell ref="FLG230:FLI230"/>
    <mergeCell ref="FLJ230:FLL230"/>
    <mergeCell ref="FLM230:FLO230"/>
    <mergeCell ref="FKF230:FKH230"/>
    <mergeCell ref="FKI230:FKK230"/>
    <mergeCell ref="FKL230:FKN230"/>
    <mergeCell ref="FKO230:FKQ230"/>
    <mergeCell ref="FKR230:FKT230"/>
    <mergeCell ref="FKU230:FKW230"/>
    <mergeCell ref="FJN230:FJP230"/>
    <mergeCell ref="FJQ230:FJS230"/>
    <mergeCell ref="FJT230:FJV230"/>
    <mergeCell ref="FJW230:FJY230"/>
    <mergeCell ref="FJZ230:FKB230"/>
    <mergeCell ref="FKC230:FKE230"/>
    <mergeCell ref="FIV230:FIX230"/>
    <mergeCell ref="FIY230:FJA230"/>
    <mergeCell ref="FJB230:FJD230"/>
    <mergeCell ref="FJE230:FJG230"/>
    <mergeCell ref="FJH230:FJJ230"/>
    <mergeCell ref="FJK230:FJM230"/>
    <mergeCell ref="FID230:FIF230"/>
    <mergeCell ref="FIG230:FII230"/>
    <mergeCell ref="FIJ230:FIL230"/>
    <mergeCell ref="FIM230:FIO230"/>
    <mergeCell ref="FIP230:FIR230"/>
    <mergeCell ref="FIS230:FIU230"/>
    <mergeCell ref="FHL230:FHN230"/>
    <mergeCell ref="FHO230:FHQ230"/>
    <mergeCell ref="FHR230:FHT230"/>
    <mergeCell ref="FHU230:FHW230"/>
    <mergeCell ref="FHX230:FHZ230"/>
    <mergeCell ref="FIA230:FIC230"/>
    <mergeCell ref="FGT230:FGV230"/>
    <mergeCell ref="FGW230:FGY230"/>
    <mergeCell ref="FGZ230:FHB230"/>
    <mergeCell ref="FHC230:FHE230"/>
    <mergeCell ref="FHF230:FHH230"/>
    <mergeCell ref="FHI230:FHK230"/>
    <mergeCell ref="FGB230:FGD230"/>
    <mergeCell ref="FGE230:FGG230"/>
    <mergeCell ref="FGH230:FGJ230"/>
    <mergeCell ref="FGK230:FGM230"/>
    <mergeCell ref="FGN230:FGP230"/>
    <mergeCell ref="FGQ230:FGS230"/>
    <mergeCell ref="FFJ230:FFL230"/>
    <mergeCell ref="FFM230:FFO230"/>
    <mergeCell ref="FFP230:FFR230"/>
    <mergeCell ref="FFS230:FFU230"/>
    <mergeCell ref="FFV230:FFX230"/>
    <mergeCell ref="FFY230:FGA230"/>
    <mergeCell ref="FER230:FET230"/>
    <mergeCell ref="FEU230:FEW230"/>
    <mergeCell ref="FEX230:FEZ230"/>
    <mergeCell ref="FFA230:FFC230"/>
    <mergeCell ref="FFD230:FFF230"/>
    <mergeCell ref="FFG230:FFI230"/>
    <mergeCell ref="FDZ230:FEB230"/>
    <mergeCell ref="FEC230:FEE230"/>
    <mergeCell ref="FEF230:FEH230"/>
    <mergeCell ref="FEI230:FEK230"/>
    <mergeCell ref="FEL230:FEN230"/>
    <mergeCell ref="FEO230:FEQ230"/>
    <mergeCell ref="FDH230:FDJ230"/>
    <mergeCell ref="FDK230:FDM230"/>
    <mergeCell ref="FDN230:FDP230"/>
    <mergeCell ref="FDQ230:FDS230"/>
    <mergeCell ref="FDT230:FDV230"/>
    <mergeCell ref="FDW230:FDY230"/>
    <mergeCell ref="FCP230:FCR230"/>
    <mergeCell ref="FCS230:FCU230"/>
    <mergeCell ref="FCV230:FCX230"/>
    <mergeCell ref="FCY230:FDA230"/>
    <mergeCell ref="FDB230:FDD230"/>
    <mergeCell ref="FDE230:FDG230"/>
    <mergeCell ref="FBX230:FBZ230"/>
    <mergeCell ref="FCA230:FCC230"/>
    <mergeCell ref="FCD230:FCF230"/>
    <mergeCell ref="FCG230:FCI230"/>
    <mergeCell ref="FCJ230:FCL230"/>
    <mergeCell ref="FCM230:FCO230"/>
    <mergeCell ref="FBF230:FBH230"/>
    <mergeCell ref="FBI230:FBK230"/>
    <mergeCell ref="FBL230:FBN230"/>
    <mergeCell ref="FBO230:FBQ230"/>
    <mergeCell ref="FBR230:FBT230"/>
    <mergeCell ref="FBU230:FBW230"/>
    <mergeCell ref="FAN230:FAP230"/>
    <mergeCell ref="FAQ230:FAS230"/>
    <mergeCell ref="FAT230:FAV230"/>
    <mergeCell ref="FAW230:FAY230"/>
    <mergeCell ref="FAZ230:FBB230"/>
    <mergeCell ref="FBC230:FBE230"/>
    <mergeCell ref="EZV230:EZX230"/>
    <mergeCell ref="EZY230:FAA230"/>
    <mergeCell ref="FAB230:FAD230"/>
    <mergeCell ref="FAE230:FAG230"/>
    <mergeCell ref="FAH230:FAJ230"/>
    <mergeCell ref="FAK230:FAM230"/>
    <mergeCell ref="EZD230:EZF230"/>
    <mergeCell ref="EZG230:EZI230"/>
    <mergeCell ref="EZJ230:EZL230"/>
    <mergeCell ref="EZM230:EZO230"/>
    <mergeCell ref="EZP230:EZR230"/>
    <mergeCell ref="EZS230:EZU230"/>
    <mergeCell ref="EYL230:EYN230"/>
    <mergeCell ref="EYO230:EYQ230"/>
    <mergeCell ref="EYR230:EYT230"/>
    <mergeCell ref="EYU230:EYW230"/>
    <mergeCell ref="EYX230:EYZ230"/>
    <mergeCell ref="EZA230:EZC230"/>
    <mergeCell ref="EXT230:EXV230"/>
    <mergeCell ref="EXW230:EXY230"/>
    <mergeCell ref="EXZ230:EYB230"/>
    <mergeCell ref="EYC230:EYE230"/>
    <mergeCell ref="EYF230:EYH230"/>
    <mergeCell ref="EYI230:EYK230"/>
    <mergeCell ref="EXB230:EXD230"/>
    <mergeCell ref="EXE230:EXG230"/>
    <mergeCell ref="EXH230:EXJ230"/>
    <mergeCell ref="EXK230:EXM230"/>
    <mergeCell ref="EXN230:EXP230"/>
    <mergeCell ref="EXQ230:EXS230"/>
    <mergeCell ref="EWJ230:EWL230"/>
    <mergeCell ref="EWM230:EWO230"/>
    <mergeCell ref="EWP230:EWR230"/>
    <mergeCell ref="EWS230:EWU230"/>
    <mergeCell ref="EWV230:EWX230"/>
    <mergeCell ref="EWY230:EXA230"/>
    <mergeCell ref="EVR230:EVT230"/>
    <mergeCell ref="EVU230:EVW230"/>
    <mergeCell ref="EVX230:EVZ230"/>
    <mergeCell ref="EWA230:EWC230"/>
    <mergeCell ref="EWD230:EWF230"/>
    <mergeCell ref="EWG230:EWI230"/>
    <mergeCell ref="EUZ230:EVB230"/>
    <mergeCell ref="EVC230:EVE230"/>
    <mergeCell ref="EVF230:EVH230"/>
    <mergeCell ref="EVI230:EVK230"/>
    <mergeCell ref="EVL230:EVN230"/>
    <mergeCell ref="EVO230:EVQ230"/>
    <mergeCell ref="EUH230:EUJ230"/>
    <mergeCell ref="EUK230:EUM230"/>
    <mergeCell ref="EUN230:EUP230"/>
    <mergeCell ref="EUQ230:EUS230"/>
    <mergeCell ref="EUT230:EUV230"/>
    <mergeCell ref="EUW230:EUY230"/>
    <mergeCell ref="ETP230:ETR230"/>
    <mergeCell ref="ETS230:ETU230"/>
    <mergeCell ref="ETV230:ETX230"/>
    <mergeCell ref="ETY230:EUA230"/>
    <mergeCell ref="EUB230:EUD230"/>
    <mergeCell ref="EUE230:EUG230"/>
    <mergeCell ref="ESX230:ESZ230"/>
    <mergeCell ref="ETA230:ETC230"/>
    <mergeCell ref="ETD230:ETF230"/>
    <mergeCell ref="ETG230:ETI230"/>
    <mergeCell ref="ETJ230:ETL230"/>
    <mergeCell ref="ETM230:ETO230"/>
    <mergeCell ref="ESF230:ESH230"/>
    <mergeCell ref="ESI230:ESK230"/>
    <mergeCell ref="ESL230:ESN230"/>
    <mergeCell ref="ESO230:ESQ230"/>
    <mergeCell ref="ESR230:EST230"/>
    <mergeCell ref="ESU230:ESW230"/>
    <mergeCell ref="ERN230:ERP230"/>
    <mergeCell ref="ERQ230:ERS230"/>
    <mergeCell ref="ERT230:ERV230"/>
    <mergeCell ref="ERW230:ERY230"/>
    <mergeCell ref="ERZ230:ESB230"/>
    <mergeCell ref="ESC230:ESE230"/>
    <mergeCell ref="EQV230:EQX230"/>
    <mergeCell ref="EQY230:ERA230"/>
    <mergeCell ref="ERB230:ERD230"/>
    <mergeCell ref="ERE230:ERG230"/>
    <mergeCell ref="ERH230:ERJ230"/>
    <mergeCell ref="ERK230:ERM230"/>
    <mergeCell ref="EQD230:EQF230"/>
    <mergeCell ref="EQG230:EQI230"/>
    <mergeCell ref="EQJ230:EQL230"/>
    <mergeCell ref="EQM230:EQO230"/>
    <mergeCell ref="EQP230:EQR230"/>
    <mergeCell ref="EQS230:EQU230"/>
    <mergeCell ref="EPL230:EPN230"/>
    <mergeCell ref="EPO230:EPQ230"/>
    <mergeCell ref="EPR230:EPT230"/>
    <mergeCell ref="EPU230:EPW230"/>
    <mergeCell ref="EPX230:EPZ230"/>
    <mergeCell ref="EQA230:EQC230"/>
    <mergeCell ref="EOT230:EOV230"/>
    <mergeCell ref="EOW230:EOY230"/>
    <mergeCell ref="EOZ230:EPB230"/>
    <mergeCell ref="EPC230:EPE230"/>
    <mergeCell ref="EPF230:EPH230"/>
    <mergeCell ref="EPI230:EPK230"/>
    <mergeCell ref="EOB230:EOD230"/>
    <mergeCell ref="EOE230:EOG230"/>
    <mergeCell ref="EOH230:EOJ230"/>
    <mergeCell ref="EOK230:EOM230"/>
    <mergeCell ref="EON230:EOP230"/>
    <mergeCell ref="EOQ230:EOS230"/>
    <mergeCell ref="ENJ230:ENL230"/>
    <mergeCell ref="ENM230:ENO230"/>
    <mergeCell ref="ENP230:ENR230"/>
    <mergeCell ref="ENS230:ENU230"/>
    <mergeCell ref="ENV230:ENX230"/>
    <mergeCell ref="ENY230:EOA230"/>
    <mergeCell ref="EMR230:EMT230"/>
    <mergeCell ref="EMU230:EMW230"/>
    <mergeCell ref="EMX230:EMZ230"/>
    <mergeCell ref="ENA230:ENC230"/>
    <mergeCell ref="END230:ENF230"/>
    <mergeCell ref="ENG230:ENI230"/>
    <mergeCell ref="ELZ230:EMB230"/>
    <mergeCell ref="EMC230:EME230"/>
    <mergeCell ref="EMF230:EMH230"/>
    <mergeCell ref="EMI230:EMK230"/>
    <mergeCell ref="EML230:EMN230"/>
    <mergeCell ref="EMO230:EMQ230"/>
    <mergeCell ref="ELH230:ELJ230"/>
    <mergeCell ref="ELK230:ELM230"/>
    <mergeCell ref="ELN230:ELP230"/>
    <mergeCell ref="ELQ230:ELS230"/>
    <mergeCell ref="ELT230:ELV230"/>
    <mergeCell ref="ELW230:ELY230"/>
    <mergeCell ref="EKP230:EKR230"/>
    <mergeCell ref="EKS230:EKU230"/>
    <mergeCell ref="EKV230:EKX230"/>
    <mergeCell ref="EKY230:ELA230"/>
    <mergeCell ref="ELB230:ELD230"/>
    <mergeCell ref="ELE230:ELG230"/>
    <mergeCell ref="EJX230:EJZ230"/>
    <mergeCell ref="EKA230:EKC230"/>
    <mergeCell ref="EKD230:EKF230"/>
    <mergeCell ref="EKG230:EKI230"/>
    <mergeCell ref="EKJ230:EKL230"/>
    <mergeCell ref="EKM230:EKO230"/>
    <mergeCell ref="EJF230:EJH230"/>
    <mergeCell ref="EJI230:EJK230"/>
    <mergeCell ref="EJL230:EJN230"/>
    <mergeCell ref="EJO230:EJQ230"/>
    <mergeCell ref="EJR230:EJT230"/>
    <mergeCell ref="EJU230:EJW230"/>
    <mergeCell ref="EIN230:EIP230"/>
    <mergeCell ref="EIQ230:EIS230"/>
    <mergeCell ref="EIT230:EIV230"/>
    <mergeCell ref="EIW230:EIY230"/>
    <mergeCell ref="EIZ230:EJB230"/>
    <mergeCell ref="EJC230:EJE230"/>
    <mergeCell ref="EHV230:EHX230"/>
    <mergeCell ref="EHY230:EIA230"/>
    <mergeCell ref="EIB230:EID230"/>
    <mergeCell ref="EIE230:EIG230"/>
    <mergeCell ref="EIH230:EIJ230"/>
    <mergeCell ref="EIK230:EIM230"/>
    <mergeCell ref="EHD230:EHF230"/>
    <mergeCell ref="EHG230:EHI230"/>
    <mergeCell ref="EHJ230:EHL230"/>
    <mergeCell ref="EHM230:EHO230"/>
    <mergeCell ref="EHP230:EHR230"/>
    <mergeCell ref="EHS230:EHU230"/>
    <mergeCell ref="EGL230:EGN230"/>
    <mergeCell ref="EGO230:EGQ230"/>
    <mergeCell ref="EGR230:EGT230"/>
    <mergeCell ref="EGU230:EGW230"/>
    <mergeCell ref="EGX230:EGZ230"/>
    <mergeCell ref="EHA230:EHC230"/>
    <mergeCell ref="EFT230:EFV230"/>
    <mergeCell ref="EFW230:EFY230"/>
    <mergeCell ref="EFZ230:EGB230"/>
    <mergeCell ref="EGC230:EGE230"/>
    <mergeCell ref="EGF230:EGH230"/>
    <mergeCell ref="EGI230:EGK230"/>
    <mergeCell ref="EFB230:EFD230"/>
    <mergeCell ref="EFE230:EFG230"/>
    <mergeCell ref="EFH230:EFJ230"/>
    <mergeCell ref="EFK230:EFM230"/>
    <mergeCell ref="EFN230:EFP230"/>
    <mergeCell ref="EFQ230:EFS230"/>
    <mergeCell ref="EEJ230:EEL230"/>
    <mergeCell ref="EEM230:EEO230"/>
    <mergeCell ref="EEP230:EER230"/>
    <mergeCell ref="EES230:EEU230"/>
    <mergeCell ref="EEV230:EEX230"/>
    <mergeCell ref="EEY230:EFA230"/>
    <mergeCell ref="EDR230:EDT230"/>
    <mergeCell ref="EDU230:EDW230"/>
    <mergeCell ref="EDX230:EDZ230"/>
    <mergeCell ref="EEA230:EEC230"/>
    <mergeCell ref="EED230:EEF230"/>
    <mergeCell ref="EEG230:EEI230"/>
    <mergeCell ref="ECZ230:EDB230"/>
    <mergeCell ref="EDC230:EDE230"/>
    <mergeCell ref="EDF230:EDH230"/>
    <mergeCell ref="EDI230:EDK230"/>
    <mergeCell ref="EDL230:EDN230"/>
    <mergeCell ref="EDO230:EDQ230"/>
    <mergeCell ref="ECH230:ECJ230"/>
    <mergeCell ref="ECK230:ECM230"/>
    <mergeCell ref="ECN230:ECP230"/>
    <mergeCell ref="ECQ230:ECS230"/>
    <mergeCell ref="ECT230:ECV230"/>
    <mergeCell ref="ECW230:ECY230"/>
    <mergeCell ref="EBP230:EBR230"/>
    <mergeCell ref="EBS230:EBU230"/>
    <mergeCell ref="EBV230:EBX230"/>
    <mergeCell ref="EBY230:ECA230"/>
    <mergeCell ref="ECB230:ECD230"/>
    <mergeCell ref="ECE230:ECG230"/>
    <mergeCell ref="EAX230:EAZ230"/>
    <mergeCell ref="EBA230:EBC230"/>
    <mergeCell ref="EBD230:EBF230"/>
    <mergeCell ref="EBG230:EBI230"/>
    <mergeCell ref="EBJ230:EBL230"/>
    <mergeCell ref="EBM230:EBO230"/>
    <mergeCell ref="EAF230:EAH230"/>
    <mergeCell ref="EAI230:EAK230"/>
    <mergeCell ref="EAL230:EAN230"/>
    <mergeCell ref="EAO230:EAQ230"/>
    <mergeCell ref="EAR230:EAT230"/>
    <mergeCell ref="EAU230:EAW230"/>
    <mergeCell ref="DZN230:DZP230"/>
    <mergeCell ref="DZQ230:DZS230"/>
    <mergeCell ref="DZT230:DZV230"/>
    <mergeCell ref="DZW230:DZY230"/>
    <mergeCell ref="DZZ230:EAB230"/>
    <mergeCell ref="EAC230:EAE230"/>
    <mergeCell ref="DYV230:DYX230"/>
    <mergeCell ref="DYY230:DZA230"/>
    <mergeCell ref="DZB230:DZD230"/>
    <mergeCell ref="DZE230:DZG230"/>
    <mergeCell ref="DZH230:DZJ230"/>
    <mergeCell ref="DZK230:DZM230"/>
    <mergeCell ref="DYD230:DYF230"/>
    <mergeCell ref="DYG230:DYI230"/>
    <mergeCell ref="DYJ230:DYL230"/>
    <mergeCell ref="DYM230:DYO230"/>
    <mergeCell ref="DYP230:DYR230"/>
    <mergeCell ref="DYS230:DYU230"/>
    <mergeCell ref="DXL230:DXN230"/>
    <mergeCell ref="DXO230:DXQ230"/>
    <mergeCell ref="DXR230:DXT230"/>
    <mergeCell ref="DXU230:DXW230"/>
    <mergeCell ref="DXX230:DXZ230"/>
    <mergeCell ref="DYA230:DYC230"/>
    <mergeCell ref="DWT230:DWV230"/>
    <mergeCell ref="DWW230:DWY230"/>
    <mergeCell ref="DWZ230:DXB230"/>
    <mergeCell ref="DXC230:DXE230"/>
    <mergeCell ref="DXF230:DXH230"/>
    <mergeCell ref="DXI230:DXK230"/>
    <mergeCell ref="DWB230:DWD230"/>
    <mergeCell ref="DWE230:DWG230"/>
    <mergeCell ref="DWH230:DWJ230"/>
    <mergeCell ref="DWK230:DWM230"/>
    <mergeCell ref="DWN230:DWP230"/>
    <mergeCell ref="DWQ230:DWS230"/>
    <mergeCell ref="DVJ230:DVL230"/>
    <mergeCell ref="DVM230:DVO230"/>
    <mergeCell ref="DVP230:DVR230"/>
    <mergeCell ref="DVS230:DVU230"/>
    <mergeCell ref="DVV230:DVX230"/>
    <mergeCell ref="DVY230:DWA230"/>
    <mergeCell ref="DUR230:DUT230"/>
    <mergeCell ref="DUU230:DUW230"/>
    <mergeCell ref="DUX230:DUZ230"/>
    <mergeCell ref="DVA230:DVC230"/>
    <mergeCell ref="DVD230:DVF230"/>
    <mergeCell ref="DVG230:DVI230"/>
    <mergeCell ref="DTZ230:DUB230"/>
    <mergeCell ref="DUC230:DUE230"/>
    <mergeCell ref="DUF230:DUH230"/>
    <mergeCell ref="DUI230:DUK230"/>
    <mergeCell ref="DUL230:DUN230"/>
    <mergeCell ref="DUO230:DUQ230"/>
    <mergeCell ref="DTH230:DTJ230"/>
    <mergeCell ref="DTK230:DTM230"/>
    <mergeCell ref="DTN230:DTP230"/>
    <mergeCell ref="DTQ230:DTS230"/>
    <mergeCell ref="DTT230:DTV230"/>
    <mergeCell ref="DTW230:DTY230"/>
    <mergeCell ref="DSP230:DSR230"/>
    <mergeCell ref="DSS230:DSU230"/>
    <mergeCell ref="DSV230:DSX230"/>
    <mergeCell ref="DSY230:DTA230"/>
    <mergeCell ref="DTB230:DTD230"/>
    <mergeCell ref="DTE230:DTG230"/>
    <mergeCell ref="DRX230:DRZ230"/>
    <mergeCell ref="DSA230:DSC230"/>
    <mergeCell ref="DSD230:DSF230"/>
    <mergeCell ref="DSG230:DSI230"/>
    <mergeCell ref="DSJ230:DSL230"/>
    <mergeCell ref="DSM230:DSO230"/>
    <mergeCell ref="DRF230:DRH230"/>
    <mergeCell ref="DRI230:DRK230"/>
    <mergeCell ref="DRL230:DRN230"/>
    <mergeCell ref="DRO230:DRQ230"/>
    <mergeCell ref="DRR230:DRT230"/>
    <mergeCell ref="DRU230:DRW230"/>
    <mergeCell ref="DQN230:DQP230"/>
    <mergeCell ref="DQQ230:DQS230"/>
    <mergeCell ref="DQT230:DQV230"/>
    <mergeCell ref="DQW230:DQY230"/>
    <mergeCell ref="DQZ230:DRB230"/>
    <mergeCell ref="DRC230:DRE230"/>
    <mergeCell ref="DPV230:DPX230"/>
    <mergeCell ref="DPY230:DQA230"/>
    <mergeCell ref="DQB230:DQD230"/>
    <mergeCell ref="DQE230:DQG230"/>
    <mergeCell ref="DQH230:DQJ230"/>
    <mergeCell ref="DQK230:DQM230"/>
    <mergeCell ref="DPD230:DPF230"/>
    <mergeCell ref="DPG230:DPI230"/>
    <mergeCell ref="DPJ230:DPL230"/>
    <mergeCell ref="DPM230:DPO230"/>
    <mergeCell ref="DPP230:DPR230"/>
    <mergeCell ref="DPS230:DPU230"/>
    <mergeCell ref="DOL230:DON230"/>
    <mergeCell ref="DOO230:DOQ230"/>
    <mergeCell ref="DOR230:DOT230"/>
    <mergeCell ref="DOU230:DOW230"/>
    <mergeCell ref="DOX230:DOZ230"/>
    <mergeCell ref="DPA230:DPC230"/>
    <mergeCell ref="DNT230:DNV230"/>
    <mergeCell ref="DNW230:DNY230"/>
    <mergeCell ref="DNZ230:DOB230"/>
    <mergeCell ref="DOC230:DOE230"/>
    <mergeCell ref="DOF230:DOH230"/>
    <mergeCell ref="DOI230:DOK230"/>
    <mergeCell ref="DNB230:DND230"/>
    <mergeCell ref="DNE230:DNG230"/>
    <mergeCell ref="DNH230:DNJ230"/>
    <mergeCell ref="DNK230:DNM230"/>
    <mergeCell ref="DNN230:DNP230"/>
    <mergeCell ref="DNQ230:DNS230"/>
    <mergeCell ref="DMJ230:DML230"/>
    <mergeCell ref="DMM230:DMO230"/>
    <mergeCell ref="DMP230:DMR230"/>
    <mergeCell ref="DMS230:DMU230"/>
    <mergeCell ref="DMV230:DMX230"/>
    <mergeCell ref="DMY230:DNA230"/>
    <mergeCell ref="DLR230:DLT230"/>
    <mergeCell ref="DLU230:DLW230"/>
    <mergeCell ref="DLX230:DLZ230"/>
    <mergeCell ref="DMA230:DMC230"/>
    <mergeCell ref="DMD230:DMF230"/>
    <mergeCell ref="DMG230:DMI230"/>
    <mergeCell ref="DKZ230:DLB230"/>
    <mergeCell ref="DLC230:DLE230"/>
    <mergeCell ref="DLF230:DLH230"/>
    <mergeCell ref="DLI230:DLK230"/>
    <mergeCell ref="DLL230:DLN230"/>
    <mergeCell ref="DLO230:DLQ230"/>
    <mergeCell ref="DKH230:DKJ230"/>
    <mergeCell ref="DKK230:DKM230"/>
    <mergeCell ref="DKN230:DKP230"/>
    <mergeCell ref="DKQ230:DKS230"/>
    <mergeCell ref="DKT230:DKV230"/>
    <mergeCell ref="DKW230:DKY230"/>
    <mergeCell ref="DJP230:DJR230"/>
    <mergeCell ref="DJS230:DJU230"/>
    <mergeCell ref="DJV230:DJX230"/>
    <mergeCell ref="DJY230:DKA230"/>
    <mergeCell ref="DKB230:DKD230"/>
    <mergeCell ref="DKE230:DKG230"/>
    <mergeCell ref="DIX230:DIZ230"/>
    <mergeCell ref="DJA230:DJC230"/>
    <mergeCell ref="DJD230:DJF230"/>
    <mergeCell ref="DJG230:DJI230"/>
    <mergeCell ref="DJJ230:DJL230"/>
    <mergeCell ref="DJM230:DJO230"/>
    <mergeCell ref="DIF230:DIH230"/>
    <mergeCell ref="DII230:DIK230"/>
    <mergeCell ref="DIL230:DIN230"/>
    <mergeCell ref="DIO230:DIQ230"/>
    <mergeCell ref="DIR230:DIT230"/>
    <mergeCell ref="DIU230:DIW230"/>
    <mergeCell ref="DHN230:DHP230"/>
    <mergeCell ref="DHQ230:DHS230"/>
    <mergeCell ref="DHT230:DHV230"/>
    <mergeCell ref="DHW230:DHY230"/>
    <mergeCell ref="DHZ230:DIB230"/>
    <mergeCell ref="DIC230:DIE230"/>
    <mergeCell ref="DGV230:DGX230"/>
    <mergeCell ref="DGY230:DHA230"/>
    <mergeCell ref="DHB230:DHD230"/>
    <mergeCell ref="DHE230:DHG230"/>
    <mergeCell ref="DHH230:DHJ230"/>
    <mergeCell ref="DHK230:DHM230"/>
    <mergeCell ref="DGD230:DGF230"/>
    <mergeCell ref="DGG230:DGI230"/>
    <mergeCell ref="DGJ230:DGL230"/>
    <mergeCell ref="DGM230:DGO230"/>
    <mergeCell ref="DGP230:DGR230"/>
    <mergeCell ref="DGS230:DGU230"/>
    <mergeCell ref="DFL230:DFN230"/>
    <mergeCell ref="DFO230:DFQ230"/>
    <mergeCell ref="DFR230:DFT230"/>
    <mergeCell ref="DFU230:DFW230"/>
    <mergeCell ref="DFX230:DFZ230"/>
    <mergeCell ref="DGA230:DGC230"/>
    <mergeCell ref="DET230:DEV230"/>
    <mergeCell ref="DEW230:DEY230"/>
    <mergeCell ref="DEZ230:DFB230"/>
    <mergeCell ref="DFC230:DFE230"/>
    <mergeCell ref="DFF230:DFH230"/>
    <mergeCell ref="DFI230:DFK230"/>
    <mergeCell ref="DEB230:DED230"/>
    <mergeCell ref="DEE230:DEG230"/>
    <mergeCell ref="DEH230:DEJ230"/>
    <mergeCell ref="DEK230:DEM230"/>
    <mergeCell ref="DEN230:DEP230"/>
    <mergeCell ref="DEQ230:DES230"/>
    <mergeCell ref="DDJ230:DDL230"/>
    <mergeCell ref="DDM230:DDO230"/>
    <mergeCell ref="DDP230:DDR230"/>
    <mergeCell ref="DDS230:DDU230"/>
    <mergeCell ref="DDV230:DDX230"/>
    <mergeCell ref="DDY230:DEA230"/>
    <mergeCell ref="DCR230:DCT230"/>
    <mergeCell ref="DCU230:DCW230"/>
    <mergeCell ref="DCX230:DCZ230"/>
    <mergeCell ref="DDA230:DDC230"/>
    <mergeCell ref="DDD230:DDF230"/>
    <mergeCell ref="DDG230:DDI230"/>
    <mergeCell ref="DBZ230:DCB230"/>
    <mergeCell ref="DCC230:DCE230"/>
    <mergeCell ref="DCF230:DCH230"/>
    <mergeCell ref="DCI230:DCK230"/>
    <mergeCell ref="DCL230:DCN230"/>
    <mergeCell ref="DCO230:DCQ230"/>
    <mergeCell ref="DBH230:DBJ230"/>
    <mergeCell ref="DBK230:DBM230"/>
    <mergeCell ref="DBN230:DBP230"/>
    <mergeCell ref="DBQ230:DBS230"/>
    <mergeCell ref="DBT230:DBV230"/>
    <mergeCell ref="DBW230:DBY230"/>
    <mergeCell ref="DAP230:DAR230"/>
    <mergeCell ref="DAS230:DAU230"/>
    <mergeCell ref="DAV230:DAX230"/>
    <mergeCell ref="DAY230:DBA230"/>
    <mergeCell ref="DBB230:DBD230"/>
    <mergeCell ref="DBE230:DBG230"/>
    <mergeCell ref="CZX230:CZZ230"/>
    <mergeCell ref="DAA230:DAC230"/>
    <mergeCell ref="DAD230:DAF230"/>
    <mergeCell ref="DAG230:DAI230"/>
    <mergeCell ref="DAJ230:DAL230"/>
    <mergeCell ref="DAM230:DAO230"/>
    <mergeCell ref="CZF230:CZH230"/>
    <mergeCell ref="CZI230:CZK230"/>
    <mergeCell ref="CZL230:CZN230"/>
    <mergeCell ref="CZO230:CZQ230"/>
    <mergeCell ref="CZR230:CZT230"/>
    <mergeCell ref="CZU230:CZW230"/>
    <mergeCell ref="CYN230:CYP230"/>
    <mergeCell ref="CYQ230:CYS230"/>
    <mergeCell ref="CYT230:CYV230"/>
    <mergeCell ref="CYW230:CYY230"/>
    <mergeCell ref="CYZ230:CZB230"/>
    <mergeCell ref="CZC230:CZE230"/>
    <mergeCell ref="CXV230:CXX230"/>
    <mergeCell ref="CXY230:CYA230"/>
    <mergeCell ref="CYB230:CYD230"/>
    <mergeCell ref="CYE230:CYG230"/>
    <mergeCell ref="CYH230:CYJ230"/>
    <mergeCell ref="CYK230:CYM230"/>
    <mergeCell ref="CXD230:CXF230"/>
    <mergeCell ref="CXG230:CXI230"/>
    <mergeCell ref="CXJ230:CXL230"/>
    <mergeCell ref="CXM230:CXO230"/>
    <mergeCell ref="CXP230:CXR230"/>
    <mergeCell ref="CXS230:CXU230"/>
    <mergeCell ref="CWL230:CWN230"/>
    <mergeCell ref="CWO230:CWQ230"/>
    <mergeCell ref="CWR230:CWT230"/>
    <mergeCell ref="CWU230:CWW230"/>
    <mergeCell ref="CWX230:CWZ230"/>
    <mergeCell ref="CXA230:CXC230"/>
    <mergeCell ref="CVT230:CVV230"/>
    <mergeCell ref="CVW230:CVY230"/>
    <mergeCell ref="CVZ230:CWB230"/>
    <mergeCell ref="CWC230:CWE230"/>
    <mergeCell ref="CWF230:CWH230"/>
    <mergeCell ref="CWI230:CWK230"/>
    <mergeCell ref="CVB230:CVD230"/>
    <mergeCell ref="CVE230:CVG230"/>
    <mergeCell ref="CVH230:CVJ230"/>
    <mergeCell ref="CVK230:CVM230"/>
    <mergeCell ref="CVN230:CVP230"/>
    <mergeCell ref="CVQ230:CVS230"/>
    <mergeCell ref="CUJ230:CUL230"/>
    <mergeCell ref="CUM230:CUO230"/>
    <mergeCell ref="CUP230:CUR230"/>
    <mergeCell ref="CUS230:CUU230"/>
    <mergeCell ref="CUV230:CUX230"/>
    <mergeCell ref="CUY230:CVA230"/>
    <mergeCell ref="CTR230:CTT230"/>
    <mergeCell ref="CTU230:CTW230"/>
    <mergeCell ref="CTX230:CTZ230"/>
    <mergeCell ref="CUA230:CUC230"/>
    <mergeCell ref="CUD230:CUF230"/>
    <mergeCell ref="CUG230:CUI230"/>
    <mergeCell ref="CSZ230:CTB230"/>
    <mergeCell ref="CTC230:CTE230"/>
    <mergeCell ref="CTF230:CTH230"/>
    <mergeCell ref="CTI230:CTK230"/>
    <mergeCell ref="CTL230:CTN230"/>
    <mergeCell ref="CTO230:CTQ230"/>
    <mergeCell ref="CSH230:CSJ230"/>
    <mergeCell ref="CSK230:CSM230"/>
    <mergeCell ref="CSN230:CSP230"/>
    <mergeCell ref="CSQ230:CSS230"/>
    <mergeCell ref="CST230:CSV230"/>
    <mergeCell ref="CSW230:CSY230"/>
    <mergeCell ref="CRP230:CRR230"/>
    <mergeCell ref="CRS230:CRU230"/>
    <mergeCell ref="CRV230:CRX230"/>
    <mergeCell ref="CRY230:CSA230"/>
    <mergeCell ref="CSB230:CSD230"/>
    <mergeCell ref="CSE230:CSG230"/>
    <mergeCell ref="CQX230:CQZ230"/>
    <mergeCell ref="CRA230:CRC230"/>
    <mergeCell ref="CRD230:CRF230"/>
    <mergeCell ref="CRG230:CRI230"/>
    <mergeCell ref="CRJ230:CRL230"/>
    <mergeCell ref="CRM230:CRO230"/>
    <mergeCell ref="CQF230:CQH230"/>
    <mergeCell ref="CQI230:CQK230"/>
    <mergeCell ref="CQL230:CQN230"/>
    <mergeCell ref="CQO230:CQQ230"/>
    <mergeCell ref="CQR230:CQT230"/>
    <mergeCell ref="CQU230:CQW230"/>
    <mergeCell ref="CPN230:CPP230"/>
    <mergeCell ref="CPQ230:CPS230"/>
    <mergeCell ref="CPT230:CPV230"/>
    <mergeCell ref="CPW230:CPY230"/>
    <mergeCell ref="CPZ230:CQB230"/>
    <mergeCell ref="CQC230:CQE230"/>
    <mergeCell ref="COV230:COX230"/>
    <mergeCell ref="COY230:CPA230"/>
    <mergeCell ref="CPB230:CPD230"/>
    <mergeCell ref="CPE230:CPG230"/>
    <mergeCell ref="CPH230:CPJ230"/>
    <mergeCell ref="CPK230:CPM230"/>
    <mergeCell ref="COD230:COF230"/>
    <mergeCell ref="COG230:COI230"/>
    <mergeCell ref="COJ230:COL230"/>
    <mergeCell ref="COM230:COO230"/>
    <mergeCell ref="COP230:COR230"/>
    <mergeCell ref="COS230:COU230"/>
    <mergeCell ref="CNL230:CNN230"/>
    <mergeCell ref="CNO230:CNQ230"/>
    <mergeCell ref="CNR230:CNT230"/>
    <mergeCell ref="CNU230:CNW230"/>
    <mergeCell ref="CNX230:CNZ230"/>
    <mergeCell ref="COA230:COC230"/>
    <mergeCell ref="CMT230:CMV230"/>
    <mergeCell ref="CMW230:CMY230"/>
    <mergeCell ref="CMZ230:CNB230"/>
    <mergeCell ref="CNC230:CNE230"/>
    <mergeCell ref="CNF230:CNH230"/>
    <mergeCell ref="CNI230:CNK230"/>
    <mergeCell ref="CMB230:CMD230"/>
    <mergeCell ref="CME230:CMG230"/>
    <mergeCell ref="CMH230:CMJ230"/>
    <mergeCell ref="CMK230:CMM230"/>
    <mergeCell ref="CMN230:CMP230"/>
    <mergeCell ref="CMQ230:CMS230"/>
    <mergeCell ref="CLJ230:CLL230"/>
    <mergeCell ref="CLM230:CLO230"/>
    <mergeCell ref="CLP230:CLR230"/>
    <mergeCell ref="CLS230:CLU230"/>
    <mergeCell ref="CLV230:CLX230"/>
    <mergeCell ref="CLY230:CMA230"/>
    <mergeCell ref="CKR230:CKT230"/>
    <mergeCell ref="CKU230:CKW230"/>
    <mergeCell ref="CKX230:CKZ230"/>
    <mergeCell ref="CLA230:CLC230"/>
    <mergeCell ref="CLD230:CLF230"/>
    <mergeCell ref="CLG230:CLI230"/>
    <mergeCell ref="CJZ230:CKB230"/>
    <mergeCell ref="CKC230:CKE230"/>
    <mergeCell ref="CKF230:CKH230"/>
    <mergeCell ref="CKI230:CKK230"/>
    <mergeCell ref="CKL230:CKN230"/>
    <mergeCell ref="CKO230:CKQ230"/>
    <mergeCell ref="CJH230:CJJ230"/>
    <mergeCell ref="CJK230:CJM230"/>
    <mergeCell ref="CJN230:CJP230"/>
    <mergeCell ref="CJQ230:CJS230"/>
    <mergeCell ref="CJT230:CJV230"/>
    <mergeCell ref="CJW230:CJY230"/>
    <mergeCell ref="CIP230:CIR230"/>
    <mergeCell ref="CIS230:CIU230"/>
    <mergeCell ref="CIV230:CIX230"/>
    <mergeCell ref="CIY230:CJA230"/>
    <mergeCell ref="CJB230:CJD230"/>
    <mergeCell ref="CJE230:CJG230"/>
    <mergeCell ref="CHX230:CHZ230"/>
    <mergeCell ref="CIA230:CIC230"/>
    <mergeCell ref="CID230:CIF230"/>
    <mergeCell ref="CIG230:CII230"/>
    <mergeCell ref="CIJ230:CIL230"/>
    <mergeCell ref="CIM230:CIO230"/>
    <mergeCell ref="CHF230:CHH230"/>
    <mergeCell ref="CHI230:CHK230"/>
    <mergeCell ref="CHL230:CHN230"/>
    <mergeCell ref="CHO230:CHQ230"/>
    <mergeCell ref="CHR230:CHT230"/>
    <mergeCell ref="CHU230:CHW230"/>
    <mergeCell ref="CGN230:CGP230"/>
    <mergeCell ref="CGQ230:CGS230"/>
    <mergeCell ref="CGT230:CGV230"/>
    <mergeCell ref="CGW230:CGY230"/>
    <mergeCell ref="CGZ230:CHB230"/>
    <mergeCell ref="CHC230:CHE230"/>
    <mergeCell ref="CFV230:CFX230"/>
    <mergeCell ref="CFY230:CGA230"/>
    <mergeCell ref="CGB230:CGD230"/>
    <mergeCell ref="CGE230:CGG230"/>
    <mergeCell ref="CGH230:CGJ230"/>
    <mergeCell ref="CGK230:CGM230"/>
    <mergeCell ref="CFD230:CFF230"/>
    <mergeCell ref="CFG230:CFI230"/>
    <mergeCell ref="CFJ230:CFL230"/>
    <mergeCell ref="CFM230:CFO230"/>
    <mergeCell ref="CFP230:CFR230"/>
    <mergeCell ref="CFS230:CFU230"/>
    <mergeCell ref="CEL230:CEN230"/>
    <mergeCell ref="CEO230:CEQ230"/>
    <mergeCell ref="CER230:CET230"/>
    <mergeCell ref="CEU230:CEW230"/>
    <mergeCell ref="CEX230:CEZ230"/>
    <mergeCell ref="CFA230:CFC230"/>
    <mergeCell ref="CDT230:CDV230"/>
    <mergeCell ref="CDW230:CDY230"/>
    <mergeCell ref="CDZ230:CEB230"/>
    <mergeCell ref="CEC230:CEE230"/>
    <mergeCell ref="CEF230:CEH230"/>
    <mergeCell ref="CEI230:CEK230"/>
    <mergeCell ref="CDB230:CDD230"/>
    <mergeCell ref="CDE230:CDG230"/>
    <mergeCell ref="CDH230:CDJ230"/>
    <mergeCell ref="CDK230:CDM230"/>
    <mergeCell ref="CDN230:CDP230"/>
    <mergeCell ref="CDQ230:CDS230"/>
    <mergeCell ref="CCJ230:CCL230"/>
    <mergeCell ref="CCM230:CCO230"/>
    <mergeCell ref="CCP230:CCR230"/>
    <mergeCell ref="CCS230:CCU230"/>
    <mergeCell ref="CCV230:CCX230"/>
    <mergeCell ref="CCY230:CDA230"/>
    <mergeCell ref="CBR230:CBT230"/>
    <mergeCell ref="CBU230:CBW230"/>
    <mergeCell ref="CBX230:CBZ230"/>
    <mergeCell ref="CCA230:CCC230"/>
    <mergeCell ref="CCD230:CCF230"/>
    <mergeCell ref="CCG230:CCI230"/>
    <mergeCell ref="CAZ230:CBB230"/>
    <mergeCell ref="CBC230:CBE230"/>
    <mergeCell ref="CBF230:CBH230"/>
    <mergeCell ref="CBI230:CBK230"/>
    <mergeCell ref="CBL230:CBN230"/>
    <mergeCell ref="CBO230:CBQ230"/>
    <mergeCell ref="CAH230:CAJ230"/>
    <mergeCell ref="CAK230:CAM230"/>
    <mergeCell ref="CAN230:CAP230"/>
    <mergeCell ref="CAQ230:CAS230"/>
    <mergeCell ref="CAT230:CAV230"/>
    <mergeCell ref="CAW230:CAY230"/>
    <mergeCell ref="BZP230:BZR230"/>
    <mergeCell ref="BZS230:BZU230"/>
    <mergeCell ref="BZV230:BZX230"/>
    <mergeCell ref="BZY230:CAA230"/>
    <mergeCell ref="CAB230:CAD230"/>
    <mergeCell ref="CAE230:CAG230"/>
    <mergeCell ref="BYX230:BYZ230"/>
    <mergeCell ref="BZA230:BZC230"/>
    <mergeCell ref="BZD230:BZF230"/>
    <mergeCell ref="BZG230:BZI230"/>
    <mergeCell ref="BZJ230:BZL230"/>
    <mergeCell ref="BZM230:BZO230"/>
    <mergeCell ref="BYF230:BYH230"/>
    <mergeCell ref="BYI230:BYK230"/>
    <mergeCell ref="BYL230:BYN230"/>
    <mergeCell ref="BYO230:BYQ230"/>
    <mergeCell ref="BYR230:BYT230"/>
    <mergeCell ref="BYU230:BYW230"/>
    <mergeCell ref="BXN230:BXP230"/>
    <mergeCell ref="BXQ230:BXS230"/>
    <mergeCell ref="BXT230:BXV230"/>
    <mergeCell ref="BXW230:BXY230"/>
    <mergeCell ref="BXZ230:BYB230"/>
    <mergeCell ref="BYC230:BYE230"/>
    <mergeCell ref="BWV230:BWX230"/>
    <mergeCell ref="BWY230:BXA230"/>
    <mergeCell ref="BXB230:BXD230"/>
    <mergeCell ref="BXE230:BXG230"/>
    <mergeCell ref="BXH230:BXJ230"/>
    <mergeCell ref="BXK230:BXM230"/>
    <mergeCell ref="BWD230:BWF230"/>
    <mergeCell ref="BWG230:BWI230"/>
    <mergeCell ref="BWJ230:BWL230"/>
    <mergeCell ref="BWM230:BWO230"/>
    <mergeCell ref="BWP230:BWR230"/>
    <mergeCell ref="BWS230:BWU230"/>
    <mergeCell ref="BVL230:BVN230"/>
    <mergeCell ref="BVO230:BVQ230"/>
    <mergeCell ref="BVR230:BVT230"/>
    <mergeCell ref="BVU230:BVW230"/>
    <mergeCell ref="BVX230:BVZ230"/>
    <mergeCell ref="BWA230:BWC230"/>
    <mergeCell ref="BUT230:BUV230"/>
    <mergeCell ref="BUW230:BUY230"/>
    <mergeCell ref="BUZ230:BVB230"/>
    <mergeCell ref="BVC230:BVE230"/>
    <mergeCell ref="BVF230:BVH230"/>
    <mergeCell ref="BVI230:BVK230"/>
    <mergeCell ref="BUB230:BUD230"/>
    <mergeCell ref="BUE230:BUG230"/>
    <mergeCell ref="BUH230:BUJ230"/>
    <mergeCell ref="BUK230:BUM230"/>
    <mergeCell ref="BUN230:BUP230"/>
    <mergeCell ref="BUQ230:BUS230"/>
    <mergeCell ref="BTJ230:BTL230"/>
    <mergeCell ref="BTM230:BTO230"/>
    <mergeCell ref="BTP230:BTR230"/>
    <mergeCell ref="BTS230:BTU230"/>
    <mergeCell ref="BTV230:BTX230"/>
    <mergeCell ref="BTY230:BUA230"/>
    <mergeCell ref="BSR230:BST230"/>
    <mergeCell ref="BSU230:BSW230"/>
    <mergeCell ref="BSX230:BSZ230"/>
    <mergeCell ref="BTA230:BTC230"/>
    <mergeCell ref="BTD230:BTF230"/>
    <mergeCell ref="BTG230:BTI230"/>
    <mergeCell ref="BRZ230:BSB230"/>
    <mergeCell ref="BSC230:BSE230"/>
    <mergeCell ref="BSF230:BSH230"/>
    <mergeCell ref="BSI230:BSK230"/>
    <mergeCell ref="BSL230:BSN230"/>
    <mergeCell ref="BSO230:BSQ230"/>
    <mergeCell ref="BRH230:BRJ230"/>
    <mergeCell ref="BRK230:BRM230"/>
    <mergeCell ref="BRN230:BRP230"/>
    <mergeCell ref="BRQ230:BRS230"/>
    <mergeCell ref="BRT230:BRV230"/>
    <mergeCell ref="BRW230:BRY230"/>
    <mergeCell ref="BQP230:BQR230"/>
    <mergeCell ref="BQS230:BQU230"/>
    <mergeCell ref="BQV230:BQX230"/>
    <mergeCell ref="BQY230:BRA230"/>
    <mergeCell ref="BRB230:BRD230"/>
    <mergeCell ref="BRE230:BRG230"/>
    <mergeCell ref="BPX230:BPZ230"/>
    <mergeCell ref="BQA230:BQC230"/>
    <mergeCell ref="BQD230:BQF230"/>
    <mergeCell ref="BQG230:BQI230"/>
    <mergeCell ref="BQJ230:BQL230"/>
    <mergeCell ref="BQM230:BQO230"/>
    <mergeCell ref="BPF230:BPH230"/>
    <mergeCell ref="BPI230:BPK230"/>
    <mergeCell ref="BPL230:BPN230"/>
    <mergeCell ref="BPO230:BPQ230"/>
    <mergeCell ref="BPR230:BPT230"/>
    <mergeCell ref="BPU230:BPW230"/>
    <mergeCell ref="BON230:BOP230"/>
    <mergeCell ref="BOQ230:BOS230"/>
    <mergeCell ref="BOT230:BOV230"/>
    <mergeCell ref="BOW230:BOY230"/>
    <mergeCell ref="BOZ230:BPB230"/>
    <mergeCell ref="BPC230:BPE230"/>
    <mergeCell ref="BNV230:BNX230"/>
    <mergeCell ref="BNY230:BOA230"/>
    <mergeCell ref="BOB230:BOD230"/>
    <mergeCell ref="BOE230:BOG230"/>
    <mergeCell ref="BOH230:BOJ230"/>
    <mergeCell ref="BOK230:BOM230"/>
    <mergeCell ref="BND230:BNF230"/>
    <mergeCell ref="BNG230:BNI230"/>
    <mergeCell ref="BNJ230:BNL230"/>
    <mergeCell ref="BNM230:BNO230"/>
    <mergeCell ref="BNP230:BNR230"/>
    <mergeCell ref="BNS230:BNU230"/>
    <mergeCell ref="BML230:BMN230"/>
    <mergeCell ref="BMO230:BMQ230"/>
    <mergeCell ref="BMR230:BMT230"/>
    <mergeCell ref="BMU230:BMW230"/>
    <mergeCell ref="BMX230:BMZ230"/>
    <mergeCell ref="BNA230:BNC230"/>
    <mergeCell ref="BLT230:BLV230"/>
    <mergeCell ref="BLW230:BLY230"/>
    <mergeCell ref="BLZ230:BMB230"/>
    <mergeCell ref="BMC230:BME230"/>
    <mergeCell ref="BMF230:BMH230"/>
    <mergeCell ref="BMI230:BMK230"/>
    <mergeCell ref="BLB230:BLD230"/>
    <mergeCell ref="BLE230:BLG230"/>
    <mergeCell ref="BLH230:BLJ230"/>
    <mergeCell ref="BLK230:BLM230"/>
    <mergeCell ref="BLN230:BLP230"/>
    <mergeCell ref="BLQ230:BLS230"/>
    <mergeCell ref="BKJ230:BKL230"/>
    <mergeCell ref="BKM230:BKO230"/>
    <mergeCell ref="BKP230:BKR230"/>
    <mergeCell ref="BKS230:BKU230"/>
    <mergeCell ref="BKV230:BKX230"/>
    <mergeCell ref="BKY230:BLA230"/>
    <mergeCell ref="BJR230:BJT230"/>
    <mergeCell ref="BJU230:BJW230"/>
    <mergeCell ref="BJX230:BJZ230"/>
    <mergeCell ref="BKA230:BKC230"/>
    <mergeCell ref="BKD230:BKF230"/>
    <mergeCell ref="BKG230:BKI230"/>
    <mergeCell ref="BIZ230:BJB230"/>
    <mergeCell ref="BJC230:BJE230"/>
    <mergeCell ref="BJF230:BJH230"/>
    <mergeCell ref="BJI230:BJK230"/>
    <mergeCell ref="BJL230:BJN230"/>
    <mergeCell ref="BJO230:BJQ230"/>
    <mergeCell ref="BIH230:BIJ230"/>
    <mergeCell ref="BIK230:BIM230"/>
    <mergeCell ref="BIN230:BIP230"/>
    <mergeCell ref="BIQ230:BIS230"/>
    <mergeCell ref="BIT230:BIV230"/>
    <mergeCell ref="BIW230:BIY230"/>
    <mergeCell ref="BHP230:BHR230"/>
    <mergeCell ref="BHS230:BHU230"/>
    <mergeCell ref="BHV230:BHX230"/>
    <mergeCell ref="BHY230:BIA230"/>
    <mergeCell ref="BIB230:BID230"/>
    <mergeCell ref="BIE230:BIG230"/>
    <mergeCell ref="BGX230:BGZ230"/>
    <mergeCell ref="BHA230:BHC230"/>
    <mergeCell ref="BHD230:BHF230"/>
    <mergeCell ref="BHG230:BHI230"/>
    <mergeCell ref="BHJ230:BHL230"/>
    <mergeCell ref="BHM230:BHO230"/>
    <mergeCell ref="BGF230:BGH230"/>
    <mergeCell ref="BGI230:BGK230"/>
    <mergeCell ref="BGL230:BGN230"/>
    <mergeCell ref="BGO230:BGQ230"/>
    <mergeCell ref="BGR230:BGT230"/>
    <mergeCell ref="BGU230:BGW230"/>
    <mergeCell ref="BFN230:BFP230"/>
    <mergeCell ref="BFQ230:BFS230"/>
    <mergeCell ref="BFT230:BFV230"/>
    <mergeCell ref="BFW230:BFY230"/>
    <mergeCell ref="BFZ230:BGB230"/>
    <mergeCell ref="BGC230:BGE230"/>
    <mergeCell ref="BEV230:BEX230"/>
    <mergeCell ref="BEY230:BFA230"/>
    <mergeCell ref="BFB230:BFD230"/>
    <mergeCell ref="BFE230:BFG230"/>
    <mergeCell ref="BFH230:BFJ230"/>
    <mergeCell ref="BFK230:BFM230"/>
    <mergeCell ref="BED230:BEF230"/>
    <mergeCell ref="BEG230:BEI230"/>
    <mergeCell ref="BEJ230:BEL230"/>
    <mergeCell ref="BEM230:BEO230"/>
    <mergeCell ref="BEP230:BER230"/>
    <mergeCell ref="BES230:BEU230"/>
    <mergeCell ref="BDL230:BDN230"/>
    <mergeCell ref="BDO230:BDQ230"/>
    <mergeCell ref="BDR230:BDT230"/>
    <mergeCell ref="BDU230:BDW230"/>
    <mergeCell ref="BDX230:BDZ230"/>
    <mergeCell ref="BEA230:BEC230"/>
    <mergeCell ref="BCT230:BCV230"/>
    <mergeCell ref="BCW230:BCY230"/>
    <mergeCell ref="BCZ230:BDB230"/>
    <mergeCell ref="BDC230:BDE230"/>
    <mergeCell ref="BDF230:BDH230"/>
    <mergeCell ref="BDI230:BDK230"/>
    <mergeCell ref="BCB230:BCD230"/>
    <mergeCell ref="BCE230:BCG230"/>
    <mergeCell ref="BCH230:BCJ230"/>
    <mergeCell ref="BCK230:BCM230"/>
    <mergeCell ref="BCN230:BCP230"/>
    <mergeCell ref="BCQ230:BCS230"/>
    <mergeCell ref="BBJ230:BBL230"/>
    <mergeCell ref="BBM230:BBO230"/>
    <mergeCell ref="BBP230:BBR230"/>
    <mergeCell ref="BBS230:BBU230"/>
    <mergeCell ref="BBV230:BBX230"/>
    <mergeCell ref="BBY230:BCA230"/>
    <mergeCell ref="BAR230:BAT230"/>
    <mergeCell ref="BAU230:BAW230"/>
    <mergeCell ref="BAX230:BAZ230"/>
    <mergeCell ref="BBA230:BBC230"/>
    <mergeCell ref="BBD230:BBF230"/>
    <mergeCell ref="BBG230:BBI230"/>
    <mergeCell ref="AZZ230:BAB230"/>
    <mergeCell ref="BAC230:BAE230"/>
    <mergeCell ref="BAF230:BAH230"/>
    <mergeCell ref="BAI230:BAK230"/>
    <mergeCell ref="BAL230:BAN230"/>
    <mergeCell ref="BAO230:BAQ230"/>
    <mergeCell ref="AZH230:AZJ230"/>
    <mergeCell ref="AZK230:AZM230"/>
    <mergeCell ref="AZN230:AZP230"/>
    <mergeCell ref="AZQ230:AZS230"/>
    <mergeCell ref="AZT230:AZV230"/>
    <mergeCell ref="AZW230:AZY230"/>
    <mergeCell ref="AYP230:AYR230"/>
    <mergeCell ref="AYS230:AYU230"/>
    <mergeCell ref="AYV230:AYX230"/>
    <mergeCell ref="AYY230:AZA230"/>
    <mergeCell ref="AZB230:AZD230"/>
    <mergeCell ref="AZE230:AZG230"/>
    <mergeCell ref="AXX230:AXZ230"/>
    <mergeCell ref="AYA230:AYC230"/>
    <mergeCell ref="AYD230:AYF230"/>
    <mergeCell ref="AYG230:AYI230"/>
    <mergeCell ref="AYJ230:AYL230"/>
    <mergeCell ref="AYM230:AYO230"/>
    <mergeCell ref="AXF230:AXH230"/>
    <mergeCell ref="AXI230:AXK230"/>
    <mergeCell ref="AXL230:AXN230"/>
    <mergeCell ref="AXO230:AXQ230"/>
    <mergeCell ref="AXR230:AXT230"/>
    <mergeCell ref="AXU230:AXW230"/>
    <mergeCell ref="AWN230:AWP230"/>
    <mergeCell ref="AWQ230:AWS230"/>
    <mergeCell ref="AWT230:AWV230"/>
    <mergeCell ref="AWW230:AWY230"/>
    <mergeCell ref="AWZ230:AXB230"/>
    <mergeCell ref="AXC230:AXE230"/>
    <mergeCell ref="AVV230:AVX230"/>
    <mergeCell ref="AVY230:AWA230"/>
    <mergeCell ref="AWB230:AWD230"/>
    <mergeCell ref="AWE230:AWG230"/>
    <mergeCell ref="AWH230:AWJ230"/>
    <mergeCell ref="AWK230:AWM230"/>
    <mergeCell ref="AVD230:AVF230"/>
    <mergeCell ref="AVG230:AVI230"/>
    <mergeCell ref="AVJ230:AVL230"/>
    <mergeCell ref="AVM230:AVO230"/>
    <mergeCell ref="AVP230:AVR230"/>
    <mergeCell ref="AVS230:AVU230"/>
    <mergeCell ref="AUL230:AUN230"/>
    <mergeCell ref="AUO230:AUQ230"/>
    <mergeCell ref="AUR230:AUT230"/>
    <mergeCell ref="AUU230:AUW230"/>
    <mergeCell ref="AUX230:AUZ230"/>
    <mergeCell ref="AVA230:AVC230"/>
    <mergeCell ref="ATT230:ATV230"/>
    <mergeCell ref="ATW230:ATY230"/>
    <mergeCell ref="ATZ230:AUB230"/>
    <mergeCell ref="AUC230:AUE230"/>
    <mergeCell ref="AUF230:AUH230"/>
    <mergeCell ref="AUI230:AUK230"/>
    <mergeCell ref="ATB230:ATD230"/>
    <mergeCell ref="ATE230:ATG230"/>
    <mergeCell ref="ATH230:ATJ230"/>
    <mergeCell ref="ATK230:ATM230"/>
    <mergeCell ref="ATN230:ATP230"/>
    <mergeCell ref="ATQ230:ATS230"/>
    <mergeCell ref="ASJ230:ASL230"/>
    <mergeCell ref="ASM230:ASO230"/>
    <mergeCell ref="ASP230:ASR230"/>
    <mergeCell ref="ASS230:ASU230"/>
    <mergeCell ref="ASV230:ASX230"/>
    <mergeCell ref="ASY230:ATA230"/>
    <mergeCell ref="ARR230:ART230"/>
    <mergeCell ref="ARU230:ARW230"/>
    <mergeCell ref="ARX230:ARZ230"/>
    <mergeCell ref="ASA230:ASC230"/>
    <mergeCell ref="ASD230:ASF230"/>
    <mergeCell ref="ASG230:ASI230"/>
    <mergeCell ref="AQZ230:ARB230"/>
    <mergeCell ref="ARC230:ARE230"/>
    <mergeCell ref="ARF230:ARH230"/>
    <mergeCell ref="ARI230:ARK230"/>
    <mergeCell ref="ARL230:ARN230"/>
    <mergeCell ref="ARO230:ARQ230"/>
    <mergeCell ref="AQH230:AQJ230"/>
    <mergeCell ref="AQK230:AQM230"/>
    <mergeCell ref="AQN230:AQP230"/>
    <mergeCell ref="AQQ230:AQS230"/>
    <mergeCell ref="AQT230:AQV230"/>
    <mergeCell ref="AQW230:AQY230"/>
    <mergeCell ref="APP230:APR230"/>
    <mergeCell ref="APS230:APU230"/>
    <mergeCell ref="APV230:APX230"/>
    <mergeCell ref="APY230:AQA230"/>
    <mergeCell ref="AQB230:AQD230"/>
    <mergeCell ref="AQE230:AQG230"/>
    <mergeCell ref="AOX230:AOZ230"/>
    <mergeCell ref="APA230:APC230"/>
    <mergeCell ref="APD230:APF230"/>
    <mergeCell ref="APG230:API230"/>
    <mergeCell ref="APJ230:APL230"/>
    <mergeCell ref="APM230:APO230"/>
    <mergeCell ref="AOF230:AOH230"/>
    <mergeCell ref="AOI230:AOK230"/>
    <mergeCell ref="AOL230:AON230"/>
    <mergeCell ref="AOO230:AOQ230"/>
    <mergeCell ref="AOR230:AOT230"/>
    <mergeCell ref="AOU230:AOW230"/>
    <mergeCell ref="ANN230:ANP230"/>
    <mergeCell ref="ANQ230:ANS230"/>
    <mergeCell ref="ANT230:ANV230"/>
    <mergeCell ref="ANW230:ANY230"/>
    <mergeCell ref="ANZ230:AOB230"/>
    <mergeCell ref="AOC230:AOE230"/>
    <mergeCell ref="AMV230:AMX230"/>
    <mergeCell ref="AMY230:ANA230"/>
    <mergeCell ref="ANB230:AND230"/>
    <mergeCell ref="ANE230:ANG230"/>
    <mergeCell ref="ANH230:ANJ230"/>
    <mergeCell ref="ANK230:ANM230"/>
    <mergeCell ref="AMD230:AMF230"/>
    <mergeCell ref="AMG230:AMI230"/>
    <mergeCell ref="AMJ230:AML230"/>
    <mergeCell ref="AMM230:AMO230"/>
    <mergeCell ref="AMP230:AMR230"/>
    <mergeCell ref="AMS230:AMU230"/>
    <mergeCell ref="ALL230:ALN230"/>
    <mergeCell ref="ALO230:ALQ230"/>
    <mergeCell ref="ALR230:ALT230"/>
    <mergeCell ref="ALU230:ALW230"/>
    <mergeCell ref="ALX230:ALZ230"/>
    <mergeCell ref="AMA230:AMC230"/>
    <mergeCell ref="AKT230:AKV230"/>
    <mergeCell ref="AKW230:AKY230"/>
    <mergeCell ref="AKZ230:ALB230"/>
    <mergeCell ref="ALC230:ALE230"/>
    <mergeCell ref="ALF230:ALH230"/>
    <mergeCell ref="ALI230:ALK230"/>
    <mergeCell ref="AKB230:AKD230"/>
    <mergeCell ref="AKE230:AKG230"/>
    <mergeCell ref="AKH230:AKJ230"/>
    <mergeCell ref="AKK230:AKM230"/>
    <mergeCell ref="AKN230:AKP230"/>
    <mergeCell ref="AKQ230:AKS230"/>
    <mergeCell ref="AJJ230:AJL230"/>
    <mergeCell ref="AJM230:AJO230"/>
    <mergeCell ref="AJP230:AJR230"/>
    <mergeCell ref="AJS230:AJU230"/>
    <mergeCell ref="AJV230:AJX230"/>
    <mergeCell ref="AJY230:AKA230"/>
    <mergeCell ref="AIR230:AIT230"/>
    <mergeCell ref="AIU230:AIW230"/>
    <mergeCell ref="AIX230:AIZ230"/>
    <mergeCell ref="AJA230:AJC230"/>
    <mergeCell ref="AJD230:AJF230"/>
    <mergeCell ref="AJG230:AJI230"/>
    <mergeCell ref="AHZ230:AIB230"/>
    <mergeCell ref="AIC230:AIE230"/>
    <mergeCell ref="AIF230:AIH230"/>
    <mergeCell ref="AII230:AIK230"/>
    <mergeCell ref="AIL230:AIN230"/>
    <mergeCell ref="AIO230:AIQ230"/>
    <mergeCell ref="AHH230:AHJ230"/>
    <mergeCell ref="AHK230:AHM230"/>
    <mergeCell ref="AHN230:AHP230"/>
    <mergeCell ref="AHQ230:AHS230"/>
    <mergeCell ref="AHT230:AHV230"/>
    <mergeCell ref="AHW230:AHY230"/>
    <mergeCell ref="AGP230:AGR230"/>
    <mergeCell ref="AGS230:AGU230"/>
    <mergeCell ref="AGV230:AGX230"/>
    <mergeCell ref="AGY230:AHA230"/>
    <mergeCell ref="AHB230:AHD230"/>
    <mergeCell ref="AHE230:AHG230"/>
    <mergeCell ref="AFX230:AFZ230"/>
    <mergeCell ref="AGA230:AGC230"/>
    <mergeCell ref="AGD230:AGF230"/>
    <mergeCell ref="AGG230:AGI230"/>
    <mergeCell ref="AGJ230:AGL230"/>
    <mergeCell ref="AGM230:AGO230"/>
    <mergeCell ref="AFF230:AFH230"/>
    <mergeCell ref="AFI230:AFK230"/>
    <mergeCell ref="AFL230:AFN230"/>
    <mergeCell ref="AFO230:AFQ230"/>
    <mergeCell ref="AFR230:AFT230"/>
    <mergeCell ref="AFU230:AFW230"/>
    <mergeCell ref="AEN230:AEP230"/>
    <mergeCell ref="AEQ230:AES230"/>
    <mergeCell ref="AET230:AEV230"/>
    <mergeCell ref="AEW230:AEY230"/>
    <mergeCell ref="AEZ230:AFB230"/>
    <mergeCell ref="AFC230:AFE230"/>
    <mergeCell ref="ADV230:ADX230"/>
    <mergeCell ref="ADY230:AEA230"/>
    <mergeCell ref="AEB230:AED230"/>
    <mergeCell ref="AEE230:AEG230"/>
    <mergeCell ref="AEH230:AEJ230"/>
    <mergeCell ref="AEK230:AEM230"/>
    <mergeCell ref="ADD230:ADF230"/>
    <mergeCell ref="ADG230:ADI230"/>
    <mergeCell ref="ADJ230:ADL230"/>
    <mergeCell ref="ADM230:ADO230"/>
    <mergeCell ref="ADP230:ADR230"/>
    <mergeCell ref="ADS230:ADU230"/>
    <mergeCell ref="ACL230:ACN230"/>
    <mergeCell ref="ACO230:ACQ230"/>
    <mergeCell ref="ACR230:ACT230"/>
    <mergeCell ref="ACU230:ACW230"/>
    <mergeCell ref="ACX230:ACZ230"/>
    <mergeCell ref="ADA230:ADC230"/>
    <mergeCell ref="ABT230:ABV230"/>
    <mergeCell ref="ABW230:ABY230"/>
    <mergeCell ref="ABZ230:ACB230"/>
    <mergeCell ref="ACC230:ACE230"/>
    <mergeCell ref="ACF230:ACH230"/>
    <mergeCell ref="ACI230:ACK230"/>
    <mergeCell ref="ABB230:ABD230"/>
    <mergeCell ref="ABE230:ABG230"/>
    <mergeCell ref="ABH230:ABJ230"/>
    <mergeCell ref="ABK230:ABM230"/>
    <mergeCell ref="ABN230:ABP230"/>
    <mergeCell ref="ABQ230:ABS230"/>
    <mergeCell ref="AAJ230:AAL230"/>
    <mergeCell ref="AAM230:AAO230"/>
    <mergeCell ref="AAP230:AAR230"/>
    <mergeCell ref="AAS230:AAU230"/>
    <mergeCell ref="AAV230:AAX230"/>
    <mergeCell ref="AAY230:ABA230"/>
    <mergeCell ref="ZR230:ZT230"/>
    <mergeCell ref="ZU230:ZW230"/>
    <mergeCell ref="ZX230:ZZ230"/>
    <mergeCell ref="AAA230:AAC230"/>
    <mergeCell ref="AAD230:AAF230"/>
    <mergeCell ref="AAG230:AAI230"/>
    <mergeCell ref="YZ230:ZB230"/>
    <mergeCell ref="ZC230:ZE230"/>
    <mergeCell ref="ZF230:ZH230"/>
    <mergeCell ref="ZI230:ZK230"/>
    <mergeCell ref="ZL230:ZN230"/>
    <mergeCell ref="ZO230:ZQ230"/>
    <mergeCell ref="YH230:YJ230"/>
    <mergeCell ref="YK230:YM230"/>
    <mergeCell ref="YN230:YP230"/>
    <mergeCell ref="YQ230:YS230"/>
    <mergeCell ref="YT230:YV230"/>
    <mergeCell ref="YW230:YY230"/>
    <mergeCell ref="XP230:XR230"/>
    <mergeCell ref="XS230:XU230"/>
    <mergeCell ref="XV230:XX230"/>
    <mergeCell ref="XY230:YA230"/>
    <mergeCell ref="YB230:YD230"/>
    <mergeCell ref="YE230:YG230"/>
    <mergeCell ref="WX230:WZ230"/>
    <mergeCell ref="XA230:XC230"/>
    <mergeCell ref="XD230:XF230"/>
    <mergeCell ref="XG230:XI230"/>
    <mergeCell ref="XJ230:XL230"/>
    <mergeCell ref="XM230:XO230"/>
    <mergeCell ref="WF230:WH230"/>
    <mergeCell ref="WI230:WK230"/>
    <mergeCell ref="WL230:WN230"/>
    <mergeCell ref="WO230:WQ230"/>
    <mergeCell ref="WR230:WT230"/>
    <mergeCell ref="WU230:WW230"/>
    <mergeCell ref="VN230:VP230"/>
    <mergeCell ref="VQ230:VS230"/>
    <mergeCell ref="VT230:VV230"/>
    <mergeCell ref="VW230:VY230"/>
    <mergeCell ref="VZ230:WB230"/>
    <mergeCell ref="WC230:WE230"/>
    <mergeCell ref="UV230:UX230"/>
    <mergeCell ref="UY230:VA230"/>
    <mergeCell ref="VB230:VD230"/>
    <mergeCell ref="VE230:VG230"/>
    <mergeCell ref="VH230:VJ230"/>
    <mergeCell ref="VK230:VM230"/>
    <mergeCell ref="UD230:UF230"/>
    <mergeCell ref="UG230:UI230"/>
    <mergeCell ref="UJ230:UL230"/>
    <mergeCell ref="UM230:UO230"/>
    <mergeCell ref="UP230:UR230"/>
    <mergeCell ref="US230:UU230"/>
    <mergeCell ref="TL230:TN230"/>
    <mergeCell ref="TO230:TQ230"/>
    <mergeCell ref="TR230:TT230"/>
    <mergeCell ref="TU230:TW230"/>
    <mergeCell ref="TX230:TZ230"/>
    <mergeCell ref="UA230:UC230"/>
    <mergeCell ref="ST230:SV230"/>
    <mergeCell ref="SW230:SY230"/>
    <mergeCell ref="SZ230:TB230"/>
    <mergeCell ref="TC230:TE230"/>
    <mergeCell ref="TF230:TH230"/>
    <mergeCell ref="TI230:TK230"/>
    <mergeCell ref="SB230:SD230"/>
    <mergeCell ref="SE230:SG230"/>
    <mergeCell ref="SH230:SJ230"/>
    <mergeCell ref="SK230:SM230"/>
    <mergeCell ref="SN230:SP230"/>
    <mergeCell ref="SQ230:SS230"/>
    <mergeCell ref="RJ230:RL230"/>
    <mergeCell ref="RM230:RO230"/>
    <mergeCell ref="RP230:RR230"/>
    <mergeCell ref="RS230:RU230"/>
    <mergeCell ref="RV230:RX230"/>
    <mergeCell ref="RY230:SA230"/>
    <mergeCell ref="QR230:QT230"/>
    <mergeCell ref="QU230:QW230"/>
    <mergeCell ref="QX230:QZ230"/>
    <mergeCell ref="RA230:RC230"/>
    <mergeCell ref="RD230:RF230"/>
    <mergeCell ref="RG230:RI230"/>
    <mergeCell ref="PZ230:QB230"/>
    <mergeCell ref="QC230:QE230"/>
    <mergeCell ref="QF230:QH230"/>
    <mergeCell ref="QI230:QK230"/>
    <mergeCell ref="QL230:QN230"/>
    <mergeCell ref="QO230:QQ230"/>
    <mergeCell ref="PH230:PJ230"/>
    <mergeCell ref="PK230:PM230"/>
    <mergeCell ref="PN230:PP230"/>
    <mergeCell ref="PQ230:PS230"/>
    <mergeCell ref="PT230:PV230"/>
    <mergeCell ref="PW230:PY230"/>
    <mergeCell ref="OP230:OR230"/>
    <mergeCell ref="OS230:OU230"/>
    <mergeCell ref="OV230:OX230"/>
    <mergeCell ref="OY230:PA230"/>
    <mergeCell ref="PB230:PD230"/>
    <mergeCell ref="PE230:PG230"/>
    <mergeCell ref="NX230:NZ230"/>
    <mergeCell ref="OA230:OC230"/>
    <mergeCell ref="OD230:OF230"/>
    <mergeCell ref="OG230:OI230"/>
    <mergeCell ref="OJ230:OL230"/>
    <mergeCell ref="OM230:OO230"/>
    <mergeCell ref="NF230:NH230"/>
    <mergeCell ref="NI230:NK230"/>
    <mergeCell ref="NL230:NN230"/>
    <mergeCell ref="NO230:NQ230"/>
    <mergeCell ref="NR230:NT230"/>
    <mergeCell ref="NU230:NW230"/>
    <mergeCell ref="MN230:MP230"/>
    <mergeCell ref="MQ230:MS230"/>
    <mergeCell ref="MT230:MV230"/>
    <mergeCell ref="MW230:MY230"/>
    <mergeCell ref="MZ230:NB230"/>
    <mergeCell ref="NC230:NE230"/>
    <mergeCell ref="LV230:LX230"/>
    <mergeCell ref="LY230:MA230"/>
    <mergeCell ref="MB230:MD230"/>
    <mergeCell ref="ME230:MG230"/>
    <mergeCell ref="MH230:MJ230"/>
    <mergeCell ref="MK230:MM230"/>
    <mergeCell ref="LD230:LF230"/>
    <mergeCell ref="LG230:LI230"/>
    <mergeCell ref="LJ230:LL230"/>
    <mergeCell ref="LM230:LO230"/>
    <mergeCell ref="LP230:LR230"/>
    <mergeCell ref="LS230:LU230"/>
    <mergeCell ref="KL230:KN230"/>
    <mergeCell ref="KO230:KQ230"/>
    <mergeCell ref="KR230:KT230"/>
    <mergeCell ref="KU230:KW230"/>
    <mergeCell ref="KX230:KZ230"/>
    <mergeCell ref="LA230:LC230"/>
    <mergeCell ref="JT230:JV230"/>
    <mergeCell ref="JW230:JY230"/>
    <mergeCell ref="JZ230:KB230"/>
    <mergeCell ref="KC230:KE230"/>
    <mergeCell ref="KF230:KH230"/>
    <mergeCell ref="KI230:KK230"/>
    <mergeCell ref="JB230:JD230"/>
    <mergeCell ref="JE230:JG230"/>
    <mergeCell ref="JH230:JJ230"/>
    <mergeCell ref="JK230:JM230"/>
    <mergeCell ref="JN230:JP230"/>
    <mergeCell ref="JQ230:JS230"/>
    <mergeCell ref="IJ230:IL230"/>
    <mergeCell ref="IM230:IO230"/>
    <mergeCell ref="IP230:IR230"/>
    <mergeCell ref="IS230:IU230"/>
    <mergeCell ref="IV230:IX230"/>
    <mergeCell ref="IY230:JA230"/>
    <mergeCell ref="HR230:HT230"/>
    <mergeCell ref="HU230:HW230"/>
    <mergeCell ref="HX230:HZ230"/>
    <mergeCell ref="IA230:IC230"/>
    <mergeCell ref="ID230:IF230"/>
    <mergeCell ref="IG230:II230"/>
    <mergeCell ref="GZ230:HB230"/>
    <mergeCell ref="HC230:HE230"/>
    <mergeCell ref="HF230:HH230"/>
    <mergeCell ref="HI230:HK230"/>
    <mergeCell ref="HL230:HN230"/>
    <mergeCell ref="HO230:HQ230"/>
    <mergeCell ref="GH230:GJ230"/>
    <mergeCell ref="GK230:GM230"/>
    <mergeCell ref="GN230:GP230"/>
    <mergeCell ref="GQ230:GS230"/>
    <mergeCell ref="GT230:GV230"/>
    <mergeCell ref="GW230:GY230"/>
    <mergeCell ref="FP230:FR230"/>
    <mergeCell ref="FS230:FU230"/>
    <mergeCell ref="FV230:FX230"/>
    <mergeCell ref="FY230:GA230"/>
    <mergeCell ref="GB230:GD230"/>
    <mergeCell ref="GE230:GG230"/>
    <mergeCell ref="EX230:EZ230"/>
    <mergeCell ref="FA230:FC230"/>
    <mergeCell ref="FD230:FF230"/>
    <mergeCell ref="FG230:FI230"/>
    <mergeCell ref="FJ230:FL230"/>
    <mergeCell ref="FM230:FO230"/>
    <mergeCell ref="EF230:EH230"/>
    <mergeCell ref="EI230:EK230"/>
    <mergeCell ref="EL230:EN230"/>
    <mergeCell ref="EO230:EQ230"/>
    <mergeCell ref="ER230:ET230"/>
    <mergeCell ref="EU230:EW230"/>
    <mergeCell ref="DN230:DP230"/>
    <mergeCell ref="DQ230:DS230"/>
    <mergeCell ref="DT230:DV230"/>
    <mergeCell ref="DW230:DY230"/>
    <mergeCell ref="DZ230:EB230"/>
    <mergeCell ref="EC230:EE230"/>
    <mergeCell ref="CV230:CX230"/>
    <mergeCell ref="CY230:DA230"/>
    <mergeCell ref="DB230:DD230"/>
    <mergeCell ref="DE230:DG230"/>
    <mergeCell ref="DH230:DJ230"/>
    <mergeCell ref="DK230:DM230"/>
    <mergeCell ref="CD230:CF230"/>
    <mergeCell ref="CG230:CI230"/>
    <mergeCell ref="CJ230:CL230"/>
    <mergeCell ref="CM230:CO230"/>
    <mergeCell ref="CP230:CR230"/>
    <mergeCell ref="CS230:CU230"/>
    <mergeCell ref="BL230:BN230"/>
    <mergeCell ref="BO230:BQ230"/>
    <mergeCell ref="BR230:BT230"/>
    <mergeCell ref="BU230:BW230"/>
    <mergeCell ref="BX230:BZ230"/>
    <mergeCell ref="CA230:CC230"/>
    <mergeCell ref="AT230:AV230"/>
    <mergeCell ref="AW230:AY230"/>
    <mergeCell ref="AZ230:BB230"/>
    <mergeCell ref="BC230:BE230"/>
    <mergeCell ref="BF230:BH230"/>
    <mergeCell ref="BI230:BK230"/>
    <mergeCell ref="AB230:AD230"/>
    <mergeCell ref="AE230:AG230"/>
    <mergeCell ref="AH230:AJ230"/>
    <mergeCell ref="AK230:AM230"/>
    <mergeCell ref="AN230:AP230"/>
    <mergeCell ref="AQ230:AS230"/>
    <mergeCell ref="J230:L230"/>
    <mergeCell ref="M230:O230"/>
    <mergeCell ref="P230:R230"/>
    <mergeCell ref="S230:U230"/>
    <mergeCell ref="V230:X230"/>
    <mergeCell ref="Y230:AA230"/>
    <mergeCell ref="A228:B228"/>
    <mergeCell ref="C228:C231"/>
    <mergeCell ref="D228:E228"/>
    <mergeCell ref="A229:B229"/>
    <mergeCell ref="D229:E229"/>
    <mergeCell ref="A230:B230"/>
    <mergeCell ref="D230:E230"/>
    <mergeCell ref="A222:H222"/>
    <mergeCell ref="A223:F223"/>
    <mergeCell ref="A225:E225"/>
    <mergeCell ref="A226:E226"/>
    <mergeCell ref="A227:B227"/>
    <mergeCell ref="D227:E227"/>
    <mergeCell ref="A215:C215"/>
    <mergeCell ref="A216:C216"/>
    <mergeCell ref="A217:C217"/>
    <mergeCell ref="A219:H219"/>
    <mergeCell ref="A220:H220"/>
    <mergeCell ref="A221:H221"/>
    <mergeCell ref="C210:D210"/>
    <mergeCell ref="A211:C211"/>
    <mergeCell ref="G211:H211"/>
    <mergeCell ref="A212:C212"/>
    <mergeCell ref="A213:C213"/>
    <mergeCell ref="A214:C214"/>
    <mergeCell ref="A205:B205"/>
    <mergeCell ref="D205:H205"/>
    <mergeCell ref="A206:B206"/>
    <mergeCell ref="D206:H206"/>
    <mergeCell ref="C208:D208"/>
    <mergeCell ref="C209:D209"/>
    <mergeCell ref="A202:B202"/>
    <mergeCell ref="D202:H202"/>
    <mergeCell ref="A203:B203"/>
    <mergeCell ref="D203:H203"/>
    <mergeCell ref="A204:B204"/>
    <mergeCell ref="D204:H204"/>
    <mergeCell ref="D198:H198"/>
    <mergeCell ref="A199:B199"/>
    <mergeCell ref="D199:H199"/>
    <mergeCell ref="A200:B200"/>
    <mergeCell ref="D200:H200"/>
    <mergeCell ref="A201:B201"/>
    <mergeCell ref="D201:H201"/>
    <mergeCell ref="A194:B194"/>
    <mergeCell ref="D194:H194"/>
    <mergeCell ref="A195:B195"/>
    <mergeCell ref="D195:H195"/>
    <mergeCell ref="A196:B196"/>
    <mergeCell ref="C196:C200"/>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58"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11175.839999999998</v>
      </c>
      <c r="E7" s="32">
        <f>F7*1.1</f>
        <v>10244.52</v>
      </c>
      <c r="F7" s="32">
        <v>9313.1999999999989</v>
      </c>
      <c r="G7" s="32">
        <f>F7*0.75</f>
        <v>6984.9</v>
      </c>
      <c r="H7" s="33">
        <f>F7*0.5</f>
        <v>4656.5999999999995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12235.679999999998</v>
      </c>
      <c r="E12" s="32">
        <f>F12*1.1</f>
        <v>11216.04</v>
      </c>
      <c r="F12" s="32">
        <v>10196.4</v>
      </c>
      <c r="G12" s="32">
        <f>F12*0.75</f>
        <v>7647.2999999999993</v>
      </c>
      <c r="H12" s="33">
        <f>F12*0.5</f>
        <v>5098.2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2178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267">
        <v>309.59999999999997</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15652.8</v>
      </c>
      <c r="E27" s="32">
        <f>F27*1.1</f>
        <v>14348.400000000001</v>
      </c>
      <c r="F27" s="32">
        <v>13044</v>
      </c>
      <c r="G27" s="32">
        <f>F27*0.75</f>
        <v>9783</v>
      </c>
      <c r="H27" s="33">
        <f>F27*0.5</f>
        <v>6522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17136</v>
      </c>
      <c r="E32" s="32">
        <f>F32*1.1</f>
        <v>15708.000000000002</v>
      </c>
      <c r="F32" s="32">
        <v>14280</v>
      </c>
      <c r="G32" s="32">
        <f>F32*0.75</f>
        <v>10710</v>
      </c>
      <c r="H32" s="33">
        <f>F32*0.5</f>
        <v>7140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3120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309.59999999999997</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275">
        <f>F48*1.2</f>
        <v>5227.2</v>
      </c>
      <c r="E48" s="275">
        <f>F48*1.1</f>
        <v>4791.6000000000004</v>
      </c>
      <c r="F48" s="275">
        <v>4356</v>
      </c>
      <c r="G48" s="275">
        <f>F48*0.75</f>
        <v>3267</v>
      </c>
      <c r="H48" s="275">
        <f>F48*0.5</f>
        <v>2178</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264</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1">
        <f>F55*1.2</f>
        <v>13413.6</v>
      </c>
      <c r="E55" s="32">
        <f>F55*1.1</f>
        <v>12295.800000000001</v>
      </c>
      <c r="F55" s="32">
        <v>11178</v>
      </c>
      <c r="G55" s="32">
        <f>F55*0.75</f>
        <v>8383.5</v>
      </c>
      <c r="H55" s="33">
        <f>F55*0.5</f>
        <v>5589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54">
        <f>F61*1.2</f>
        <v>14688</v>
      </c>
      <c r="E61" s="32">
        <f>F61*1.1</f>
        <v>13464.000000000002</v>
      </c>
      <c r="F61" s="32">
        <v>12240</v>
      </c>
      <c r="G61" s="32">
        <f>F61*0.75</f>
        <v>9180</v>
      </c>
      <c r="H61" s="33">
        <f>F61*0.5</f>
        <v>6120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267">
        <v>309.59999999999997</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1320 до 26400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144">
        <v>1320</v>
      </c>
      <c r="E72" s="145"/>
      <c r="F72" s="145"/>
      <c r="G72" s="145"/>
      <c r="H72" s="146"/>
    </row>
    <row r="73" spans="1:8" ht="37.5" customHeight="1" x14ac:dyDescent="0.2">
      <c r="A73" s="147" t="s">
        <v>40</v>
      </c>
      <c r="B73" s="148"/>
      <c r="C73" s="143"/>
      <c r="D73" s="36">
        <v>2640</v>
      </c>
      <c r="E73" s="37"/>
      <c r="F73" s="37"/>
      <c r="G73" s="37"/>
      <c r="H73" s="38"/>
    </row>
    <row r="74" spans="1:8" ht="37.5" customHeight="1" x14ac:dyDescent="0.2">
      <c r="A74" s="147" t="s">
        <v>41</v>
      </c>
      <c r="B74" s="148"/>
      <c r="C74" s="143"/>
      <c r="D74" s="36">
        <v>3960</v>
      </c>
      <c r="E74" s="37"/>
      <c r="F74" s="37"/>
      <c r="G74" s="37"/>
      <c r="H74" s="38"/>
    </row>
    <row r="75" spans="1:8" ht="37.5" customHeight="1" x14ac:dyDescent="0.2">
      <c r="A75" s="147" t="s">
        <v>42</v>
      </c>
      <c r="B75" s="148"/>
      <c r="C75" s="143"/>
      <c r="D75" s="36">
        <v>5280</v>
      </c>
      <c r="E75" s="37"/>
      <c r="F75" s="37"/>
      <c r="G75" s="37"/>
      <c r="H75" s="38"/>
    </row>
    <row r="76" spans="1:8" ht="37.5" customHeight="1" x14ac:dyDescent="0.2">
      <c r="A76" s="147" t="s">
        <v>43</v>
      </c>
      <c r="B76" s="148"/>
      <c r="C76" s="143"/>
      <c r="D76" s="36">
        <v>6600</v>
      </c>
      <c r="E76" s="37"/>
      <c r="F76" s="37"/>
      <c r="G76" s="37"/>
      <c r="H76" s="38"/>
    </row>
    <row r="77" spans="1:8" ht="37.5" customHeight="1" x14ac:dyDescent="0.2">
      <c r="A77" s="147" t="s">
        <v>44</v>
      </c>
      <c r="B77" s="148"/>
      <c r="C77" s="143"/>
      <c r="D77" s="36">
        <v>7920</v>
      </c>
      <c r="E77" s="37"/>
      <c r="F77" s="37"/>
      <c r="G77" s="37"/>
      <c r="H77" s="38"/>
    </row>
    <row r="78" spans="1:8" ht="37.5" customHeight="1" x14ac:dyDescent="0.2">
      <c r="A78" s="147" t="s">
        <v>45</v>
      </c>
      <c r="B78" s="148"/>
      <c r="C78" s="143"/>
      <c r="D78" s="36">
        <v>9240</v>
      </c>
      <c r="E78" s="37"/>
      <c r="F78" s="37"/>
      <c r="G78" s="37"/>
      <c r="H78" s="38"/>
    </row>
    <row r="79" spans="1:8" ht="37.5" customHeight="1" x14ac:dyDescent="0.2">
      <c r="A79" s="147" t="s">
        <v>46</v>
      </c>
      <c r="B79" s="148"/>
      <c r="C79" s="143"/>
      <c r="D79" s="36">
        <v>10560</v>
      </c>
      <c r="E79" s="37"/>
      <c r="F79" s="37"/>
      <c r="G79" s="37"/>
      <c r="H79" s="38"/>
    </row>
    <row r="80" spans="1:8" ht="37.5" customHeight="1" x14ac:dyDescent="0.2">
      <c r="A80" s="147" t="s">
        <v>47</v>
      </c>
      <c r="B80" s="148"/>
      <c r="C80" s="143"/>
      <c r="D80" s="36">
        <v>11880</v>
      </c>
      <c r="E80" s="37"/>
      <c r="F80" s="37"/>
      <c r="G80" s="37"/>
      <c r="H80" s="38"/>
    </row>
    <row r="81" spans="1:8" ht="37.5" customHeight="1" x14ac:dyDescent="0.2">
      <c r="A81" s="147" t="s">
        <v>48</v>
      </c>
      <c r="B81" s="148"/>
      <c r="C81" s="143"/>
      <c r="D81" s="36">
        <v>13200</v>
      </c>
      <c r="E81" s="37"/>
      <c r="F81" s="37"/>
      <c r="G81" s="37"/>
      <c r="H81" s="38"/>
    </row>
    <row r="82" spans="1:8" ht="37.5" customHeight="1" x14ac:dyDescent="0.2">
      <c r="A82" s="147" t="s">
        <v>49</v>
      </c>
      <c r="B82" s="148"/>
      <c r="C82" s="143"/>
      <c r="D82" s="36">
        <v>14520</v>
      </c>
      <c r="E82" s="37"/>
      <c r="F82" s="37"/>
      <c r="G82" s="37"/>
      <c r="H82" s="38"/>
    </row>
    <row r="83" spans="1:8" ht="37.5" customHeight="1" x14ac:dyDescent="0.2">
      <c r="A83" s="147" t="s">
        <v>50</v>
      </c>
      <c r="B83" s="148"/>
      <c r="C83" s="143"/>
      <c r="D83" s="36">
        <v>15840</v>
      </c>
      <c r="E83" s="37"/>
      <c r="F83" s="37"/>
      <c r="G83" s="37"/>
      <c r="H83" s="38"/>
    </row>
    <row r="84" spans="1:8" ht="37.5" customHeight="1" x14ac:dyDescent="0.2">
      <c r="A84" s="147" t="s">
        <v>51</v>
      </c>
      <c r="B84" s="148"/>
      <c r="C84" s="143"/>
      <c r="D84" s="36">
        <v>17160</v>
      </c>
      <c r="E84" s="37"/>
      <c r="F84" s="37"/>
      <c r="G84" s="37"/>
      <c r="H84" s="38"/>
    </row>
    <row r="85" spans="1:8" ht="37.5" customHeight="1" x14ac:dyDescent="0.2">
      <c r="A85" s="147" t="s">
        <v>52</v>
      </c>
      <c r="B85" s="148"/>
      <c r="C85" s="143"/>
      <c r="D85" s="36">
        <v>18480</v>
      </c>
      <c r="E85" s="37"/>
      <c r="F85" s="37"/>
      <c r="G85" s="37"/>
      <c r="H85" s="38"/>
    </row>
    <row r="86" spans="1:8" ht="37.5" customHeight="1" x14ac:dyDescent="0.2">
      <c r="A86" s="147" t="s">
        <v>53</v>
      </c>
      <c r="B86" s="148"/>
      <c r="C86" s="143"/>
      <c r="D86" s="36">
        <v>19800</v>
      </c>
      <c r="E86" s="37"/>
      <c r="F86" s="37"/>
      <c r="G86" s="37"/>
      <c r="H86" s="38"/>
    </row>
    <row r="87" spans="1:8" ht="37.5" customHeight="1" x14ac:dyDescent="0.2">
      <c r="A87" s="147" t="s">
        <v>54</v>
      </c>
      <c r="B87" s="148"/>
      <c r="C87" s="143"/>
      <c r="D87" s="36">
        <v>21120</v>
      </c>
      <c r="E87" s="37"/>
      <c r="F87" s="37"/>
      <c r="G87" s="37"/>
      <c r="H87" s="38"/>
    </row>
    <row r="88" spans="1:8" ht="37.5" customHeight="1" x14ac:dyDescent="0.2">
      <c r="A88" s="147" t="s">
        <v>55</v>
      </c>
      <c r="B88" s="148"/>
      <c r="C88" s="143"/>
      <c r="D88" s="36">
        <v>22440</v>
      </c>
      <c r="E88" s="37"/>
      <c r="F88" s="37"/>
      <c r="G88" s="37"/>
      <c r="H88" s="38"/>
    </row>
    <row r="89" spans="1:8" ht="37.5" customHeight="1" x14ac:dyDescent="0.2">
      <c r="A89" s="147" t="s">
        <v>56</v>
      </c>
      <c r="B89" s="148"/>
      <c r="C89" s="143"/>
      <c r="D89" s="36">
        <v>23760</v>
      </c>
      <c r="E89" s="37"/>
      <c r="F89" s="37"/>
      <c r="G89" s="37"/>
      <c r="H89" s="38"/>
    </row>
    <row r="90" spans="1:8" ht="37.5" customHeight="1" x14ac:dyDescent="0.2">
      <c r="A90" s="147" t="s">
        <v>57</v>
      </c>
      <c r="B90" s="148"/>
      <c r="C90" s="143"/>
      <c r="D90" s="36">
        <v>25080</v>
      </c>
      <c r="E90" s="37"/>
      <c r="F90" s="37"/>
      <c r="G90" s="37"/>
      <c r="H90" s="38"/>
    </row>
    <row r="91" spans="1:8" ht="37.5" customHeight="1" thickBot="1" x14ac:dyDescent="0.25">
      <c r="A91" s="147" t="s">
        <v>58</v>
      </c>
      <c r="B91" s="148"/>
      <c r="C91" s="143"/>
      <c r="D91" s="36">
        <v>26400</v>
      </c>
      <c r="E91" s="37"/>
      <c r="F91" s="37"/>
      <c r="G91" s="37"/>
      <c r="H91" s="38"/>
    </row>
    <row r="92" spans="1:8" ht="50.1" customHeight="1" thickBot="1" x14ac:dyDescent="0.25">
      <c r="A92" s="136" t="s">
        <v>59</v>
      </c>
      <c r="B92" s="137"/>
      <c r="C92" s="137"/>
      <c r="D92" s="138" t="str">
        <f>"от "&amp;MIN(D93:D102)&amp;" до "&amp;MAX(D93:D102)</f>
        <v>от 303,6 до 2468,4</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152">
        <v>824.4</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157">
        <v>303.59999999999997</v>
      </c>
      <c r="E94" s="157"/>
      <c r="F94" s="157"/>
      <c r="G94" s="157"/>
      <c r="H94" s="158"/>
    </row>
    <row r="95" spans="1:8" ht="37.5" customHeight="1" x14ac:dyDescent="0.2">
      <c r="A95" s="154" t="s">
        <v>62</v>
      </c>
      <c r="B95" s="155"/>
      <c r="C95" s="159"/>
      <c r="D95" s="157">
        <v>2468.4</v>
      </c>
      <c r="E95" s="157"/>
      <c r="F95" s="157"/>
      <c r="G95" s="157"/>
      <c r="H95" s="158"/>
    </row>
    <row r="96" spans="1:8" ht="37.5" customHeight="1" x14ac:dyDescent="0.2">
      <c r="A96" s="154" t="s">
        <v>63</v>
      </c>
      <c r="B96" s="155"/>
      <c r="C96" s="159"/>
      <c r="D96" s="157">
        <v>1254</v>
      </c>
      <c r="E96" s="157"/>
      <c r="F96" s="157"/>
      <c r="G96" s="157"/>
      <c r="H96" s="158"/>
    </row>
    <row r="97" spans="1:8" ht="37.5" customHeight="1" x14ac:dyDescent="0.2">
      <c r="A97" s="160" t="s">
        <v>64</v>
      </c>
      <c r="B97" s="161"/>
      <c r="C97" s="159"/>
      <c r="D97" s="157">
        <v>1320</v>
      </c>
      <c r="E97" s="157"/>
      <c r="F97" s="157"/>
      <c r="G97" s="157"/>
      <c r="H97" s="158"/>
    </row>
    <row r="98" spans="1:8" ht="37.5" customHeight="1" x14ac:dyDescent="0.2">
      <c r="A98" s="154" t="s">
        <v>65</v>
      </c>
      <c r="B98" s="155"/>
      <c r="C98" s="159"/>
      <c r="D98" s="157">
        <v>303.59999999999997</v>
      </c>
      <c r="E98" s="157"/>
      <c r="F98" s="157"/>
      <c r="G98" s="157"/>
      <c r="H98" s="158"/>
    </row>
    <row r="99" spans="1:8" ht="37.5" customHeight="1" x14ac:dyDescent="0.2">
      <c r="A99" s="154" t="s">
        <v>66</v>
      </c>
      <c r="B99" s="155"/>
      <c r="C99" s="159"/>
      <c r="D99" s="157">
        <v>303.59999999999997</v>
      </c>
      <c r="E99" s="157"/>
      <c r="F99" s="157"/>
      <c r="G99" s="157"/>
      <c r="H99" s="158"/>
    </row>
    <row r="100" spans="1:8" ht="37.5" customHeight="1" x14ac:dyDescent="0.2">
      <c r="A100" s="154" t="s">
        <v>67</v>
      </c>
      <c r="B100" s="155"/>
      <c r="C100" s="159"/>
      <c r="D100" s="157">
        <v>607.19999999999993</v>
      </c>
      <c r="E100" s="157"/>
      <c r="F100" s="157"/>
      <c r="G100" s="157"/>
      <c r="H100" s="158"/>
    </row>
    <row r="101" spans="1:8" ht="37.5" customHeight="1" x14ac:dyDescent="0.2">
      <c r="A101" s="154" t="s">
        <v>68</v>
      </c>
      <c r="B101" s="155"/>
      <c r="C101" s="159"/>
      <c r="D101" s="157">
        <v>910.8</v>
      </c>
      <c r="E101" s="157"/>
      <c r="F101" s="157"/>
      <c r="G101" s="157"/>
      <c r="H101" s="158"/>
    </row>
    <row r="102" spans="1:8" ht="37.5" customHeight="1" thickBot="1" x14ac:dyDescent="0.25">
      <c r="A102" s="162" t="s">
        <v>69</v>
      </c>
      <c r="B102" s="163"/>
      <c r="C102" s="164"/>
      <c r="D102" s="165">
        <v>1880.3999999999999</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58.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182">
        <v>1980</v>
      </c>
      <c r="E106" s="182"/>
      <c r="F106" s="182"/>
      <c r="G106" s="182"/>
      <c r="H106" s="183"/>
    </row>
    <row r="107" spans="1:8" ht="58.5" customHeight="1" thickBot="1" x14ac:dyDescent="0.25">
      <c r="A107" s="184" t="s">
        <v>74</v>
      </c>
      <c r="B107" s="185"/>
      <c r="C107" s="186"/>
      <c r="D107" s="187" t="s">
        <v>75</v>
      </c>
      <c r="E107" s="188"/>
      <c r="F107" s="188"/>
      <c r="G107" s="188"/>
      <c r="H107" s="189"/>
    </row>
    <row r="108" spans="1:8" ht="58.5" customHeight="1" x14ac:dyDescent="0.2">
      <c r="A108" s="190" t="s">
        <v>76</v>
      </c>
      <c r="B108" s="191"/>
      <c r="C108" s="186"/>
      <c r="D108" s="157">
        <f>D106/4</f>
        <v>495</v>
      </c>
      <c r="E108" s="157"/>
      <c r="F108" s="157"/>
      <c r="G108" s="157"/>
      <c r="H108" s="158"/>
    </row>
    <row r="109" spans="1:8" ht="58.5" customHeight="1" x14ac:dyDescent="0.2">
      <c r="A109" s="190" t="s">
        <v>77</v>
      </c>
      <c r="B109" s="191"/>
      <c r="C109" s="186"/>
      <c r="D109" s="157">
        <f>D106/5</f>
        <v>396</v>
      </c>
      <c r="E109" s="157"/>
      <c r="F109" s="157"/>
      <c r="G109" s="157"/>
      <c r="H109" s="158"/>
    </row>
    <row r="110" spans="1:8" ht="58.5" customHeight="1" x14ac:dyDescent="0.2">
      <c r="A110" s="190" t="s">
        <v>78</v>
      </c>
      <c r="B110" s="191"/>
      <c r="C110" s="186"/>
      <c r="D110" s="157">
        <f>D106/6</f>
        <v>330</v>
      </c>
      <c r="E110" s="157"/>
      <c r="F110" s="157"/>
      <c r="G110" s="157"/>
      <c r="H110" s="158"/>
    </row>
    <row r="111" spans="1:8" ht="58.5" customHeight="1" x14ac:dyDescent="0.2">
      <c r="A111" s="190" t="s">
        <v>79</v>
      </c>
      <c r="B111" s="191"/>
      <c r="C111" s="186"/>
      <c r="D111" s="157">
        <f>D106/7</f>
        <v>282.85714285714283</v>
      </c>
      <c r="E111" s="157"/>
      <c r="F111" s="157"/>
      <c r="G111" s="157"/>
      <c r="H111" s="158"/>
    </row>
    <row r="112" spans="1:8" ht="58.5" customHeight="1" x14ac:dyDescent="0.2">
      <c r="A112" s="190" t="s">
        <v>80</v>
      </c>
      <c r="B112" s="191"/>
      <c r="C112" s="186"/>
      <c r="D112" s="157">
        <f>D106/8</f>
        <v>247.5</v>
      </c>
      <c r="E112" s="157"/>
      <c r="F112" s="157"/>
      <c r="G112" s="157"/>
      <c r="H112" s="158"/>
    </row>
    <row r="113" spans="1:8" ht="58.5" customHeight="1" x14ac:dyDescent="0.2">
      <c r="A113" s="190" t="s">
        <v>81</v>
      </c>
      <c r="B113" s="191"/>
      <c r="C113" s="186"/>
      <c r="D113" s="157">
        <f>D106/9</f>
        <v>220</v>
      </c>
      <c r="E113" s="157"/>
      <c r="F113" s="157"/>
      <c r="G113" s="157"/>
      <c r="H113" s="158"/>
    </row>
    <row r="114" spans="1:8" ht="58.5" customHeight="1" x14ac:dyDescent="0.2">
      <c r="A114" s="190" t="s">
        <v>82</v>
      </c>
      <c r="B114" s="191"/>
      <c r="C114" s="186"/>
      <c r="D114" s="157">
        <f>D106/10</f>
        <v>198</v>
      </c>
      <c r="E114" s="157"/>
      <c r="F114" s="157"/>
      <c r="G114" s="157"/>
      <c r="H114" s="158"/>
    </row>
    <row r="115" spans="1:8" ht="58.5" customHeight="1" thickBot="1" x14ac:dyDescent="0.25">
      <c r="A115" s="179" t="s">
        <v>83</v>
      </c>
      <c r="B115" s="180"/>
      <c r="C115" s="186"/>
      <c r="D115" s="182">
        <v>3084</v>
      </c>
      <c r="E115" s="182"/>
      <c r="F115" s="182"/>
      <c r="G115" s="182"/>
      <c r="H115" s="183"/>
    </row>
    <row r="116" spans="1:8" ht="58.5" customHeight="1" thickBot="1" x14ac:dyDescent="0.25">
      <c r="A116" s="184" t="s">
        <v>74</v>
      </c>
      <c r="B116" s="185"/>
      <c r="C116" s="186"/>
      <c r="D116" s="187" t="s">
        <v>75</v>
      </c>
      <c r="E116" s="188"/>
      <c r="F116" s="188"/>
      <c r="G116" s="188"/>
      <c r="H116" s="189"/>
    </row>
    <row r="117" spans="1:8" ht="58.5" customHeight="1" x14ac:dyDescent="0.2">
      <c r="A117" s="190" t="s">
        <v>76</v>
      </c>
      <c r="B117" s="191"/>
      <c r="C117" s="186"/>
      <c r="D117" s="157">
        <v>771</v>
      </c>
      <c r="E117" s="157"/>
      <c r="F117" s="157"/>
      <c r="G117" s="157"/>
      <c r="H117" s="158"/>
    </row>
    <row r="118" spans="1:8" ht="58.5" customHeight="1" x14ac:dyDescent="0.2">
      <c r="A118" s="190" t="s">
        <v>77</v>
      </c>
      <c r="B118" s="191"/>
      <c r="C118" s="186"/>
      <c r="D118" s="157">
        <v>616.79999999999995</v>
      </c>
      <c r="E118" s="157"/>
      <c r="F118" s="157"/>
      <c r="G118" s="157"/>
      <c r="H118" s="158"/>
    </row>
    <row r="119" spans="1:8" ht="58.5" customHeight="1" x14ac:dyDescent="0.2">
      <c r="A119" s="190" t="s">
        <v>78</v>
      </c>
      <c r="B119" s="191"/>
      <c r="C119" s="186"/>
      <c r="D119" s="157">
        <v>514</v>
      </c>
      <c r="E119" s="157"/>
      <c r="F119" s="157"/>
      <c r="G119" s="157"/>
      <c r="H119" s="158"/>
    </row>
    <row r="120" spans="1:8" ht="58.5" customHeight="1" x14ac:dyDescent="0.2">
      <c r="A120" s="190" t="s">
        <v>79</v>
      </c>
      <c r="B120" s="191"/>
      <c r="C120" s="186"/>
      <c r="D120" s="157">
        <v>440.57142857142861</v>
      </c>
      <c r="E120" s="157"/>
      <c r="F120" s="157"/>
      <c r="G120" s="157"/>
      <c r="H120" s="158"/>
    </row>
    <row r="121" spans="1:8" ht="58.5" customHeight="1" x14ac:dyDescent="0.2">
      <c r="A121" s="190" t="s">
        <v>80</v>
      </c>
      <c r="B121" s="191"/>
      <c r="C121" s="186"/>
      <c r="D121" s="157">
        <v>385.5</v>
      </c>
      <c r="E121" s="157"/>
      <c r="F121" s="157"/>
      <c r="G121" s="157"/>
      <c r="H121" s="158"/>
    </row>
    <row r="122" spans="1:8" ht="58.5" customHeight="1" x14ac:dyDescent="0.2">
      <c r="A122" s="190" t="s">
        <v>81</v>
      </c>
      <c r="B122" s="191"/>
      <c r="C122" s="186"/>
      <c r="D122" s="157">
        <v>342.66666666666663</v>
      </c>
      <c r="E122" s="157"/>
      <c r="F122" s="157"/>
      <c r="G122" s="157"/>
      <c r="H122" s="158"/>
    </row>
    <row r="123" spans="1:8" ht="58.5" customHeight="1" thickBot="1" x14ac:dyDescent="0.25">
      <c r="A123" s="190" t="s">
        <v>82</v>
      </c>
      <c r="B123" s="191"/>
      <c r="C123" s="194"/>
      <c r="D123" s="157">
        <v>308.39999999999998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44">
        <v>15404.4</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"2ГИС.НОВЫЙ УРЕНГОЙ"</v>
      </c>
      <c r="D126" s="31">
        <v>1220.3999999999999</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121">
        <v>1650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6">
        <v>5610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"2ГИС.НОВЫЙ УРЕНГОЙ"</v>
      </c>
      <c r="D129" s="36">
        <v>3728.3999999999996</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"2ГИС.НОВЫЙ УРЕНГОЙ"</v>
      </c>
      <c r="D130" s="36">
        <v>4474.8</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6">
        <v>3960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6">
        <v>3662.4</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6">
        <v>6871.2</v>
      </c>
      <c r="E133" s="37"/>
      <c r="F133" s="37"/>
      <c r="G133" s="37"/>
      <c r="H133" s="38"/>
    </row>
    <row r="134" spans="1:8" ht="50.1" customHeight="1" x14ac:dyDescent="0.2">
      <c r="A134" s="160" t="s">
        <v>93</v>
      </c>
      <c r="B134" s="161"/>
      <c r="C134" s="203" t="e">
        <f>#REF!</f>
        <v>#REF!</v>
      </c>
      <c r="D134" s="36">
        <v>1789.2</v>
      </c>
      <c r="E134" s="37"/>
      <c r="F134" s="37"/>
      <c r="G134" s="37"/>
      <c r="H134" s="38"/>
    </row>
    <row r="135" spans="1:8" ht="50.1" customHeight="1" x14ac:dyDescent="0.2">
      <c r="A135" s="160" t="s">
        <v>94</v>
      </c>
      <c r="B135" s="161"/>
      <c r="C135" s="202" t="s">
        <v>95</v>
      </c>
      <c r="D135" s="36">
        <v>660</v>
      </c>
      <c r="E135" s="37"/>
      <c r="F135" s="37"/>
      <c r="G135" s="37"/>
      <c r="H135" s="38"/>
    </row>
    <row r="136" spans="1:8" ht="66.7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6">
        <v>2772</v>
      </c>
      <c r="E136" s="37"/>
      <c r="F136" s="37"/>
      <c r="G136" s="37"/>
      <c r="H136" s="38"/>
    </row>
    <row r="137" spans="1:8" ht="66.75" customHeight="1" x14ac:dyDescent="0.2">
      <c r="A137" s="160" t="s">
        <v>97</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6">
        <v>2217.6</v>
      </c>
      <c r="E137" s="37"/>
      <c r="F137" s="37"/>
      <c r="G137" s="37"/>
      <c r="H137" s="38"/>
    </row>
    <row r="138" spans="1:8" ht="66.75" customHeight="1" x14ac:dyDescent="0.2">
      <c r="A138" s="160" t="s">
        <v>98</v>
      </c>
      <c r="B138" s="161"/>
      <c r="C138"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6">
        <v>2402.4</v>
      </c>
      <c r="E138" s="37"/>
      <c r="F138" s="37"/>
      <c r="G138" s="37"/>
      <c r="H138" s="38"/>
    </row>
    <row r="139" spans="1:8" ht="66.75" customHeight="1" x14ac:dyDescent="0.2">
      <c r="A139" s="160" t="s">
        <v>99</v>
      </c>
      <c r="B139" s="161"/>
      <c r="C139"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6">
        <v>1108.8</v>
      </c>
      <c r="E139" s="37"/>
      <c r="F139" s="37"/>
      <c r="G139" s="37"/>
      <c r="H139" s="38"/>
    </row>
    <row r="140" spans="1:8" ht="66.7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6">
        <v>6871.2</v>
      </c>
      <c r="E140" s="37"/>
      <c r="F140" s="37"/>
      <c r="G140" s="37"/>
      <c r="H140" s="38"/>
    </row>
    <row r="141" spans="1:8" ht="66.7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6">
        <v>2204.4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6">
        <v>976.8</v>
      </c>
      <c r="E142" s="37"/>
      <c r="F142" s="37"/>
      <c r="G142" s="37"/>
      <c r="H142" s="3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6">
        <v>824.4</v>
      </c>
      <c r="E143" s="37"/>
      <c r="F143" s="37"/>
      <c r="G143" s="37"/>
      <c r="H143" s="3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4" s="36">
        <v>50010</v>
      </c>
      <c r="E144" s="37"/>
      <c r="F144" s="37"/>
      <c r="G144" s="37"/>
      <c r="H144" s="3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5" s="36">
        <v>2581.1999999999998</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6">
        <v>3794.3999999999996</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7" s="36">
        <v>2204.4</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"2ГИС.НОВЫЙ УРЕНГОЙ"</v>
      </c>
      <c r="D148" s="36">
        <v>1800</v>
      </c>
      <c r="E148" s="37"/>
      <c r="F148" s="37"/>
      <c r="G148" s="37"/>
      <c r="H148" s="38"/>
    </row>
    <row r="149" spans="1:8" ht="50.1" customHeight="1" x14ac:dyDescent="0.2">
      <c r="A149" s="160" t="s">
        <v>108</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6">
        <v>2400</v>
      </c>
      <c r="E149" s="37"/>
      <c r="F149" s="37"/>
      <c r="G149" s="37"/>
      <c r="H149" s="38"/>
    </row>
    <row r="150" spans="1:8" ht="50.1" customHeight="1" x14ac:dyDescent="0.2">
      <c r="A150" s="160" t="s">
        <v>109</v>
      </c>
      <c r="B150" s="161"/>
      <c r="C150" s="202" t="str">
        <f t="shared" si="2"/>
        <v>Электронный справочник на основе Справочника организаций "2ГИС.НОВЫЙ УРЕНГОЙ" (версия для ПК)</v>
      </c>
      <c r="D150" s="36">
        <v>7920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"2ГИС.НОВЫЙ УРЕНГОЙ"</v>
      </c>
      <c r="D151" s="36">
        <v>5280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"2ГИС.НОВЫЙ УРЕНГОЙ"</v>
      </c>
      <c r="D152" s="36">
        <v>6336</v>
      </c>
      <c r="E152" s="37"/>
      <c r="F152" s="37"/>
      <c r="G152" s="37"/>
      <c r="H152" s="38"/>
    </row>
    <row r="153" spans="1:8" ht="50.1" customHeight="1" x14ac:dyDescent="0.2">
      <c r="A153" s="160" t="s">
        <v>112</v>
      </c>
      <c r="B153" s="161"/>
      <c r="C153" s="202" t="str">
        <f t="shared" si="2"/>
        <v>Электронный справочник на основе Справочника организаций "2ГИС.НОВЫЙ УРЕНГОЙ" (версия для ПК)</v>
      </c>
      <c r="D153" s="36">
        <v>5640</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"2ГИС.НОВЫЙ УРЕНГОЙ" (версия для ПК)</v>
      </c>
      <c r="D154" s="36">
        <v>5160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"2ГИС.НОВЫЙ УРЕНГОЙ" (версия для ПК)</v>
      </c>
      <c r="D155" s="36">
        <v>9720</v>
      </c>
      <c r="E155" s="37"/>
      <c r="F155" s="37"/>
      <c r="G155" s="37"/>
      <c r="H155" s="38"/>
    </row>
    <row r="156" spans="1:8" ht="50.1" customHeight="1" x14ac:dyDescent="0.2">
      <c r="A156" s="160" t="s">
        <v>115</v>
      </c>
      <c r="B156" s="161"/>
      <c r="C156" s="202" t="s">
        <v>95</v>
      </c>
      <c r="D156" s="36">
        <v>960</v>
      </c>
      <c r="E156" s="37"/>
      <c r="F156" s="37"/>
      <c r="G156" s="37"/>
      <c r="H156" s="38"/>
    </row>
    <row r="157" spans="1:8" ht="77.2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6">
        <v>9720</v>
      </c>
      <c r="E157" s="37"/>
      <c r="F157" s="37"/>
      <c r="G157" s="37"/>
      <c r="H157" s="38"/>
    </row>
    <row r="158" spans="1:8" ht="50.1" customHeight="1" thickBot="1" x14ac:dyDescent="0.25">
      <c r="A158" s="160" t="s">
        <v>117</v>
      </c>
      <c r="B158" s="161"/>
      <c r="C158" s="202" t="str">
        <f t="shared" si="2"/>
        <v>Электронный справочник на основе Справочника организаций "2ГИС.НОВЫЙ УРЕНГОЙ" (версия для ПК)</v>
      </c>
      <c r="D158" s="44">
        <v>1440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6">
        <v>2204.4</v>
      </c>
      <c r="E160" s="37"/>
      <c r="F160" s="37"/>
      <c r="G160" s="37"/>
      <c r="H160" s="38"/>
    </row>
    <row r="161" spans="1:8" s="16" customFormat="1" ht="50.1" customHeight="1" x14ac:dyDescent="0.2">
      <c r="A161" s="160" t="s">
        <v>120</v>
      </c>
      <c r="B161" s="161"/>
      <c r="C161" s="209"/>
      <c r="D161" s="36">
        <v>2204.4</v>
      </c>
      <c r="E161" s="37"/>
      <c r="F161" s="37"/>
      <c r="G161" s="37"/>
      <c r="H161" s="38"/>
    </row>
    <row r="162" spans="1:8" s="16" customFormat="1" ht="50.1" customHeight="1" x14ac:dyDescent="0.2">
      <c r="A162" s="207" t="s">
        <v>121</v>
      </c>
      <c r="B162" s="208"/>
      <c r="C162" s="209"/>
      <c r="D162" s="293">
        <v>1650</v>
      </c>
      <c r="E162" s="157"/>
      <c r="F162" s="157"/>
      <c r="G162" s="157"/>
      <c r="H162" s="157"/>
    </row>
    <row r="163" spans="1:8" s="16" customFormat="1" ht="50.1" customHeight="1" x14ac:dyDescent="0.2">
      <c r="A163" s="207" t="s">
        <v>122</v>
      </c>
      <c r="B163" s="208"/>
      <c r="C163" s="209"/>
      <c r="D163" s="293">
        <v>165</v>
      </c>
      <c r="E163" s="157"/>
      <c r="F163" s="157"/>
      <c r="G163" s="157"/>
      <c r="H163" s="157"/>
    </row>
    <row r="164" spans="1:8" s="16" customFormat="1" ht="50.1" customHeight="1" thickBot="1" x14ac:dyDescent="0.25">
      <c r="A164" s="207" t="s">
        <v>123</v>
      </c>
      <c r="B164" s="208"/>
      <c r="C164" s="210"/>
      <c r="D164" s="78">
        <v>560.4</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"Интернет-площадка 2gis.ru на основе Cправочника организаций "&amp;$C$2&amp;""</f>
        <v>Интернет-площадка 2gis.ru на основе Cправочника организаций "2ГИС.НОВЫЙ УРЕНГОЙ"</v>
      </c>
      <c r="D166" s="36">
        <v>2046</v>
      </c>
      <c r="E166" s="37"/>
      <c r="F166" s="37"/>
      <c r="G166" s="37"/>
      <c r="H166" s="38"/>
    </row>
    <row r="167" spans="1:8" ht="50.1" customHeight="1" x14ac:dyDescent="0.2">
      <c r="A167" s="160" t="s">
        <v>126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7" s="36">
        <v>2244</v>
      </c>
      <c r="E167" s="37"/>
      <c r="F167" s="37"/>
      <c r="G167" s="37"/>
      <c r="H167" s="38"/>
    </row>
    <row r="168" spans="1:8" ht="50.1" customHeight="1" x14ac:dyDescent="0.2">
      <c r="A168" s="160" t="s">
        <v>195</v>
      </c>
      <c r="B168" s="161"/>
      <c r="C168" s="202" t="str">
        <f>"Интернет-площадка 2gis.ru на основе Cправочника организаций "&amp;$C$2&amp;""</f>
        <v>Интернет-площадка 2gis.ru на основе Cправочника организаций "2ГИС.НОВЫЙ УРЕНГОЙ"</v>
      </c>
      <c r="D168" s="36">
        <v>2880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9" s="36">
        <v>3240</v>
      </c>
      <c r="E169" s="37"/>
      <c r="F169" s="37"/>
      <c r="G169" s="37"/>
      <c r="H169" s="38"/>
    </row>
    <row r="170" spans="1:8" s="16" customFormat="1" ht="126" customHeight="1" thickBot="1" x14ac:dyDescent="0.25">
      <c r="A170" s="160" t="s">
        <v>129</v>
      </c>
      <c r="B170" s="161"/>
      <c r="C170" s="481" t="str">
        <f>C166</f>
        <v>Интернет-площадка 2gis.ru на основе Cправочника организаций "2ГИС.НОВЫЙ УРЕНГОЙ"</v>
      </c>
      <c r="D170" s="36">
        <v>5790</v>
      </c>
      <c r="E170" s="37"/>
      <c r="F170" s="37"/>
      <c r="G170" s="37"/>
      <c r="H170" s="38"/>
    </row>
    <row r="171" spans="1:8" ht="50.1" customHeight="1" thickBot="1" x14ac:dyDescent="0.25">
      <c r="A171" s="24" t="s">
        <v>196</v>
      </c>
      <c r="B171" s="25"/>
      <c r="C171" s="26"/>
      <c r="D171" s="173"/>
      <c r="E171" s="173"/>
      <c r="F171" s="173"/>
      <c r="G171" s="173"/>
      <c r="H171" s="174"/>
    </row>
    <row r="172" spans="1:8" s="23" customFormat="1" ht="30" customHeight="1" thickBot="1" x14ac:dyDescent="0.25">
      <c r="A172" s="297"/>
      <c r="B172" s="298"/>
      <c r="C172" s="456"/>
      <c r="D172" s="298"/>
      <c r="E172" s="298"/>
      <c r="F172" s="298"/>
      <c r="G172" s="298"/>
      <c r="H172" s="299"/>
    </row>
    <row r="173" spans="1:8" s="16" customFormat="1" ht="185.25" customHeight="1" x14ac:dyDescent="0.2">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3" s="31">
        <v>10626</v>
      </c>
      <c r="E173" s="32"/>
      <c r="F173" s="32"/>
      <c r="G173" s="32"/>
      <c r="H173" s="33"/>
    </row>
    <row r="174" spans="1:8" s="16" customFormat="1" ht="83.25" customHeight="1" thickBot="1" x14ac:dyDescent="0.25">
      <c r="A174" s="160" t="s">
        <v>198</v>
      </c>
      <c r="B174" s="161"/>
      <c r="C174" s="209"/>
      <c r="D174" s="36">
        <v>10626</v>
      </c>
      <c r="E174" s="37"/>
      <c r="F174" s="37"/>
      <c r="G174" s="37"/>
      <c r="H174" s="38"/>
    </row>
    <row r="175" spans="1:8" ht="21.75" thickBot="1" x14ac:dyDescent="0.25">
      <c r="A175" s="286"/>
      <c r="B175" s="287"/>
      <c r="C175" s="130"/>
      <c r="D175" s="288"/>
      <c r="E175" s="288"/>
      <c r="F175" s="288"/>
      <c r="G175" s="288"/>
      <c r="H175" s="289"/>
    </row>
    <row r="177" spans="1:8" ht="21" x14ac:dyDescent="0.2">
      <c r="A177" s="216"/>
      <c r="B177" s="217" t="s">
        <v>130</v>
      </c>
      <c r="C177" s="218" t="s">
        <v>522</v>
      </c>
      <c r="D177" s="218"/>
      <c r="E177" s="219"/>
      <c r="F177" s="219"/>
      <c r="G177" s="219"/>
      <c r="H177" s="219"/>
    </row>
    <row r="178" spans="1:8" ht="21" x14ac:dyDescent="0.2">
      <c r="A178" s="216"/>
      <c r="B178" s="219"/>
      <c r="C178" s="220" t="s">
        <v>523</v>
      </c>
      <c r="D178" s="220"/>
      <c r="E178" s="219"/>
      <c r="F178" s="219"/>
      <c r="G178" s="219"/>
      <c r="H178" s="219"/>
    </row>
    <row r="179" spans="1:8" ht="21" x14ac:dyDescent="0.2">
      <c r="A179" s="216"/>
      <c r="B179" s="219"/>
      <c r="C179" s="220" t="s">
        <v>524</v>
      </c>
      <c r="D179" s="220"/>
      <c r="E179" s="219"/>
      <c r="F179" s="219"/>
      <c r="G179" s="219"/>
      <c r="H179" s="219"/>
    </row>
    <row r="180" spans="1:8" ht="21" x14ac:dyDescent="0.2">
      <c r="C180" s="220"/>
      <c r="D180" s="220"/>
      <c r="E180" s="219"/>
      <c r="F180" s="219"/>
      <c r="G180" s="219"/>
      <c r="H180" s="213"/>
    </row>
    <row r="181" spans="1:8" ht="26.25" customHeight="1"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ht="26.25" customHeight="1"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ht="26.25" customHeight="1"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ht="26.25" customHeight="1"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ht="26.25" customHeight="1"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ht="26.25" customHeight="1"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ht="26.25" customHeight="1"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ht="26.25" x14ac:dyDescent="0.2">
      <c r="A188" s="229"/>
      <c r="B188" s="229"/>
      <c r="C188" s="230"/>
      <c r="D188" s="231"/>
      <c r="E188" s="231"/>
      <c r="F188" s="232"/>
      <c r="G188" s="233"/>
      <c r="H188" s="233"/>
    </row>
    <row r="189" spans="1:8" ht="21" x14ac:dyDescent="0.2">
      <c r="A189" s="235" t="s">
        <v>141</v>
      </c>
      <c r="B189" s="235"/>
      <c r="C189" s="235"/>
      <c r="D189" s="235"/>
      <c r="E189" s="235"/>
      <c r="F189" s="235"/>
      <c r="G189" s="235"/>
      <c r="H189" s="235"/>
    </row>
    <row r="190" spans="1:8" ht="21" x14ac:dyDescent="0.2">
      <c r="A190" s="235" t="s">
        <v>142</v>
      </c>
      <c r="B190" s="235"/>
      <c r="C190" s="235"/>
      <c r="D190" s="235"/>
      <c r="E190" s="235"/>
      <c r="F190" s="235"/>
      <c r="G190" s="235"/>
      <c r="H190" s="235"/>
    </row>
    <row r="191" spans="1:8" ht="26.25" x14ac:dyDescent="0.2">
      <c r="A191" s="229"/>
      <c r="B191" s="229"/>
      <c r="C191" s="230"/>
      <c r="D191" s="231"/>
      <c r="E191" s="231"/>
      <c r="F191" s="232"/>
      <c r="G191" s="233"/>
      <c r="H191" s="233"/>
    </row>
    <row r="192" spans="1:8" ht="50.1" customHeight="1" thickBot="1" x14ac:dyDescent="0.25">
      <c r="A192" s="236" t="s">
        <v>143</v>
      </c>
      <c r="B192" s="236"/>
      <c r="C192" s="236"/>
      <c r="D192" s="236"/>
      <c r="E192" s="236"/>
      <c r="F192" s="237"/>
      <c r="G192" s="227"/>
      <c r="H192" s="238"/>
    </row>
    <row r="193" spans="1:8" ht="50.1" customHeight="1" thickBot="1" x14ac:dyDescent="0.25">
      <c r="A193" s="239" t="s">
        <v>144</v>
      </c>
      <c r="B193" s="240"/>
      <c r="C193" s="240"/>
      <c r="D193" s="240"/>
      <c r="E193" s="241"/>
      <c r="F193" s="242"/>
      <c r="H193" s="243"/>
    </row>
    <row r="194" spans="1:8" ht="94.5" customHeight="1" thickBot="1" x14ac:dyDescent="0.25">
      <c r="A194" s="421" t="s">
        <v>145</v>
      </c>
      <c r="B194" s="422"/>
      <c r="C194" s="246" t="s">
        <v>146</v>
      </c>
      <c r="D194" s="435" t="s">
        <v>147</v>
      </c>
      <c r="E194" s="436"/>
      <c r="F194" s="248"/>
      <c r="G194" s="248"/>
      <c r="H194" s="248"/>
    </row>
    <row r="195" spans="1:8" ht="105" customHeight="1" x14ac:dyDescent="0.2">
      <c r="A195" s="249" t="s">
        <v>148</v>
      </c>
      <c r="B195" s="250"/>
      <c r="C195" s="251" t="s">
        <v>149</v>
      </c>
      <c r="D195" s="252" t="s">
        <v>150</v>
      </c>
      <c r="E195" s="253"/>
      <c r="F195" s="248"/>
      <c r="G195" s="248"/>
      <c r="H195" s="248"/>
    </row>
    <row r="196" spans="1:8" ht="78.75" customHeight="1" x14ac:dyDescent="0.2">
      <c r="A196" s="254" t="s">
        <v>151</v>
      </c>
      <c r="B196" s="255"/>
      <c r="C196" s="256" t="s">
        <v>152</v>
      </c>
      <c r="D196" s="257" t="s">
        <v>153</v>
      </c>
      <c r="E196" s="258"/>
      <c r="F196" s="248"/>
      <c r="G196" s="248"/>
      <c r="H196" s="248"/>
    </row>
    <row r="197" spans="1:8" ht="129.75" customHeight="1" thickBot="1" x14ac:dyDescent="0.25">
      <c r="A197" s="316" t="s">
        <v>154</v>
      </c>
      <c r="B197" s="317"/>
      <c r="C197" s="318" t="s">
        <v>155</v>
      </c>
      <c r="D197" s="319" t="s">
        <v>153</v>
      </c>
      <c r="E197" s="320"/>
      <c r="F197" s="248"/>
      <c r="G197" s="248"/>
      <c r="H197" s="248"/>
    </row>
    <row r="198" spans="1:8" s="213" customFormat="1" ht="102.75" customHeight="1" thickBot="1" x14ac:dyDescent="0.25">
      <c r="A198" s="316" t="s">
        <v>157</v>
      </c>
      <c r="B198" s="317"/>
      <c r="C198" s="613" t="s">
        <v>158</v>
      </c>
      <c r="D198" s="317" t="s">
        <v>153</v>
      </c>
      <c r="E198" s="614"/>
      <c r="F198" s="242"/>
      <c r="G198" s="242"/>
      <c r="H198" s="242"/>
    </row>
    <row r="199" spans="1:8" s="234" customFormat="1" ht="222.75" customHeight="1" thickBot="1" x14ac:dyDescent="0.25">
      <c r="A199" s="316" t="s">
        <v>159</v>
      </c>
      <c r="B199" s="317"/>
      <c r="C199" s="318" t="s">
        <v>160</v>
      </c>
      <c r="D199" s="319" t="s">
        <v>153</v>
      </c>
      <c r="E199" s="320"/>
      <c r="F199" s="232"/>
      <c r="G199" s="233"/>
      <c r="H199" s="233"/>
    </row>
    <row r="200" spans="1:8" ht="23.25" x14ac:dyDescent="0.2">
      <c r="A200" s="260" t="s">
        <v>161</v>
      </c>
      <c r="B200" s="260"/>
      <c r="C200" s="260"/>
      <c r="D200" s="260"/>
      <c r="E200" s="260"/>
      <c r="F200" s="260"/>
      <c r="G200" s="260"/>
      <c r="H200" s="260"/>
    </row>
    <row r="201" spans="1:8" ht="23.25" customHeight="1" x14ac:dyDescent="0.2">
      <c r="A201" s="260" t="s">
        <v>162</v>
      </c>
      <c r="B201" s="260"/>
      <c r="C201" s="260"/>
      <c r="D201" s="260"/>
      <c r="E201" s="260"/>
      <c r="F201" s="260"/>
      <c r="G201" s="260"/>
      <c r="H201" s="260"/>
    </row>
    <row r="202" spans="1:8" ht="183" customHeight="1" x14ac:dyDescent="0.2">
      <c r="A202"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5"/>
      <c r="C202" s="235"/>
      <c r="D202" s="235"/>
      <c r="E202" s="235"/>
      <c r="F202" s="235"/>
      <c r="G202" s="235"/>
      <c r="H202" s="235"/>
    </row>
    <row r="203" spans="1:8" ht="67.5" customHeight="1" x14ac:dyDescent="0.2">
      <c r="A203" s="235" t="s">
        <v>164</v>
      </c>
      <c r="B203" s="235"/>
      <c r="C203" s="235"/>
      <c r="D203" s="235"/>
      <c r="E203" s="235"/>
      <c r="F203" s="235"/>
      <c r="G203" s="235"/>
      <c r="H203" s="235"/>
    </row>
    <row r="204" spans="1:8" ht="28.5" customHeight="1" x14ac:dyDescent="0.2">
      <c r="A204" s="260" t="s">
        <v>165</v>
      </c>
      <c r="B204" s="260"/>
      <c r="C204" s="260"/>
      <c r="D204" s="260"/>
      <c r="E204" s="260"/>
      <c r="F204" s="260"/>
      <c r="G204" s="260"/>
      <c r="H204" s="260"/>
    </row>
    <row r="205" spans="1:8" s="262" customFormat="1" ht="114.75" customHeight="1" x14ac:dyDescent="0.2">
      <c r="A205" s="235" t="s">
        <v>166</v>
      </c>
      <c r="B205" s="235"/>
      <c r="C205" s="235"/>
      <c r="D205" s="235"/>
      <c r="E205" s="235"/>
      <c r="F205" s="235"/>
      <c r="G205" s="235"/>
      <c r="H205" s="23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3"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14234.4</v>
      </c>
      <c r="E7" s="32">
        <f>F7*1.1</f>
        <v>13048.2</v>
      </c>
      <c r="F7" s="32">
        <v>11862</v>
      </c>
      <c r="G7" s="32">
        <f>F7*0.75</f>
        <v>8896.5</v>
      </c>
      <c r="H7" s="33">
        <f>F7*0.5</f>
        <v>5931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15832.8</v>
      </c>
      <c r="E12" s="32">
        <f>F12*1.1</f>
        <v>14513.400000000001</v>
      </c>
      <c r="F12" s="32">
        <v>13194</v>
      </c>
      <c r="G12" s="32">
        <f>F12*0.75</f>
        <v>9895.5</v>
      </c>
      <c r="H12" s="33">
        <f>F12*0.5</f>
        <v>6597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267">
        <v>420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19929.599999999999</v>
      </c>
      <c r="E27" s="32">
        <f>F27*1.1</f>
        <v>18268.800000000003</v>
      </c>
      <c r="F27" s="32">
        <v>16608</v>
      </c>
      <c r="G27" s="32">
        <f>F27*0.75</f>
        <v>12456</v>
      </c>
      <c r="H27" s="33">
        <f>F27*0.5</f>
        <v>8304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22176</v>
      </c>
      <c r="E32" s="32">
        <f>F32*1.1</f>
        <v>20328</v>
      </c>
      <c r="F32" s="32">
        <v>18480</v>
      </c>
      <c r="G32" s="32">
        <f>F32*0.75</f>
        <v>13860</v>
      </c>
      <c r="H32" s="33">
        <f>F32*0.5</f>
        <v>9240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1">
        <f>F48*1.2</f>
        <v>17085.599999999999</v>
      </c>
      <c r="E48" s="32">
        <f>F48*1.1</f>
        <v>15661.800000000001</v>
      </c>
      <c r="F48" s="32">
        <v>14238</v>
      </c>
      <c r="G48" s="32">
        <f>F48*0.75</f>
        <v>10678.5</v>
      </c>
      <c r="H48" s="33">
        <f>F48*0.5</f>
        <v>7119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54">
        <f>F54*1.2</f>
        <v>19000.8</v>
      </c>
      <c r="E54" s="32">
        <f>F54*1.1</f>
        <v>17417.400000000001</v>
      </c>
      <c r="F54" s="32">
        <v>15834</v>
      </c>
      <c r="G54" s="32">
        <f>F54*0.75</f>
        <v>11875.5</v>
      </c>
      <c r="H54" s="33">
        <f>F54*0.5</f>
        <v>7917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267">
        <v>420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1980 до 30690</v>
      </c>
      <c r="E64" s="139"/>
      <c r="F64" s="139"/>
      <c r="G64" s="139"/>
      <c r="H64" s="140"/>
    </row>
    <row r="65" spans="1:8" ht="37.5" customHeight="1" x14ac:dyDescent="0.2">
      <c r="A65" s="141" t="s">
        <v>39</v>
      </c>
      <c r="B65" s="142"/>
      <c r="C65" s="278"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144">
        <v>1980</v>
      </c>
      <c r="E65" s="145"/>
      <c r="F65" s="145"/>
      <c r="G65" s="145"/>
      <c r="H65" s="146"/>
    </row>
    <row r="66" spans="1:8" ht="37.5" customHeight="1" x14ac:dyDescent="0.2">
      <c r="A66" s="147" t="s">
        <v>40</v>
      </c>
      <c r="B66" s="148"/>
      <c r="C66" s="143"/>
      <c r="D66" s="36">
        <v>2970</v>
      </c>
      <c r="E66" s="37"/>
      <c r="F66" s="37"/>
      <c r="G66" s="37"/>
      <c r="H66" s="38"/>
    </row>
    <row r="67" spans="1:8" ht="37.5" customHeight="1" x14ac:dyDescent="0.2">
      <c r="A67" s="147" t="s">
        <v>41</v>
      </c>
      <c r="B67" s="148"/>
      <c r="C67" s="143"/>
      <c r="D67" s="36">
        <v>3960</v>
      </c>
      <c r="E67" s="37"/>
      <c r="F67" s="37"/>
      <c r="G67" s="37"/>
      <c r="H67" s="38"/>
    </row>
    <row r="68" spans="1:8" ht="37.5" customHeight="1" x14ac:dyDescent="0.2">
      <c r="A68" s="147" t="s">
        <v>42</v>
      </c>
      <c r="B68" s="148"/>
      <c r="C68" s="143"/>
      <c r="D68" s="36">
        <v>4950</v>
      </c>
      <c r="E68" s="37"/>
      <c r="F68" s="37"/>
      <c r="G68" s="37"/>
      <c r="H68" s="38"/>
    </row>
    <row r="69" spans="1:8" ht="37.5" customHeight="1" x14ac:dyDescent="0.2">
      <c r="A69" s="147" t="s">
        <v>43</v>
      </c>
      <c r="B69" s="148"/>
      <c r="C69" s="143"/>
      <c r="D69" s="36">
        <v>5940</v>
      </c>
      <c r="E69" s="37"/>
      <c r="F69" s="37"/>
      <c r="G69" s="37"/>
      <c r="H69" s="38"/>
    </row>
    <row r="70" spans="1:8" ht="37.5" customHeight="1" x14ac:dyDescent="0.2">
      <c r="A70" s="147" t="s">
        <v>44</v>
      </c>
      <c r="B70" s="148"/>
      <c r="C70" s="143"/>
      <c r="D70" s="36">
        <v>6930</v>
      </c>
      <c r="E70" s="37"/>
      <c r="F70" s="37"/>
      <c r="G70" s="37"/>
      <c r="H70" s="38"/>
    </row>
    <row r="71" spans="1:8" ht="37.5" customHeight="1" x14ac:dyDescent="0.2">
      <c r="A71" s="147" t="s">
        <v>45</v>
      </c>
      <c r="B71" s="148"/>
      <c r="C71" s="143"/>
      <c r="D71" s="36">
        <v>7920</v>
      </c>
      <c r="E71" s="37"/>
      <c r="F71" s="37"/>
      <c r="G71" s="37"/>
      <c r="H71" s="38"/>
    </row>
    <row r="72" spans="1:8" ht="37.5" customHeight="1" x14ac:dyDescent="0.2">
      <c r="A72" s="147" t="s">
        <v>46</v>
      </c>
      <c r="B72" s="148"/>
      <c r="C72" s="143"/>
      <c r="D72" s="36">
        <v>8910</v>
      </c>
      <c r="E72" s="37"/>
      <c r="F72" s="37"/>
      <c r="G72" s="37"/>
      <c r="H72" s="38"/>
    </row>
    <row r="73" spans="1:8" ht="37.5" customHeight="1" x14ac:dyDescent="0.2">
      <c r="A73" s="147" t="s">
        <v>47</v>
      </c>
      <c r="B73" s="148"/>
      <c r="C73" s="143"/>
      <c r="D73" s="36">
        <v>9900</v>
      </c>
      <c r="E73" s="37"/>
      <c r="F73" s="37"/>
      <c r="G73" s="37"/>
      <c r="H73" s="38"/>
    </row>
    <row r="74" spans="1:8" ht="37.5" customHeight="1" x14ac:dyDescent="0.2">
      <c r="A74" s="147" t="s">
        <v>48</v>
      </c>
      <c r="B74" s="148"/>
      <c r="C74" s="143"/>
      <c r="D74" s="36">
        <v>10890</v>
      </c>
      <c r="E74" s="37"/>
      <c r="F74" s="37"/>
      <c r="G74" s="37"/>
      <c r="H74" s="38"/>
    </row>
    <row r="75" spans="1:8" ht="37.5" customHeight="1" x14ac:dyDescent="0.2">
      <c r="A75" s="147" t="s">
        <v>49</v>
      </c>
      <c r="B75" s="148"/>
      <c r="C75" s="143"/>
      <c r="D75" s="36">
        <v>11880</v>
      </c>
      <c r="E75" s="37"/>
      <c r="F75" s="37"/>
      <c r="G75" s="37"/>
      <c r="H75" s="38"/>
    </row>
    <row r="76" spans="1:8" ht="37.5" customHeight="1" x14ac:dyDescent="0.2">
      <c r="A76" s="147" t="s">
        <v>50</v>
      </c>
      <c r="B76" s="148"/>
      <c r="C76" s="143"/>
      <c r="D76" s="36">
        <v>12870</v>
      </c>
      <c r="E76" s="37"/>
      <c r="F76" s="37"/>
      <c r="G76" s="37"/>
      <c r="H76" s="38"/>
    </row>
    <row r="77" spans="1:8" ht="37.5" customHeight="1" x14ac:dyDescent="0.2">
      <c r="A77" s="147" t="s">
        <v>51</v>
      </c>
      <c r="B77" s="148"/>
      <c r="C77" s="143"/>
      <c r="D77" s="36">
        <v>13860</v>
      </c>
      <c r="E77" s="37"/>
      <c r="F77" s="37"/>
      <c r="G77" s="37"/>
      <c r="H77" s="38"/>
    </row>
    <row r="78" spans="1:8" ht="37.5" customHeight="1" x14ac:dyDescent="0.2">
      <c r="A78" s="147" t="s">
        <v>52</v>
      </c>
      <c r="B78" s="148"/>
      <c r="C78" s="143"/>
      <c r="D78" s="36">
        <v>14850</v>
      </c>
      <c r="E78" s="37"/>
      <c r="F78" s="37"/>
      <c r="G78" s="37"/>
      <c r="H78" s="38"/>
    </row>
    <row r="79" spans="1:8" ht="37.5" customHeight="1" x14ac:dyDescent="0.2">
      <c r="A79" s="147" t="s">
        <v>53</v>
      </c>
      <c r="B79" s="148"/>
      <c r="C79" s="143"/>
      <c r="D79" s="36">
        <v>15840</v>
      </c>
      <c r="E79" s="37"/>
      <c r="F79" s="37"/>
      <c r="G79" s="37"/>
      <c r="H79" s="38"/>
    </row>
    <row r="80" spans="1:8" ht="37.5" customHeight="1" x14ac:dyDescent="0.2">
      <c r="A80" s="147" t="s">
        <v>54</v>
      </c>
      <c r="B80" s="148"/>
      <c r="C80" s="143"/>
      <c r="D80" s="36">
        <v>16830</v>
      </c>
      <c r="E80" s="37"/>
      <c r="F80" s="37"/>
      <c r="G80" s="37"/>
      <c r="H80" s="38"/>
    </row>
    <row r="81" spans="1:8" ht="37.5" customHeight="1" x14ac:dyDescent="0.2">
      <c r="A81" s="147" t="s">
        <v>55</v>
      </c>
      <c r="B81" s="148"/>
      <c r="C81" s="143"/>
      <c r="D81" s="36">
        <v>17820</v>
      </c>
      <c r="E81" s="37"/>
      <c r="F81" s="37"/>
      <c r="G81" s="37"/>
      <c r="H81" s="38"/>
    </row>
    <row r="82" spans="1:8" ht="37.5" customHeight="1" x14ac:dyDescent="0.2">
      <c r="A82" s="147" t="s">
        <v>56</v>
      </c>
      <c r="B82" s="148"/>
      <c r="C82" s="143"/>
      <c r="D82" s="36">
        <v>18810</v>
      </c>
      <c r="E82" s="37"/>
      <c r="F82" s="37"/>
      <c r="G82" s="37"/>
      <c r="H82" s="38"/>
    </row>
    <row r="83" spans="1:8" ht="37.5" customHeight="1" x14ac:dyDescent="0.2">
      <c r="A83" s="147" t="s">
        <v>57</v>
      </c>
      <c r="B83" s="148"/>
      <c r="C83" s="143"/>
      <c r="D83" s="36">
        <v>19800</v>
      </c>
      <c r="E83" s="37"/>
      <c r="F83" s="37"/>
      <c r="G83" s="37"/>
      <c r="H83" s="38"/>
    </row>
    <row r="84" spans="1:8" ht="37.5" customHeight="1" x14ac:dyDescent="0.2">
      <c r="A84" s="147" t="s">
        <v>58</v>
      </c>
      <c r="B84" s="148"/>
      <c r="C84" s="143"/>
      <c r="D84" s="36">
        <v>20790</v>
      </c>
      <c r="E84" s="37"/>
      <c r="F84" s="37"/>
      <c r="G84" s="37"/>
      <c r="H84" s="38"/>
    </row>
    <row r="85" spans="1:8" ht="37.5" customHeight="1" x14ac:dyDescent="0.2">
      <c r="A85" s="147" t="s">
        <v>178</v>
      </c>
      <c r="B85" s="148"/>
      <c r="C85" s="143"/>
      <c r="D85" s="36">
        <v>21780</v>
      </c>
      <c r="E85" s="37"/>
      <c r="F85" s="37"/>
      <c r="G85" s="37"/>
      <c r="H85" s="38"/>
    </row>
    <row r="86" spans="1:8" ht="37.5" customHeight="1" x14ac:dyDescent="0.2">
      <c r="A86" s="147" t="s">
        <v>179</v>
      </c>
      <c r="B86" s="148"/>
      <c r="C86" s="143"/>
      <c r="D86" s="36">
        <v>22770</v>
      </c>
      <c r="E86" s="37"/>
      <c r="F86" s="37"/>
      <c r="G86" s="37"/>
      <c r="H86" s="38"/>
    </row>
    <row r="87" spans="1:8" ht="37.5" customHeight="1" x14ac:dyDescent="0.2">
      <c r="A87" s="147" t="s">
        <v>180</v>
      </c>
      <c r="B87" s="148"/>
      <c r="C87" s="143"/>
      <c r="D87" s="36">
        <v>23760</v>
      </c>
      <c r="E87" s="37"/>
      <c r="F87" s="37"/>
      <c r="G87" s="37"/>
      <c r="H87" s="38"/>
    </row>
    <row r="88" spans="1:8" ht="37.5" customHeight="1" x14ac:dyDescent="0.2">
      <c r="A88" s="147" t="s">
        <v>181</v>
      </c>
      <c r="B88" s="148"/>
      <c r="C88" s="143"/>
      <c r="D88" s="36">
        <v>24750</v>
      </c>
      <c r="E88" s="37"/>
      <c r="F88" s="37"/>
      <c r="G88" s="37"/>
      <c r="H88" s="38"/>
    </row>
    <row r="89" spans="1:8" ht="37.5" customHeight="1" x14ac:dyDescent="0.2">
      <c r="A89" s="147" t="s">
        <v>182</v>
      </c>
      <c r="B89" s="148"/>
      <c r="C89" s="143"/>
      <c r="D89" s="36">
        <v>25740</v>
      </c>
      <c r="E89" s="37"/>
      <c r="F89" s="37"/>
      <c r="G89" s="37"/>
      <c r="H89" s="38"/>
    </row>
    <row r="90" spans="1:8" ht="37.5" customHeight="1" x14ac:dyDescent="0.2">
      <c r="A90" s="147" t="s">
        <v>183</v>
      </c>
      <c r="B90" s="148"/>
      <c r="C90" s="143"/>
      <c r="D90" s="36">
        <v>26730</v>
      </c>
      <c r="E90" s="37"/>
      <c r="F90" s="37"/>
      <c r="G90" s="37"/>
      <c r="H90" s="38"/>
    </row>
    <row r="91" spans="1:8" ht="37.5" customHeight="1" x14ac:dyDescent="0.2">
      <c r="A91" s="147" t="s">
        <v>184</v>
      </c>
      <c r="B91" s="148"/>
      <c r="C91" s="143"/>
      <c r="D91" s="36">
        <v>27720</v>
      </c>
      <c r="E91" s="37"/>
      <c r="F91" s="37"/>
      <c r="G91" s="37"/>
      <c r="H91" s="38"/>
    </row>
    <row r="92" spans="1:8" ht="37.5" customHeight="1" x14ac:dyDescent="0.2">
      <c r="A92" s="147" t="s">
        <v>185</v>
      </c>
      <c r="B92" s="148"/>
      <c r="C92" s="143"/>
      <c r="D92" s="36">
        <v>28710</v>
      </c>
      <c r="E92" s="37"/>
      <c r="F92" s="37"/>
      <c r="G92" s="37"/>
      <c r="H92" s="38"/>
    </row>
    <row r="93" spans="1:8" ht="37.5" customHeight="1" x14ac:dyDescent="0.2">
      <c r="A93" s="147" t="s">
        <v>186</v>
      </c>
      <c r="B93" s="148"/>
      <c r="C93" s="143"/>
      <c r="D93" s="36">
        <v>29700</v>
      </c>
      <c r="E93" s="37"/>
      <c r="F93" s="37"/>
      <c r="G93" s="37"/>
      <c r="H93" s="38"/>
    </row>
    <row r="94" spans="1:8" ht="37.5" customHeight="1" thickBot="1" x14ac:dyDescent="0.25">
      <c r="A94" s="147" t="s">
        <v>187</v>
      </c>
      <c r="B94" s="148"/>
      <c r="C94" s="143"/>
      <c r="D94" s="36">
        <v>30690</v>
      </c>
      <c r="E94" s="37"/>
      <c r="F94" s="37"/>
      <c r="G94" s="37"/>
      <c r="H94" s="38"/>
    </row>
    <row r="95" spans="1:8" ht="50.1" customHeight="1" thickBot="1" x14ac:dyDescent="0.25">
      <c r="A95" s="136" t="s">
        <v>59</v>
      </c>
      <c r="B95" s="137"/>
      <c r="C95" s="137"/>
      <c r="D95" s="138" t="str">
        <f>"от "&amp;MIN(D96:D105)&amp;" до "&amp;MAX(D96:D105)</f>
        <v>от 240 до 1950</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152">
        <v>1050</v>
      </c>
      <c r="E96" s="152"/>
      <c r="F96" s="152"/>
      <c r="G96" s="152"/>
      <c r="H96" s="153"/>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157">
        <v>300</v>
      </c>
      <c r="E97" s="157"/>
      <c r="F97" s="157"/>
      <c r="G97" s="157"/>
      <c r="H97" s="158"/>
    </row>
    <row r="98" spans="1:8" ht="37.5" customHeight="1" x14ac:dyDescent="0.2">
      <c r="A98" s="154" t="s">
        <v>62</v>
      </c>
      <c r="B98" s="155"/>
      <c r="C98" s="159"/>
      <c r="D98" s="157">
        <v>1950</v>
      </c>
      <c r="E98" s="157"/>
      <c r="F98" s="157"/>
      <c r="G98" s="157"/>
      <c r="H98" s="158"/>
    </row>
    <row r="99" spans="1:8" ht="37.5" customHeight="1" x14ac:dyDescent="0.2">
      <c r="A99" s="154" t="s">
        <v>63</v>
      </c>
      <c r="B99" s="155"/>
      <c r="C99" s="159"/>
      <c r="D99" s="157">
        <v>978</v>
      </c>
      <c r="E99" s="157"/>
      <c r="F99" s="157"/>
      <c r="G99" s="157"/>
      <c r="H99" s="158"/>
    </row>
    <row r="100" spans="1:8" ht="37.5" customHeight="1" x14ac:dyDescent="0.2">
      <c r="A100" s="160" t="s">
        <v>64</v>
      </c>
      <c r="B100" s="161"/>
      <c r="C100" s="159"/>
      <c r="D100" s="157">
        <v>1038</v>
      </c>
      <c r="E100" s="157"/>
      <c r="F100" s="157"/>
      <c r="G100" s="157"/>
      <c r="H100" s="158"/>
    </row>
    <row r="101" spans="1:8" ht="37.5" customHeight="1" x14ac:dyDescent="0.2">
      <c r="A101" s="154" t="s">
        <v>65</v>
      </c>
      <c r="B101" s="155"/>
      <c r="C101" s="159"/>
      <c r="D101" s="157">
        <v>240</v>
      </c>
      <c r="E101" s="157"/>
      <c r="F101" s="157"/>
      <c r="G101" s="157"/>
      <c r="H101" s="158"/>
    </row>
    <row r="102" spans="1:8" ht="37.5" customHeight="1" x14ac:dyDescent="0.2">
      <c r="A102" s="154" t="s">
        <v>66</v>
      </c>
      <c r="B102" s="155"/>
      <c r="C102" s="159"/>
      <c r="D102" s="157">
        <v>240</v>
      </c>
      <c r="E102" s="157"/>
      <c r="F102" s="157"/>
      <c r="G102" s="157"/>
      <c r="H102" s="158"/>
    </row>
    <row r="103" spans="1:8" ht="37.5" customHeight="1" x14ac:dyDescent="0.2">
      <c r="A103" s="154" t="s">
        <v>67</v>
      </c>
      <c r="B103" s="155"/>
      <c r="C103" s="159"/>
      <c r="D103" s="157">
        <v>480</v>
      </c>
      <c r="E103" s="157"/>
      <c r="F103" s="157"/>
      <c r="G103" s="157"/>
      <c r="H103" s="158"/>
    </row>
    <row r="104" spans="1:8" ht="37.5" customHeight="1" x14ac:dyDescent="0.2">
      <c r="A104" s="154" t="s">
        <v>68</v>
      </c>
      <c r="B104" s="155"/>
      <c r="C104" s="159"/>
      <c r="D104" s="157">
        <v>720</v>
      </c>
      <c r="E104" s="157"/>
      <c r="F104" s="157"/>
      <c r="G104" s="157"/>
      <c r="H104" s="158"/>
    </row>
    <row r="105" spans="1:8" ht="37.5" customHeight="1" thickBot="1" x14ac:dyDescent="0.25">
      <c r="A105" s="162" t="s">
        <v>69</v>
      </c>
      <c r="B105" s="163"/>
      <c r="C105" s="164"/>
      <c r="D105" s="165">
        <v>1476</v>
      </c>
      <c r="E105" s="165"/>
      <c r="F105" s="165"/>
      <c r="G105" s="165"/>
      <c r="H105" s="166"/>
    </row>
    <row r="106" spans="1:8" s="16" customFormat="1" ht="117.75" customHeight="1" thickBot="1" x14ac:dyDescent="0.25">
      <c r="A106" s="283" t="s">
        <v>71</v>
      </c>
      <c r="B106" s="284"/>
      <c r="C10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45">
        <v>102</v>
      </c>
      <c r="E106" s="45"/>
      <c r="F106" s="45"/>
      <c r="G106" s="45"/>
      <c r="H106" s="46"/>
    </row>
    <row r="107" spans="1:8" ht="50.1" customHeight="1" thickBot="1" x14ac:dyDescent="0.25">
      <c r="A107" s="24" t="s">
        <v>72</v>
      </c>
      <c r="B107" s="25"/>
      <c r="C107" s="26"/>
      <c r="D107" s="173" t="e">
        <f>"от "&amp;MIN(D109,D129:H130,#REF!,D131:H145)&amp;" до "&amp;MAX(D109,D129:H130,#REF!,D131:H145)</f>
        <v>#REF!</v>
      </c>
      <c r="E107" s="173"/>
      <c r="F107" s="173"/>
      <c r="G107" s="173"/>
      <c r="H107" s="174"/>
    </row>
    <row r="108" spans="1:8" ht="21.75" thickBot="1" x14ac:dyDescent="0.25">
      <c r="A108" s="175"/>
      <c r="B108" s="176"/>
      <c r="C108" s="130"/>
      <c r="D108" s="288"/>
      <c r="E108" s="288"/>
      <c r="F108" s="288"/>
      <c r="G108" s="288"/>
      <c r="H108" s="289"/>
    </row>
    <row r="109" spans="1:8" ht="69"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182">
        <v>5616</v>
      </c>
      <c r="E109" s="182"/>
      <c r="F109" s="182"/>
      <c r="G109" s="182"/>
      <c r="H109" s="183"/>
    </row>
    <row r="110" spans="1:8" ht="69" customHeight="1" thickBot="1" x14ac:dyDescent="0.25">
      <c r="A110" s="184" t="s">
        <v>74</v>
      </c>
      <c r="B110" s="185"/>
      <c r="C110" s="186"/>
      <c r="D110" s="187" t="s">
        <v>75</v>
      </c>
      <c r="E110" s="188"/>
      <c r="F110" s="188"/>
      <c r="G110" s="188"/>
      <c r="H110" s="189"/>
    </row>
    <row r="111" spans="1:8" ht="69" customHeight="1" x14ac:dyDescent="0.2">
      <c r="A111" s="190" t="s">
        <v>76</v>
      </c>
      <c r="B111" s="191"/>
      <c r="C111" s="186"/>
      <c r="D111" s="157">
        <f>D109/4</f>
        <v>1404</v>
      </c>
      <c r="E111" s="157"/>
      <c r="F111" s="157"/>
      <c r="G111" s="157"/>
      <c r="H111" s="158"/>
    </row>
    <row r="112" spans="1:8" ht="69" customHeight="1" x14ac:dyDescent="0.2">
      <c r="A112" s="190" t="s">
        <v>77</v>
      </c>
      <c r="B112" s="191"/>
      <c r="C112" s="186"/>
      <c r="D112" s="157">
        <f>D109/5</f>
        <v>1123.2</v>
      </c>
      <c r="E112" s="157"/>
      <c r="F112" s="157"/>
      <c r="G112" s="157"/>
      <c r="H112" s="158"/>
    </row>
    <row r="113" spans="1:8" ht="69" customHeight="1" x14ac:dyDescent="0.2">
      <c r="A113" s="190" t="s">
        <v>78</v>
      </c>
      <c r="B113" s="191"/>
      <c r="C113" s="186"/>
      <c r="D113" s="157">
        <f>D109/6</f>
        <v>936</v>
      </c>
      <c r="E113" s="157"/>
      <c r="F113" s="157"/>
      <c r="G113" s="157"/>
      <c r="H113" s="158"/>
    </row>
    <row r="114" spans="1:8" ht="69" customHeight="1" x14ac:dyDescent="0.2">
      <c r="A114" s="190" t="s">
        <v>79</v>
      </c>
      <c r="B114" s="191"/>
      <c r="C114" s="186"/>
      <c r="D114" s="157">
        <f>D109/7</f>
        <v>802.28571428571433</v>
      </c>
      <c r="E114" s="157"/>
      <c r="F114" s="157"/>
      <c r="G114" s="157"/>
      <c r="H114" s="158"/>
    </row>
    <row r="115" spans="1:8" ht="69" customHeight="1" x14ac:dyDescent="0.2">
      <c r="A115" s="190" t="s">
        <v>80</v>
      </c>
      <c r="B115" s="191"/>
      <c r="C115" s="186"/>
      <c r="D115" s="157">
        <f>D109/8</f>
        <v>702</v>
      </c>
      <c r="E115" s="157"/>
      <c r="F115" s="157"/>
      <c r="G115" s="157"/>
      <c r="H115" s="158"/>
    </row>
    <row r="116" spans="1:8" ht="69" customHeight="1" x14ac:dyDescent="0.2">
      <c r="A116" s="190" t="s">
        <v>81</v>
      </c>
      <c r="B116" s="191"/>
      <c r="C116" s="186"/>
      <c r="D116" s="157">
        <f>D109/9</f>
        <v>624</v>
      </c>
      <c r="E116" s="157"/>
      <c r="F116" s="157"/>
      <c r="G116" s="157"/>
      <c r="H116" s="158"/>
    </row>
    <row r="117" spans="1:8" ht="69" customHeight="1" x14ac:dyDescent="0.2">
      <c r="A117" s="190" t="s">
        <v>82</v>
      </c>
      <c r="B117" s="191"/>
      <c r="C117" s="186"/>
      <c r="D117" s="157">
        <f>D109/10</f>
        <v>561.6</v>
      </c>
      <c r="E117" s="157"/>
      <c r="F117" s="157"/>
      <c r="G117" s="157"/>
      <c r="H117" s="158"/>
    </row>
    <row r="118" spans="1:8" ht="69" customHeight="1" thickBot="1" x14ac:dyDescent="0.25">
      <c r="A118" s="179" t="s">
        <v>83</v>
      </c>
      <c r="B118" s="180"/>
      <c r="C118" s="186"/>
      <c r="D118" s="182">
        <v>7008</v>
      </c>
      <c r="E118" s="182"/>
      <c r="F118" s="182"/>
      <c r="G118" s="182"/>
      <c r="H118" s="183"/>
    </row>
    <row r="119" spans="1:8" ht="69" customHeight="1" thickBot="1" x14ac:dyDescent="0.25">
      <c r="A119" s="184" t="s">
        <v>74</v>
      </c>
      <c r="B119" s="185"/>
      <c r="C119" s="186"/>
      <c r="D119" s="187" t="s">
        <v>75</v>
      </c>
      <c r="E119" s="188"/>
      <c r="F119" s="188"/>
      <c r="G119" s="188"/>
      <c r="H119" s="189"/>
    </row>
    <row r="120" spans="1:8" ht="69" customHeight="1" x14ac:dyDescent="0.2">
      <c r="A120" s="190" t="s">
        <v>76</v>
      </c>
      <c r="B120" s="191"/>
      <c r="C120" s="186"/>
      <c r="D120" s="157">
        <v>1752</v>
      </c>
      <c r="E120" s="157"/>
      <c r="F120" s="157"/>
      <c r="G120" s="157"/>
      <c r="H120" s="158"/>
    </row>
    <row r="121" spans="1:8" ht="69" customHeight="1" x14ac:dyDescent="0.2">
      <c r="A121" s="190" t="s">
        <v>77</v>
      </c>
      <c r="B121" s="191"/>
      <c r="C121" s="186"/>
      <c r="D121" s="157">
        <v>1401.6</v>
      </c>
      <c r="E121" s="157"/>
      <c r="F121" s="157"/>
      <c r="G121" s="157"/>
      <c r="H121" s="158"/>
    </row>
    <row r="122" spans="1:8" ht="69" customHeight="1" x14ac:dyDescent="0.2">
      <c r="A122" s="190" t="s">
        <v>78</v>
      </c>
      <c r="B122" s="191"/>
      <c r="C122" s="186"/>
      <c r="D122" s="157">
        <v>1168</v>
      </c>
      <c r="E122" s="157"/>
      <c r="F122" s="157"/>
      <c r="G122" s="157"/>
      <c r="H122" s="158"/>
    </row>
    <row r="123" spans="1:8" ht="69" customHeight="1" x14ac:dyDescent="0.2">
      <c r="A123" s="190" t="s">
        <v>79</v>
      </c>
      <c r="B123" s="191"/>
      <c r="C123" s="186"/>
      <c r="D123" s="157">
        <v>1001.1428571428571</v>
      </c>
      <c r="E123" s="157"/>
      <c r="F123" s="157"/>
      <c r="G123" s="157"/>
      <c r="H123" s="158"/>
    </row>
    <row r="124" spans="1:8" ht="69" customHeight="1" x14ac:dyDescent="0.2">
      <c r="A124" s="190" t="s">
        <v>80</v>
      </c>
      <c r="B124" s="191"/>
      <c r="C124" s="186"/>
      <c r="D124" s="157">
        <v>876</v>
      </c>
      <c r="E124" s="157"/>
      <c r="F124" s="157"/>
      <c r="G124" s="157"/>
      <c r="H124" s="158"/>
    </row>
    <row r="125" spans="1:8" ht="69" customHeight="1" x14ac:dyDescent="0.2">
      <c r="A125" s="190" t="s">
        <v>81</v>
      </c>
      <c r="B125" s="191"/>
      <c r="C125" s="186"/>
      <c r="D125" s="157">
        <v>778.66666666666663</v>
      </c>
      <c r="E125" s="157"/>
      <c r="F125" s="157"/>
      <c r="G125" s="157"/>
      <c r="H125" s="158"/>
    </row>
    <row r="126" spans="1:8" ht="69" customHeight="1" thickBot="1" x14ac:dyDescent="0.25">
      <c r="A126" s="190" t="s">
        <v>82</v>
      </c>
      <c r="B126" s="191"/>
      <c r="C126" s="194"/>
      <c r="D126" s="157">
        <v>700.8</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44">
        <v>10008</v>
      </c>
      <c r="E127" s="45"/>
      <c r="F127" s="45"/>
      <c r="G127" s="45"/>
      <c r="H127" s="46"/>
    </row>
    <row r="128" spans="1:8" ht="21.75" thickBot="1" x14ac:dyDescent="0.25">
      <c r="A128" s="197"/>
      <c r="B128" s="198"/>
      <c r="C128" s="125"/>
      <c r="D128" s="288"/>
      <c r="E128" s="288"/>
      <c r="F128" s="288"/>
      <c r="G128" s="288"/>
      <c r="H128" s="289"/>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"2ГИС.НОРИЛЬСК"</v>
      </c>
      <c r="D129" s="31">
        <v>2598</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121">
        <v>1368</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6">
        <v>4428</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"2ГИС.НОРИЛЬСК"</v>
      </c>
      <c r="D132" s="36">
        <v>8022</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"2ГИС.НОРИЛЬСК"</v>
      </c>
      <c r="D133" s="36">
        <v>9630</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6">
        <v>3132</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6">
        <v>2892</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6">
        <v>5430</v>
      </c>
      <c r="E136" s="37"/>
      <c r="F136" s="37"/>
      <c r="G136" s="37"/>
      <c r="H136" s="38"/>
    </row>
    <row r="137" spans="1:8" ht="50.1" customHeight="1" x14ac:dyDescent="0.2">
      <c r="A137" s="160" t="s">
        <v>93</v>
      </c>
      <c r="B137" s="161"/>
      <c r="C137" s="203" t="e">
        <f>#REF!</f>
        <v>#REF!</v>
      </c>
      <c r="D137" s="36">
        <v>9984</v>
      </c>
      <c r="E137" s="37"/>
      <c r="F137" s="37"/>
      <c r="G137" s="37"/>
      <c r="H137" s="38"/>
    </row>
    <row r="138" spans="1:8" ht="50.1" customHeight="1" x14ac:dyDescent="0.2">
      <c r="A138" s="160" t="s">
        <v>94</v>
      </c>
      <c r="B138" s="161"/>
      <c r="C138" s="202" t="s">
        <v>95</v>
      </c>
      <c r="D138" s="36">
        <v>1068</v>
      </c>
      <c r="E138" s="37"/>
      <c r="F138" s="37"/>
      <c r="G138" s="37"/>
      <c r="H138" s="38"/>
    </row>
    <row r="139" spans="1:8" ht="75.75"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6">
        <v>3888</v>
      </c>
      <c r="E139" s="37"/>
      <c r="F139" s="37"/>
      <c r="G139" s="37"/>
      <c r="H139" s="38"/>
    </row>
    <row r="140" spans="1:8" ht="75.75"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6">
        <v>3300</v>
      </c>
      <c r="E140" s="37"/>
      <c r="F140" s="37"/>
      <c r="G140" s="37"/>
      <c r="H140" s="38"/>
    </row>
    <row r="141" spans="1:8" ht="75.75" customHeight="1" x14ac:dyDescent="0.2">
      <c r="A141" s="160" t="s">
        <v>98</v>
      </c>
      <c r="B141" s="161"/>
      <c r="C141"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6">
        <v>2802</v>
      </c>
      <c r="E141" s="37"/>
      <c r="F141" s="37"/>
      <c r="G141" s="37"/>
      <c r="H141" s="38"/>
    </row>
    <row r="142" spans="1:8" ht="75.75" customHeight="1" x14ac:dyDescent="0.2">
      <c r="A142" s="160" t="s">
        <v>99</v>
      </c>
      <c r="B142" s="161"/>
      <c r="C142"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6">
        <v>2382</v>
      </c>
      <c r="E142" s="37"/>
      <c r="F142" s="37"/>
      <c r="G142" s="37"/>
      <c r="H142" s="38"/>
    </row>
    <row r="143" spans="1:8" ht="75.75"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6">
        <v>9984</v>
      </c>
      <c r="E143" s="37"/>
      <c r="F143" s="37"/>
      <c r="G143" s="37"/>
      <c r="H143" s="38"/>
    </row>
    <row r="144" spans="1:8" ht="75.75"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6">
        <v>6756</v>
      </c>
      <c r="E144" s="37"/>
      <c r="F144" s="37"/>
      <c r="G144" s="37"/>
      <c r="H144" s="38"/>
    </row>
    <row r="145" spans="1:8" ht="50.1" customHeight="1" thickBot="1" x14ac:dyDescent="0.25">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6">
        <v>768</v>
      </c>
      <c r="E145" s="37"/>
      <c r="F145" s="37"/>
      <c r="G145" s="37"/>
      <c r="H145" s="38"/>
    </row>
    <row r="146" spans="1:8" s="16" customFormat="1" ht="102" customHeight="1" thickBot="1" x14ac:dyDescent="0.25">
      <c r="A146" s="160" t="s">
        <v>16</v>
      </c>
      <c r="B146" s="161"/>
      <c r="C14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6">
        <v>996</v>
      </c>
      <c r="E146" s="37"/>
      <c r="F146" s="37"/>
      <c r="G146" s="37"/>
      <c r="H146" s="38"/>
    </row>
    <row r="147" spans="1:8" s="16" customFormat="1" ht="102" customHeight="1" thickBot="1" x14ac:dyDescent="0.25">
      <c r="A147" s="160" t="s">
        <v>103</v>
      </c>
      <c r="B147" s="161"/>
      <c r="C14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7" s="36">
        <v>50010</v>
      </c>
      <c r="E147" s="37"/>
      <c r="F147" s="37"/>
      <c r="G147" s="37"/>
      <c r="H147" s="38"/>
    </row>
    <row r="148" spans="1:8" s="16" customFormat="1" ht="126" customHeight="1" x14ac:dyDescent="0.2">
      <c r="A148" s="160" t="s">
        <v>104</v>
      </c>
      <c r="B148" s="161"/>
      <c r="C14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8" s="36">
        <v>8358</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6">
        <v>5322</v>
      </c>
      <c r="E149" s="37"/>
      <c r="F149" s="37"/>
      <c r="G149" s="37"/>
      <c r="H149" s="38"/>
    </row>
    <row r="150" spans="1:8" s="16" customFormat="1" ht="96" customHeight="1" x14ac:dyDescent="0.2">
      <c r="A150" s="154" t="s">
        <v>106</v>
      </c>
      <c r="B150" s="204"/>
      <c r="C15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0" s="36">
        <v>5010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"2ГИС.НОРИЛЬСК"</v>
      </c>
      <c r="D151" s="36">
        <v>3720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6">
        <v>1920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"2ГИС.НОРИЛЬСК" (версия для ПК)</v>
      </c>
      <c r="D153" s="36">
        <v>6240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"2ГИС.НОРИЛЬСК"</v>
      </c>
      <c r="D154" s="36">
        <v>11280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"2ГИС.НОРИЛЬСК"</v>
      </c>
      <c r="D155" s="36">
        <v>13536</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"2ГИС.НОРИЛЬСК" (версия для ПК)</v>
      </c>
      <c r="D156" s="36">
        <v>4440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"2ГИС.НОРИЛЬСК" (версия для ПК)</v>
      </c>
      <c r="D157" s="36">
        <v>4080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"2ГИС.НОРИЛЬСК" (версия для ПК)</v>
      </c>
      <c r="D158" s="36">
        <v>7680</v>
      </c>
      <c r="E158" s="37"/>
      <c r="F158" s="37"/>
      <c r="G158" s="37"/>
      <c r="H158" s="38"/>
    </row>
    <row r="159" spans="1:8" ht="50.1" customHeight="1" x14ac:dyDescent="0.2">
      <c r="A159" s="160" t="s">
        <v>115</v>
      </c>
      <c r="B159" s="161"/>
      <c r="C159" s="202" t="s">
        <v>95</v>
      </c>
      <c r="D159" s="36">
        <v>1560</v>
      </c>
      <c r="E159" s="37"/>
      <c r="F159" s="37"/>
      <c r="G159" s="37"/>
      <c r="H159" s="38"/>
    </row>
    <row r="160" spans="1:8" ht="77.25"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6">
        <v>14040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"2ГИС.НОРИЛЬСК" (версия для ПК)</v>
      </c>
      <c r="D161" s="44">
        <v>1080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6">
        <v>2004</v>
      </c>
      <c r="E163" s="37"/>
      <c r="F163" s="37"/>
      <c r="G163" s="37"/>
      <c r="H163" s="38"/>
    </row>
    <row r="164" spans="1:8" s="16" customFormat="1" ht="50.1" customHeight="1" x14ac:dyDescent="0.2">
      <c r="A164" s="160" t="s">
        <v>120</v>
      </c>
      <c r="B164" s="161"/>
      <c r="C164" s="209"/>
      <c r="D164" s="36">
        <v>2004</v>
      </c>
      <c r="E164" s="37"/>
      <c r="F164" s="37"/>
      <c r="G164" s="37"/>
      <c r="H164" s="38"/>
    </row>
    <row r="165" spans="1:8" s="16" customFormat="1" ht="50.1" customHeight="1" x14ac:dyDescent="0.2">
      <c r="A165" s="207" t="s">
        <v>121</v>
      </c>
      <c r="B165" s="208"/>
      <c r="C165" s="209"/>
      <c r="D165" s="293">
        <v>1500</v>
      </c>
      <c r="E165" s="157"/>
      <c r="F165" s="157"/>
      <c r="G165" s="157"/>
      <c r="H165" s="157"/>
    </row>
    <row r="166" spans="1:8" s="16" customFormat="1" ht="50.1" customHeight="1" x14ac:dyDescent="0.2">
      <c r="A166" s="207" t="s">
        <v>122</v>
      </c>
      <c r="B166" s="208"/>
      <c r="C166" s="209"/>
      <c r="D166" s="293">
        <v>150</v>
      </c>
      <c r="E166" s="157"/>
      <c r="F166" s="157"/>
      <c r="G166" s="157"/>
      <c r="H166" s="157"/>
    </row>
    <row r="167" spans="1:8" s="16" customFormat="1" ht="50.1" customHeight="1" thickBot="1" x14ac:dyDescent="0.25">
      <c r="A167" s="207" t="s">
        <v>123</v>
      </c>
      <c r="B167" s="208"/>
      <c r="C167" s="210"/>
      <c r="D167" s="78">
        <v>510</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"Интернет-площадка 2gis.ru на основе Cправочника организаций "&amp;$C$2&amp;""</f>
        <v>Интернет-площадка 2gis.ru на основе Cправочника организаций "2ГИС.НОРИЛЬСК"</v>
      </c>
      <c r="D169" s="36">
        <v>4086</v>
      </c>
      <c r="E169" s="37"/>
      <c r="F169" s="37"/>
      <c r="G169" s="37"/>
      <c r="H169" s="38"/>
    </row>
    <row r="170" spans="1:8" ht="50.1" customHeight="1" x14ac:dyDescent="0.2">
      <c r="A170" s="160" t="s">
        <v>126</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0" s="36">
        <v>1770</v>
      </c>
      <c r="E170" s="37"/>
      <c r="F170" s="37"/>
      <c r="G170" s="37"/>
      <c r="H170" s="38"/>
    </row>
    <row r="171" spans="1:8" ht="50.1" customHeight="1" x14ac:dyDescent="0.2">
      <c r="A171" s="160" t="s">
        <v>195</v>
      </c>
      <c r="B171" s="161"/>
      <c r="C171" s="202" t="str">
        <f>"Интернет-площадка 2gis.ru на основе Cправочника организаций "&amp;$C$2&amp;""</f>
        <v>Интернет-площадка 2gis.ru на основе Cправочника организаций "2ГИС.НОРИЛЬСК"</v>
      </c>
      <c r="D171" s="36">
        <v>5760</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2" s="36">
        <v>2520</v>
      </c>
      <c r="E172" s="37"/>
      <c r="F172" s="37"/>
      <c r="G172" s="37"/>
      <c r="H172" s="38"/>
    </row>
    <row r="173" spans="1:8" s="16" customFormat="1" ht="126" customHeight="1" thickBot="1" x14ac:dyDescent="0.25">
      <c r="A173" s="160" t="s">
        <v>129</v>
      </c>
      <c r="B173" s="161"/>
      <c r="C173" s="455" t="str">
        <f>C169</f>
        <v>Интернет-площадка 2gis.ru на основе Cправочника организаций "2ГИС.НОРИЛЬСК"</v>
      </c>
      <c r="D173" s="304">
        <v>10314</v>
      </c>
      <c r="E173" s="165"/>
      <c r="F173" s="165"/>
      <c r="G173" s="165"/>
      <c r="H173" s="166"/>
    </row>
    <row r="174" spans="1:8" ht="50.1" customHeight="1" thickBot="1" x14ac:dyDescent="0.25">
      <c r="A174" s="24" t="s">
        <v>196</v>
      </c>
      <c r="B174" s="25"/>
      <c r="C174" s="26"/>
      <c r="D174" s="173"/>
      <c r="E174" s="173"/>
      <c r="F174" s="173"/>
      <c r="G174" s="173"/>
      <c r="H174" s="174"/>
    </row>
    <row r="175" spans="1:8" s="23" customFormat="1" ht="30" customHeight="1" thickBot="1" x14ac:dyDescent="0.25">
      <c r="A175" s="297"/>
      <c r="B175" s="298"/>
      <c r="C175" s="456"/>
      <c r="D175" s="298"/>
      <c r="E175" s="298"/>
      <c r="F175" s="298"/>
      <c r="G175" s="298"/>
      <c r="H175" s="299"/>
    </row>
    <row r="176" spans="1:8" s="16" customFormat="1" ht="185.25" customHeight="1" x14ac:dyDescent="0.2">
      <c r="A176" s="160" t="s">
        <v>197</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6" s="31">
        <v>16530</v>
      </c>
      <c r="E176" s="32"/>
      <c r="F176" s="32"/>
      <c r="G176" s="32"/>
      <c r="H176" s="33"/>
    </row>
    <row r="177" spans="1:8" s="16" customFormat="1" ht="83.25" customHeight="1" thickBot="1" x14ac:dyDescent="0.25">
      <c r="A177" s="160" t="s">
        <v>198</v>
      </c>
      <c r="B177" s="161"/>
      <c r="C177" s="209"/>
      <c r="D177" s="36">
        <v>16530</v>
      </c>
      <c r="E177" s="37"/>
      <c r="F177" s="37"/>
      <c r="G177" s="37"/>
      <c r="H177" s="38"/>
    </row>
    <row r="178" spans="1:8" ht="21.75" thickBot="1" x14ac:dyDescent="0.25">
      <c r="A178" s="286"/>
      <c r="B178" s="287"/>
      <c r="C178" s="125"/>
      <c r="D178" s="288"/>
      <c r="E178" s="288"/>
      <c r="F178" s="288"/>
      <c r="G178" s="288"/>
      <c r="H178" s="289"/>
    </row>
    <row r="180" spans="1:8" ht="21" x14ac:dyDescent="0.2">
      <c r="A180" s="216"/>
      <c r="B180" s="217" t="s">
        <v>130</v>
      </c>
      <c r="C180" s="218" t="s">
        <v>605</v>
      </c>
      <c r="D180" s="218"/>
      <c r="E180" s="219"/>
      <c r="F180" s="219"/>
      <c r="G180" s="219"/>
      <c r="H180" s="219"/>
    </row>
    <row r="181" spans="1:8" ht="21" x14ac:dyDescent="0.2">
      <c r="A181" s="216"/>
      <c r="B181" s="219"/>
      <c r="C181" s="419" t="s">
        <v>606</v>
      </c>
      <c r="D181" s="220"/>
      <c r="E181" s="219"/>
      <c r="F181" s="219"/>
      <c r="G181" s="219"/>
      <c r="H181" s="219"/>
    </row>
    <row r="182" spans="1:8" ht="21" x14ac:dyDescent="0.2">
      <c r="A182" s="216"/>
      <c r="B182" s="219"/>
      <c r="C182" s="419" t="s">
        <v>607</v>
      </c>
      <c r="D182" s="220"/>
      <c r="E182" s="219"/>
      <c r="F182" s="219"/>
      <c r="G182" s="219"/>
      <c r="H182" s="219"/>
    </row>
    <row r="183" spans="1:8" ht="21" x14ac:dyDescent="0.2">
      <c r="C183" s="220"/>
      <c r="D183" s="220"/>
      <c r="E183" s="219"/>
      <c r="F183" s="219"/>
      <c r="G183" s="219"/>
      <c r="H183" s="213"/>
    </row>
    <row r="184" spans="1:8" ht="26.25" x14ac:dyDescent="0.2">
      <c r="A184" s="223" t="str">
        <f>Абакан_юр!A171</f>
        <v>По соглашению сторон в качестве валюты платежа могут выступать украинские гривны, в этом случае курс следующий: 1 руб. = 0,5104 гривен</v>
      </c>
      <c r="B184" s="223"/>
      <c r="C184" s="223"/>
      <c r="D184" s="224"/>
      <c r="E184" s="224"/>
      <c r="F184" s="225"/>
      <c r="G184" s="226"/>
      <c r="H184" s="226"/>
    </row>
    <row r="185" spans="1:8" ht="26.25" customHeight="1" x14ac:dyDescent="0.2">
      <c r="A185" s="223" t="str">
        <f>Абакан_юр!A172</f>
        <v>По соглашению сторон в качестве валюты платежа могут выступать дирхамы ОАЭ, в этом случае курс следующий: 1 руб. = 0,0436 дирхам</v>
      </c>
      <c r="B185" s="223"/>
      <c r="C185" s="223"/>
      <c r="D185" s="224"/>
      <c r="E185" s="224"/>
      <c r="F185" s="225"/>
      <c r="G185" s="228"/>
      <c r="H185" s="228"/>
    </row>
    <row r="186" spans="1:8" ht="26.25" customHeight="1" x14ac:dyDescent="0.2">
      <c r="A186" s="223" t="str">
        <f>Абакан_юр!A173</f>
        <v>По соглашению сторон в качестве валюты платежа могут выступать доллары США, в этом случае курс следующий: 1 руб. = 0,0118 доллара</v>
      </c>
      <c r="B186" s="223"/>
      <c r="C186" s="223"/>
      <c r="D186" s="224"/>
      <c r="E186" s="224"/>
      <c r="F186" s="225"/>
      <c r="G186" s="228"/>
      <c r="H186" s="228"/>
    </row>
    <row r="187" spans="1:8" ht="26.25" customHeight="1" x14ac:dyDescent="0.2">
      <c r="A187" s="223" t="str">
        <f>Абакан_юр!A174</f>
        <v>По соглашению сторон в качестве валюты платежа могут выступать евро, в этом случае курс следующий: 1 руб. = 0,0108 евро</v>
      </c>
      <c r="B187" s="223"/>
      <c r="C187" s="223"/>
      <c r="D187" s="224"/>
      <c r="E187" s="225"/>
      <c r="F187" s="225"/>
      <c r="G187" s="228"/>
      <c r="H187" s="228"/>
    </row>
    <row r="188" spans="1:8" ht="26.25" customHeight="1" x14ac:dyDescent="0.2">
      <c r="A188" s="223" t="str">
        <f>Абакан_юр!A175</f>
        <v>По соглашению сторон в качестве валюты платежа могут выступать чешские кроны, в этом случае курс следующий: 1 руб. = 0,2741 крона</v>
      </c>
      <c r="B188" s="223"/>
      <c r="C188" s="223"/>
      <c r="D188" s="224"/>
      <c r="E188" s="225"/>
      <c r="F188" s="225"/>
      <c r="G188" s="228"/>
      <c r="H188" s="228"/>
    </row>
    <row r="189" spans="1:8" ht="26.25" customHeight="1" x14ac:dyDescent="0.2">
      <c r="A189" s="223" t="str">
        <f>Абакан_юр!A176</f>
        <v>По соглашению сторон в качестве валюты платежа могут выступать киргизские сомы, в этом случае курс следующий: 1 руб. = 1,0001 сом</v>
      </c>
      <c r="B189" s="223"/>
      <c r="C189" s="223"/>
      <c r="D189" s="224"/>
      <c r="E189" s="224"/>
      <c r="F189" s="225"/>
      <c r="G189" s="228"/>
      <c r="H189" s="228"/>
    </row>
    <row r="190" spans="1:8" ht="26.25" customHeight="1" x14ac:dyDescent="0.2">
      <c r="A19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0" s="223"/>
      <c r="C190" s="223"/>
      <c r="D190" s="224"/>
      <c r="E190" s="224"/>
      <c r="F190" s="225"/>
      <c r="G190" s="228"/>
      <c r="H190" s="228"/>
    </row>
    <row r="191" spans="1:8" ht="26.25" x14ac:dyDescent="0.2">
      <c r="A191" s="229"/>
      <c r="B191" s="229"/>
      <c r="C191" s="230"/>
      <c r="D191" s="231"/>
      <c r="E191" s="231"/>
      <c r="F191" s="232"/>
      <c r="G191" s="233"/>
      <c r="H191" s="233"/>
    </row>
    <row r="192" spans="1:8" ht="21" x14ac:dyDescent="0.2">
      <c r="A192" s="235" t="s">
        <v>141</v>
      </c>
      <c r="B192" s="235"/>
      <c r="C192" s="235"/>
      <c r="D192" s="235"/>
      <c r="E192" s="235"/>
      <c r="F192" s="235"/>
      <c r="G192" s="235"/>
      <c r="H192" s="235"/>
    </row>
    <row r="193" spans="1:8" ht="21" x14ac:dyDescent="0.2">
      <c r="A193" s="235" t="s">
        <v>142</v>
      </c>
      <c r="B193" s="235"/>
      <c r="C193" s="235"/>
      <c r="D193" s="235"/>
      <c r="E193" s="235"/>
      <c r="F193" s="235"/>
      <c r="G193" s="235"/>
      <c r="H193" s="235"/>
    </row>
    <row r="194" spans="1:8" ht="26.25" x14ac:dyDescent="0.2">
      <c r="A194" s="229"/>
      <c r="B194" s="229"/>
      <c r="C194" s="230"/>
      <c r="D194" s="231"/>
      <c r="E194" s="231"/>
      <c r="F194" s="232"/>
      <c r="G194" s="233"/>
      <c r="H194" s="233"/>
    </row>
    <row r="195" spans="1:8" ht="50.1" customHeight="1" thickBot="1" x14ac:dyDescent="0.25">
      <c r="A195" s="236" t="s">
        <v>143</v>
      </c>
      <c r="B195" s="236"/>
      <c r="C195" s="236"/>
      <c r="D195" s="236"/>
      <c r="E195" s="236"/>
      <c r="F195" s="237"/>
      <c r="G195" s="227"/>
      <c r="H195" s="238"/>
    </row>
    <row r="196" spans="1:8" ht="50.1" customHeight="1" thickBot="1" x14ac:dyDescent="0.25">
      <c r="A196" s="239" t="s">
        <v>144</v>
      </c>
      <c r="B196" s="240"/>
      <c r="C196" s="240"/>
      <c r="D196" s="240"/>
      <c r="E196" s="241"/>
      <c r="F196" s="242"/>
      <c r="H196" s="243"/>
    </row>
    <row r="197" spans="1:8" ht="87" customHeight="1" thickBot="1" x14ac:dyDescent="0.25">
      <c r="A197" s="421" t="s">
        <v>145</v>
      </c>
      <c r="B197" s="422"/>
      <c r="C197" s="246" t="s">
        <v>146</v>
      </c>
      <c r="D197" s="435" t="s">
        <v>147</v>
      </c>
      <c r="E197" s="436"/>
      <c r="F197" s="248"/>
      <c r="G197" s="248"/>
      <c r="H197" s="248"/>
    </row>
    <row r="198" spans="1:8" ht="102.75" customHeight="1" x14ac:dyDescent="0.2">
      <c r="A198" s="249" t="s">
        <v>148</v>
      </c>
      <c r="B198" s="250"/>
      <c r="C198" s="251" t="s">
        <v>149</v>
      </c>
      <c r="D198" s="252" t="s">
        <v>150</v>
      </c>
      <c r="E198" s="253"/>
      <c r="F198" s="248"/>
      <c r="G198" s="248"/>
      <c r="H198" s="248"/>
    </row>
    <row r="199" spans="1:8" ht="88.5" customHeight="1" x14ac:dyDescent="0.2">
      <c r="A199" s="254" t="s">
        <v>151</v>
      </c>
      <c r="B199" s="255"/>
      <c r="C199" s="256" t="s">
        <v>152</v>
      </c>
      <c r="D199" s="257" t="s">
        <v>153</v>
      </c>
      <c r="E199" s="258"/>
      <c r="F199" s="248"/>
      <c r="G199" s="248"/>
      <c r="H199" s="248"/>
    </row>
    <row r="200" spans="1:8" ht="139.5" customHeight="1" thickBot="1" x14ac:dyDescent="0.25">
      <c r="A200" s="316" t="s">
        <v>154</v>
      </c>
      <c r="B200" s="317"/>
      <c r="C200" s="318" t="s">
        <v>155</v>
      </c>
      <c r="D200" s="319" t="s">
        <v>153</v>
      </c>
      <c r="E200" s="320"/>
      <c r="F200" s="248"/>
      <c r="G200" s="248"/>
      <c r="H200" s="248"/>
    </row>
    <row r="201" spans="1:8" s="213" customFormat="1" ht="102.75" customHeight="1" thickBot="1" x14ac:dyDescent="0.25">
      <c r="A201" s="316" t="s">
        <v>157</v>
      </c>
      <c r="B201" s="317"/>
      <c r="C201" s="613" t="s">
        <v>158</v>
      </c>
      <c r="D201" s="317" t="s">
        <v>153</v>
      </c>
      <c r="E201" s="614"/>
      <c r="F201" s="242"/>
      <c r="G201" s="242"/>
      <c r="H201" s="242"/>
    </row>
    <row r="202" spans="1:8" s="234" customFormat="1" ht="222.75" customHeight="1" thickBot="1" x14ac:dyDescent="0.25">
      <c r="A202" s="316" t="s">
        <v>159</v>
      </c>
      <c r="B202" s="317"/>
      <c r="C202" s="318" t="s">
        <v>160</v>
      </c>
      <c r="D202" s="319" t="s">
        <v>153</v>
      </c>
      <c r="E202" s="320"/>
      <c r="F202" s="232"/>
      <c r="G202" s="233"/>
      <c r="H202" s="233"/>
    </row>
    <row r="203" spans="1:8" ht="23.25" x14ac:dyDescent="0.2">
      <c r="A203" s="260" t="s">
        <v>161</v>
      </c>
      <c r="B203" s="260"/>
      <c r="C203" s="260"/>
      <c r="D203" s="260"/>
      <c r="E203" s="260"/>
      <c r="F203" s="260"/>
      <c r="G203" s="260"/>
      <c r="H203" s="260"/>
    </row>
    <row r="204" spans="1:8" ht="29.25" customHeight="1" x14ac:dyDescent="0.2">
      <c r="A204" s="260" t="s">
        <v>162</v>
      </c>
      <c r="B204" s="260"/>
      <c r="C204" s="260"/>
      <c r="D204" s="260"/>
      <c r="E204" s="260"/>
      <c r="F204" s="260"/>
      <c r="G204" s="260"/>
      <c r="H204" s="260"/>
    </row>
    <row r="205" spans="1:8" ht="186.75" customHeight="1" x14ac:dyDescent="0.2">
      <c r="A20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5"/>
      <c r="C205" s="235"/>
      <c r="D205" s="235"/>
      <c r="E205" s="235"/>
      <c r="F205" s="235"/>
      <c r="G205" s="235"/>
      <c r="H205" s="235"/>
    </row>
    <row r="206" spans="1:8" ht="70.5" customHeight="1" x14ac:dyDescent="0.2">
      <c r="A206" s="235" t="s">
        <v>164</v>
      </c>
      <c r="B206" s="235"/>
      <c r="C206" s="235"/>
      <c r="D206" s="235"/>
      <c r="E206" s="235"/>
      <c r="F206" s="235"/>
      <c r="G206" s="235"/>
      <c r="H206" s="235"/>
    </row>
    <row r="207" spans="1:8" ht="23.25" x14ac:dyDescent="0.2">
      <c r="A207" s="260" t="s">
        <v>165</v>
      </c>
      <c r="B207" s="260"/>
      <c r="C207" s="260"/>
      <c r="D207" s="260"/>
      <c r="E207" s="260"/>
      <c r="F207" s="260"/>
      <c r="G207" s="260"/>
      <c r="H207" s="260"/>
    </row>
    <row r="208" spans="1:8" s="262" customFormat="1" ht="114.75" customHeight="1" x14ac:dyDescent="0.2">
      <c r="A208" s="235" t="s">
        <v>166</v>
      </c>
      <c r="B208" s="235"/>
      <c r="C208" s="235"/>
      <c r="D208" s="235"/>
      <c r="E208" s="235"/>
      <c r="F208" s="235"/>
      <c r="G208" s="235"/>
      <c r="H208" s="235"/>
    </row>
  </sheetData>
  <sheetProtection selectLockedCells="1" selectUnlockedCells="1"/>
  <mergeCells count="34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3"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267">
        <v>180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275">
        <f>F48*1.2</f>
        <v>4752</v>
      </c>
      <c r="E48" s="275">
        <f>F48*1.1</f>
        <v>4356</v>
      </c>
      <c r="F48" s="275">
        <v>3960</v>
      </c>
      <c r="G48" s="275">
        <f>F48*0.75</f>
        <v>2970</v>
      </c>
      <c r="H48" s="275">
        <f>F48*0.5</f>
        <v>1980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1">
        <f>F55*1.2</f>
        <v>11815.199999999999</v>
      </c>
      <c r="E55" s="32">
        <f>F55*1.1</f>
        <v>10830.6</v>
      </c>
      <c r="F55" s="32">
        <v>9846</v>
      </c>
      <c r="G55" s="32">
        <f>F55*0.75</f>
        <v>7384.5</v>
      </c>
      <c r="H55" s="33">
        <f>F55*0.5</f>
        <v>4923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267">
        <v>180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810 до 16200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144">
        <v>810</v>
      </c>
      <c r="E72" s="145"/>
      <c r="F72" s="145"/>
      <c r="G72" s="145"/>
      <c r="H72" s="146"/>
    </row>
    <row r="73" spans="1:8" ht="37.5" customHeight="1" x14ac:dyDescent="0.2">
      <c r="A73" s="147" t="s">
        <v>40</v>
      </c>
      <c r="B73" s="148"/>
      <c r="C73" s="143"/>
      <c r="D73" s="36">
        <v>1620</v>
      </c>
      <c r="E73" s="37"/>
      <c r="F73" s="37"/>
      <c r="G73" s="37"/>
      <c r="H73" s="38"/>
    </row>
    <row r="74" spans="1:8" ht="37.5" customHeight="1" x14ac:dyDescent="0.2">
      <c r="A74" s="147" t="s">
        <v>41</v>
      </c>
      <c r="B74" s="148"/>
      <c r="C74" s="143"/>
      <c r="D74" s="36">
        <v>2430</v>
      </c>
      <c r="E74" s="37"/>
      <c r="F74" s="37"/>
      <c r="G74" s="37"/>
      <c r="H74" s="38"/>
    </row>
    <row r="75" spans="1:8" ht="37.5" customHeight="1" x14ac:dyDescent="0.2">
      <c r="A75" s="147" t="s">
        <v>42</v>
      </c>
      <c r="B75" s="148"/>
      <c r="C75" s="143"/>
      <c r="D75" s="36">
        <v>3240</v>
      </c>
      <c r="E75" s="37"/>
      <c r="F75" s="37"/>
      <c r="G75" s="37"/>
      <c r="H75" s="38"/>
    </row>
    <row r="76" spans="1:8" ht="37.5" customHeight="1" x14ac:dyDescent="0.2">
      <c r="A76" s="147" t="s">
        <v>43</v>
      </c>
      <c r="B76" s="148"/>
      <c r="C76" s="143"/>
      <c r="D76" s="36">
        <v>4050</v>
      </c>
      <c r="E76" s="37"/>
      <c r="F76" s="37"/>
      <c r="G76" s="37"/>
      <c r="H76" s="38"/>
    </row>
    <row r="77" spans="1:8" ht="37.5" customHeight="1" x14ac:dyDescent="0.2">
      <c r="A77" s="147" t="s">
        <v>44</v>
      </c>
      <c r="B77" s="148"/>
      <c r="C77" s="143"/>
      <c r="D77" s="36">
        <v>4860</v>
      </c>
      <c r="E77" s="37"/>
      <c r="F77" s="37"/>
      <c r="G77" s="37"/>
      <c r="H77" s="38"/>
    </row>
    <row r="78" spans="1:8" ht="37.5" customHeight="1" x14ac:dyDescent="0.2">
      <c r="A78" s="147" t="s">
        <v>45</v>
      </c>
      <c r="B78" s="148"/>
      <c r="C78" s="143"/>
      <c r="D78" s="36">
        <v>5670</v>
      </c>
      <c r="E78" s="37"/>
      <c r="F78" s="37"/>
      <c r="G78" s="37"/>
      <c r="H78" s="38"/>
    </row>
    <row r="79" spans="1:8" ht="37.5" customHeight="1" x14ac:dyDescent="0.2">
      <c r="A79" s="147" t="s">
        <v>46</v>
      </c>
      <c r="B79" s="148"/>
      <c r="C79" s="143"/>
      <c r="D79" s="36">
        <v>6480</v>
      </c>
      <c r="E79" s="37"/>
      <c r="F79" s="37"/>
      <c r="G79" s="37"/>
      <c r="H79" s="38"/>
    </row>
    <row r="80" spans="1:8" ht="37.5" customHeight="1" x14ac:dyDescent="0.2">
      <c r="A80" s="147" t="s">
        <v>47</v>
      </c>
      <c r="B80" s="148"/>
      <c r="C80" s="143"/>
      <c r="D80" s="36">
        <v>7290</v>
      </c>
      <c r="E80" s="37"/>
      <c r="F80" s="37"/>
      <c r="G80" s="37"/>
      <c r="H80" s="38"/>
    </row>
    <row r="81" spans="1:8" ht="37.5" customHeight="1" x14ac:dyDescent="0.2">
      <c r="A81" s="147" t="s">
        <v>48</v>
      </c>
      <c r="B81" s="148"/>
      <c r="C81" s="143"/>
      <c r="D81" s="36">
        <v>8100</v>
      </c>
      <c r="E81" s="37"/>
      <c r="F81" s="37"/>
      <c r="G81" s="37"/>
      <c r="H81" s="38"/>
    </row>
    <row r="82" spans="1:8" ht="37.5" customHeight="1" x14ac:dyDescent="0.2">
      <c r="A82" s="147" t="s">
        <v>49</v>
      </c>
      <c r="B82" s="148"/>
      <c r="C82" s="143"/>
      <c r="D82" s="36">
        <v>8910</v>
      </c>
      <c r="E82" s="37"/>
      <c r="F82" s="37"/>
      <c r="G82" s="37"/>
      <c r="H82" s="38"/>
    </row>
    <row r="83" spans="1:8" ht="37.5" customHeight="1" x14ac:dyDescent="0.2">
      <c r="A83" s="147" t="s">
        <v>50</v>
      </c>
      <c r="B83" s="148"/>
      <c r="C83" s="143"/>
      <c r="D83" s="36">
        <v>9720</v>
      </c>
      <c r="E83" s="37"/>
      <c r="F83" s="37"/>
      <c r="G83" s="37"/>
      <c r="H83" s="38"/>
    </row>
    <row r="84" spans="1:8" ht="37.5" customHeight="1" x14ac:dyDescent="0.2">
      <c r="A84" s="147" t="s">
        <v>51</v>
      </c>
      <c r="B84" s="148"/>
      <c r="C84" s="143"/>
      <c r="D84" s="36">
        <v>10530</v>
      </c>
      <c r="E84" s="37"/>
      <c r="F84" s="37"/>
      <c r="G84" s="37"/>
      <c r="H84" s="38"/>
    </row>
    <row r="85" spans="1:8" ht="37.5" customHeight="1" x14ac:dyDescent="0.2">
      <c r="A85" s="147" t="s">
        <v>52</v>
      </c>
      <c r="B85" s="148"/>
      <c r="C85" s="143"/>
      <c r="D85" s="36">
        <v>11340</v>
      </c>
      <c r="E85" s="37"/>
      <c r="F85" s="37"/>
      <c r="G85" s="37"/>
      <c r="H85" s="38"/>
    </row>
    <row r="86" spans="1:8" ht="37.5" customHeight="1" x14ac:dyDescent="0.2">
      <c r="A86" s="147" t="s">
        <v>53</v>
      </c>
      <c r="B86" s="148"/>
      <c r="C86" s="143"/>
      <c r="D86" s="36">
        <v>12150</v>
      </c>
      <c r="E86" s="37"/>
      <c r="F86" s="37"/>
      <c r="G86" s="37"/>
      <c r="H86" s="38"/>
    </row>
    <row r="87" spans="1:8" ht="37.5" customHeight="1" x14ac:dyDescent="0.2">
      <c r="A87" s="147" t="s">
        <v>54</v>
      </c>
      <c r="B87" s="148"/>
      <c r="C87" s="143"/>
      <c r="D87" s="36">
        <v>12960</v>
      </c>
      <c r="E87" s="37"/>
      <c r="F87" s="37"/>
      <c r="G87" s="37"/>
      <c r="H87" s="38"/>
    </row>
    <row r="88" spans="1:8" ht="37.5" customHeight="1" x14ac:dyDescent="0.2">
      <c r="A88" s="147" t="s">
        <v>55</v>
      </c>
      <c r="B88" s="148"/>
      <c r="C88" s="143"/>
      <c r="D88" s="36">
        <v>13770</v>
      </c>
      <c r="E88" s="37"/>
      <c r="F88" s="37"/>
      <c r="G88" s="37"/>
      <c r="H88" s="38"/>
    </row>
    <row r="89" spans="1:8" ht="37.5" customHeight="1" x14ac:dyDescent="0.2">
      <c r="A89" s="147" t="s">
        <v>56</v>
      </c>
      <c r="B89" s="148"/>
      <c r="C89" s="143"/>
      <c r="D89" s="36">
        <v>14580</v>
      </c>
      <c r="E89" s="37"/>
      <c r="F89" s="37"/>
      <c r="G89" s="37"/>
      <c r="H89" s="38"/>
    </row>
    <row r="90" spans="1:8" ht="37.5" customHeight="1" x14ac:dyDescent="0.2">
      <c r="A90" s="147" t="s">
        <v>57</v>
      </c>
      <c r="B90" s="148"/>
      <c r="C90" s="143"/>
      <c r="D90" s="36">
        <v>15390</v>
      </c>
      <c r="E90" s="37"/>
      <c r="F90" s="37"/>
      <c r="G90" s="37"/>
      <c r="H90" s="38"/>
    </row>
    <row r="91" spans="1:8" ht="37.5" customHeight="1" thickBot="1" x14ac:dyDescent="0.25">
      <c r="A91" s="147" t="s">
        <v>58</v>
      </c>
      <c r="B91" s="148"/>
      <c r="C91" s="143"/>
      <c r="D91" s="36">
        <v>16200</v>
      </c>
      <c r="E91" s="37"/>
      <c r="F91" s="37"/>
      <c r="G91" s="37"/>
      <c r="H91" s="38"/>
    </row>
    <row r="92" spans="1:8" ht="50.1" customHeight="1" thickBot="1" x14ac:dyDescent="0.25">
      <c r="A92" s="136" t="s">
        <v>59</v>
      </c>
      <c r="B92" s="137"/>
      <c r="C92" s="137"/>
      <c r="D92" s="138" t="str">
        <f>"от "&amp;MIN(D93:D102)&amp;" до "&amp;MAX(D93:D102)</f>
        <v>от 210 до 1770</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152">
        <v>1260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157">
        <v>210</v>
      </c>
      <c r="E94" s="157"/>
      <c r="F94" s="157"/>
      <c r="G94" s="157"/>
      <c r="H94" s="158"/>
    </row>
    <row r="95" spans="1:8" ht="37.5" customHeight="1" x14ac:dyDescent="0.2">
      <c r="A95" s="154" t="s">
        <v>62</v>
      </c>
      <c r="B95" s="155"/>
      <c r="C95" s="159"/>
      <c r="D95" s="157">
        <v>1770</v>
      </c>
      <c r="E95" s="157"/>
      <c r="F95" s="157"/>
      <c r="G95" s="157"/>
      <c r="H95" s="158"/>
    </row>
    <row r="96" spans="1:8" ht="37.5" customHeight="1" x14ac:dyDescent="0.2">
      <c r="A96" s="154" t="s">
        <v>63</v>
      </c>
      <c r="B96" s="155"/>
      <c r="C96" s="159"/>
      <c r="D96" s="157">
        <v>816</v>
      </c>
      <c r="E96" s="157"/>
      <c r="F96" s="157"/>
      <c r="G96" s="157"/>
      <c r="H96" s="158"/>
    </row>
    <row r="97" spans="1:8" ht="37.5" customHeight="1" x14ac:dyDescent="0.2">
      <c r="A97" s="160" t="s">
        <v>64</v>
      </c>
      <c r="B97" s="161"/>
      <c r="C97" s="159"/>
      <c r="D97" s="157">
        <v>1170</v>
      </c>
      <c r="E97" s="157"/>
      <c r="F97" s="157"/>
      <c r="G97" s="157"/>
      <c r="H97" s="158"/>
    </row>
    <row r="98" spans="1:8" ht="37.5" customHeight="1" x14ac:dyDescent="0.2">
      <c r="A98" s="154" t="s">
        <v>65</v>
      </c>
      <c r="B98" s="155"/>
      <c r="C98" s="159"/>
      <c r="D98" s="157">
        <v>276</v>
      </c>
      <c r="E98" s="157"/>
      <c r="F98" s="157"/>
      <c r="G98" s="157"/>
      <c r="H98" s="158"/>
    </row>
    <row r="99" spans="1:8" ht="37.5" customHeight="1" x14ac:dyDescent="0.2">
      <c r="A99" s="154" t="s">
        <v>66</v>
      </c>
      <c r="B99" s="155"/>
      <c r="C99" s="159"/>
      <c r="D99" s="157">
        <v>276</v>
      </c>
      <c r="E99" s="157"/>
      <c r="F99" s="157"/>
      <c r="G99" s="157"/>
      <c r="H99" s="158"/>
    </row>
    <row r="100" spans="1:8" ht="37.5" customHeight="1" x14ac:dyDescent="0.2">
      <c r="A100" s="154" t="s">
        <v>67</v>
      </c>
      <c r="B100" s="155"/>
      <c r="C100" s="159"/>
      <c r="D100" s="157">
        <v>552</v>
      </c>
      <c r="E100" s="157"/>
      <c r="F100" s="157"/>
      <c r="G100" s="157"/>
      <c r="H100" s="158"/>
    </row>
    <row r="101" spans="1:8" ht="37.5" customHeight="1" x14ac:dyDescent="0.2">
      <c r="A101" s="154" t="s">
        <v>68</v>
      </c>
      <c r="B101" s="155"/>
      <c r="C101" s="159"/>
      <c r="D101" s="157">
        <v>828</v>
      </c>
      <c r="E101" s="157"/>
      <c r="F101" s="157"/>
      <c r="G101" s="157"/>
      <c r="H101" s="158"/>
    </row>
    <row r="102" spans="1:8" ht="37.5" customHeight="1" thickBot="1" x14ac:dyDescent="0.25">
      <c r="A102" s="162" t="s">
        <v>69</v>
      </c>
      <c r="B102" s="163"/>
      <c r="C102" s="164"/>
      <c r="D102" s="165">
        <v>1200</v>
      </c>
      <c r="E102" s="165"/>
      <c r="F102" s="165"/>
      <c r="G102" s="165"/>
      <c r="H102" s="166"/>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63"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182">
        <v>1800</v>
      </c>
      <c r="E106" s="182"/>
      <c r="F106" s="182"/>
      <c r="G106" s="182"/>
      <c r="H106" s="183"/>
    </row>
    <row r="107" spans="1:8" ht="63" customHeight="1" thickBot="1" x14ac:dyDescent="0.25">
      <c r="A107" s="184" t="s">
        <v>74</v>
      </c>
      <c r="B107" s="185"/>
      <c r="C107" s="186"/>
      <c r="D107" s="187" t="s">
        <v>75</v>
      </c>
      <c r="E107" s="188"/>
      <c r="F107" s="188"/>
      <c r="G107" s="188"/>
      <c r="H107" s="189"/>
    </row>
    <row r="108" spans="1:8" ht="63" customHeight="1" x14ac:dyDescent="0.2">
      <c r="A108" s="190" t="s">
        <v>76</v>
      </c>
      <c r="B108" s="191"/>
      <c r="C108" s="186"/>
      <c r="D108" s="157">
        <f>D106/4</f>
        <v>450</v>
      </c>
      <c r="E108" s="157"/>
      <c r="F108" s="157"/>
      <c r="G108" s="157"/>
      <c r="H108" s="158"/>
    </row>
    <row r="109" spans="1:8" ht="63" customHeight="1" x14ac:dyDescent="0.2">
      <c r="A109" s="190" t="s">
        <v>77</v>
      </c>
      <c r="B109" s="191"/>
      <c r="C109" s="186"/>
      <c r="D109" s="157">
        <f>D106/5</f>
        <v>360</v>
      </c>
      <c r="E109" s="157"/>
      <c r="F109" s="157"/>
      <c r="G109" s="157"/>
      <c r="H109" s="158"/>
    </row>
    <row r="110" spans="1:8" ht="63" customHeight="1" x14ac:dyDescent="0.2">
      <c r="A110" s="190" t="s">
        <v>78</v>
      </c>
      <c r="B110" s="191"/>
      <c r="C110" s="186"/>
      <c r="D110" s="157">
        <f>D106/6</f>
        <v>300</v>
      </c>
      <c r="E110" s="157"/>
      <c r="F110" s="157"/>
      <c r="G110" s="157"/>
      <c r="H110" s="158"/>
    </row>
    <row r="111" spans="1:8" ht="63" customHeight="1" x14ac:dyDescent="0.2">
      <c r="A111" s="190" t="s">
        <v>79</v>
      </c>
      <c r="B111" s="191"/>
      <c r="C111" s="186"/>
      <c r="D111" s="157">
        <f>D106/7</f>
        <v>257.14285714285717</v>
      </c>
      <c r="E111" s="157"/>
      <c r="F111" s="157"/>
      <c r="G111" s="157"/>
      <c r="H111" s="158"/>
    </row>
    <row r="112" spans="1:8" ht="63" customHeight="1" x14ac:dyDescent="0.2">
      <c r="A112" s="190" t="s">
        <v>80</v>
      </c>
      <c r="B112" s="191"/>
      <c r="C112" s="186"/>
      <c r="D112" s="157">
        <f>D106/8</f>
        <v>225</v>
      </c>
      <c r="E112" s="157"/>
      <c r="F112" s="157"/>
      <c r="G112" s="157"/>
      <c r="H112" s="158"/>
    </row>
    <row r="113" spans="1:8" ht="63" customHeight="1" x14ac:dyDescent="0.2">
      <c r="A113" s="190" t="s">
        <v>81</v>
      </c>
      <c r="B113" s="191"/>
      <c r="C113" s="186"/>
      <c r="D113" s="157">
        <f>D106/9</f>
        <v>200</v>
      </c>
      <c r="E113" s="157"/>
      <c r="F113" s="157"/>
      <c r="G113" s="157"/>
      <c r="H113" s="158"/>
    </row>
    <row r="114" spans="1:8" ht="63" customHeight="1" x14ac:dyDescent="0.2">
      <c r="A114" s="190" t="s">
        <v>82</v>
      </c>
      <c r="B114" s="191"/>
      <c r="C114" s="186"/>
      <c r="D114" s="157">
        <f>D106/10</f>
        <v>180</v>
      </c>
      <c r="E114" s="157"/>
      <c r="F114" s="157"/>
      <c r="G114" s="157"/>
      <c r="H114" s="158"/>
    </row>
    <row r="115" spans="1:8" ht="63" customHeight="1" thickBot="1" x14ac:dyDescent="0.25">
      <c r="A115" s="179" t="s">
        <v>83</v>
      </c>
      <c r="B115" s="180"/>
      <c r="C115" s="186"/>
      <c r="D115" s="182">
        <v>2808</v>
      </c>
      <c r="E115" s="182"/>
      <c r="F115" s="182"/>
      <c r="G115" s="182"/>
      <c r="H115" s="183"/>
    </row>
    <row r="116" spans="1:8" ht="63" customHeight="1" thickBot="1" x14ac:dyDescent="0.25">
      <c r="A116" s="184" t="s">
        <v>74</v>
      </c>
      <c r="B116" s="185"/>
      <c r="C116" s="186"/>
      <c r="D116" s="187" t="s">
        <v>75</v>
      </c>
      <c r="E116" s="188"/>
      <c r="F116" s="188"/>
      <c r="G116" s="188"/>
      <c r="H116" s="189"/>
    </row>
    <row r="117" spans="1:8" ht="63" customHeight="1" x14ac:dyDescent="0.2">
      <c r="A117" s="190" t="s">
        <v>76</v>
      </c>
      <c r="B117" s="191"/>
      <c r="C117" s="186"/>
      <c r="D117" s="157">
        <v>702</v>
      </c>
      <c r="E117" s="157"/>
      <c r="F117" s="157"/>
      <c r="G117" s="157"/>
      <c r="H117" s="158"/>
    </row>
    <row r="118" spans="1:8" ht="63" customHeight="1" x14ac:dyDescent="0.2">
      <c r="A118" s="190" t="s">
        <v>77</v>
      </c>
      <c r="B118" s="191"/>
      <c r="C118" s="186"/>
      <c r="D118" s="157">
        <v>561.6</v>
      </c>
      <c r="E118" s="157"/>
      <c r="F118" s="157"/>
      <c r="G118" s="157"/>
      <c r="H118" s="158"/>
    </row>
    <row r="119" spans="1:8" ht="63" customHeight="1" x14ac:dyDescent="0.2">
      <c r="A119" s="190" t="s">
        <v>78</v>
      </c>
      <c r="B119" s="191"/>
      <c r="C119" s="186"/>
      <c r="D119" s="157">
        <v>468</v>
      </c>
      <c r="E119" s="157"/>
      <c r="F119" s="157"/>
      <c r="G119" s="157"/>
      <c r="H119" s="158"/>
    </row>
    <row r="120" spans="1:8" ht="63" customHeight="1" x14ac:dyDescent="0.2">
      <c r="A120" s="190" t="s">
        <v>79</v>
      </c>
      <c r="B120" s="191"/>
      <c r="C120" s="186"/>
      <c r="D120" s="157">
        <v>401.14285714285711</v>
      </c>
      <c r="E120" s="157"/>
      <c r="F120" s="157"/>
      <c r="G120" s="157"/>
      <c r="H120" s="158"/>
    </row>
    <row r="121" spans="1:8" ht="63" customHeight="1" x14ac:dyDescent="0.2">
      <c r="A121" s="190" t="s">
        <v>80</v>
      </c>
      <c r="B121" s="191"/>
      <c r="C121" s="186"/>
      <c r="D121" s="157">
        <v>351</v>
      </c>
      <c r="E121" s="157"/>
      <c r="F121" s="157"/>
      <c r="G121" s="157"/>
      <c r="H121" s="158"/>
    </row>
    <row r="122" spans="1:8" ht="63" customHeight="1" x14ac:dyDescent="0.2">
      <c r="A122" s="190" t="s">
        <v>81</v>
      </c>
      <c r="B122" s="191"/>
      <c r="C122" s="186"/>
      <c r="D122" s="157">
        <v>312</v>
      </c>
      <c r="E122" s="157"/>
      <c r="F122" s="157"/>
      <c r="G122" s="157"/>
      <c r="H122" s="158"/>
    </row>
    <row r="123" spans="1:8" ht="63" customHeight="1" thickBot="1" x14ac:dyDescent="0.25">
      <c r="A123" s="190" t="s">
        <v>82</v>
      </c>
      <c r="B123" s="191"/>
      <c r="C123" s="194"/>
      <c r="D123" s="157">
        <v>280.8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44">
        <v>14004</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"2ГИС.НОЯБРЬСК"</v>
      </c>
      <c r="D126" s="31">
        <v>1800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121">
        <v>1020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6">
        <v>840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"2ГИС.НОЯБРЬСК"</v>
      </c>
      <c r="D129" s="36">
        <v>4200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"2ГИС.НОЯБРЬСК"</v>
      </c>
      <c r="D130" s="36">
        <v>5040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6">
        <v>840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6">
        <v>840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6">
        <v>840</v>
      </c>
      <c r="E133" s="37"/>
      <c r="F133" s="37"/>
      <c r="G133" s="37"/>
      <c r="H133" s="38"/>
    </row>
    <row r="134" spans="1:8" ht="50.1" customHeight="1" x14ac:dyDescent="0.2">
      <c r="A134" s="160" t="s">
        <v>93</v>
      </c>
      <c r="B134" s="161"/>
      <c r="C134" s="203" t="e">
        <f>#REF!</f>
        <v>#REF!</v>
      </c>
      <c r="D134" s="36">
        <v>1950</v>
      </c>
      <c r="E134" s="37"/>
      <c r="F134" s="37"/>
      <c r="G134" s="37"/>
      <c r="H134" s="38"/>
    </row>
    <row r="135" spans="1:8" ht="50.1" customHeight="1" x14ac:dyDescent="0.2">
      <c r="A135" s="160" t="s">
        <v>94</v>
      </c>
      <c r="B135" s="161"/>
      <c r="C135" s="202" t="s">
        <v>95</v>
      </c>
      <c r="D135" s="36">
        <v>600</v>
      </c>
      <c r="E135" s="37"/>
      <c r="F135" s="37"/>
      <c r="G135" s="37"/>
      <c r="H135" s="38"/>
    </row>
    <row r="136" spans="1:8" ht="7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6">
        <v>2040</v>
      </c>
      <c r="E136" s="37"/>
      <c r="F136" s="37"/>
      <c r="G136" s="37"/>
      <c r="H136" s="38"/>
    </row>
    <row r="137" spans="1:8" ht="75" customHeight="1" x14ac:dyDescent="0.2">
      <c r="A137" s="160" t="s">
        <v>97</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6">
        <v>1632</v>
      </c>
      <c r="E137" s="37"/>
      <c r="F137" s="37"/>
      <c r="G137" s="37"/>
      <c r="H137" s="38"/>
    </row>
    <row r="138" spans="1:8" ht="75" customHeight="1" x14ac:dyDescent="0.2">
      <c r="A138" s="160" t="s">
        <v>98</v>
      </c>
      <c r="B138" s="161"/>
      <c r="C138"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6">
        <v>1380</v>
      </c>
      <c r="E138" s="37"/>
      <c r="F138" s="37"/>
      <c r="G138" s="37"/>
      <c r="H138" s="38"/>
    </row>
    <row r="139" spans="1:8" ht="75" customHeight="1" x14ac:dyDescent="0.2">
      <c r="A139" s="160" t="s">
        <v>99</v>
      </c>
      <c r="B139" s="161"/>
      <c r="C139"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6">
        <v>816</v>
      </c>
      <c r="E139" s="37"/>
      <c r="F139" s="37"/>
      <c r="G139" s="37"/>
      <c r="H139" s="38"/>
    </row>
    <row r="140" spans="1:8" ht="7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6">
        <v>5820</v>
      </c>
      <c r="E140" s="37"/>
      <c r="F140" s="37"/>
      <c r="G140" s="37"/>
      <c r="H140" s="38"/>
    </row>
    <row r="141" spans="1:8" ht="7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6">
        <v>666</v>
      </c>
      <c r="E142" s="37"/>
      <c r="F142" s="37"/>
      <c r="G142" s="37"/>
      <c r="H142" s="3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6">
        <v>750</v>
      </c>
      <c r="E143" s="37"/>
      <c r="F143" s="37"/>
      <c r="G143" s="37"/>
      <c r="H143" s="3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4" s="36">
        <v>50010</v>
      </c>
      <c r="E144" s="37"/>
      <c r="F144" s="37"/>
      <c r="G144" s="37"/>
      <c r="H144" s="3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5" s="36">
        <v>2346</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6">
        <v>3450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7" s="36">
        <v>2004</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"2ГИС.НОЯБРЬСК"</v>
      </c>
      <c r="D148" s="36">
        <v>2520</v>
      </c>
      <c r="E148" s="37"/>
      <c r="F148" s="37"/>
      <c r="G148" s="37"/>
      <c r="H148" s="38"/>
    </row>
    <row r="149" spans="1:8" ht="50.1" customHeight="1" x14ac:dyDescent="0.2">
      <c r="A149" s="160" t="s">
        <v>108</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6">
        <v>1440</v>
      </c>
      <c r="E149" s="37"/>
      <c r="F149" s="37"/>
      <c r="G149" s="37"/>
      <c r="H149" s="38"/>
    </row>
    <row r="150" spans="1:8" ht="50.1" customHeight="1" x14ac:dyDescent="0.2">
      <c r="A150" s="160" t="s">
        <v>109</v>
      </c>
      <c r="B150" s="161"/>
      <c r="C150" s="202" t="str">
        <f t="shared" si="2"/>
        <v>Электронный справочник на основе Справочника организаций "2ГИС.НОЯБРЬСК" (версия для ПК)</v>
      </c>
      <c r="D150" s="36">
        <v>1200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"2ГИС.НОЯБРЬСК"</v>
      </c>
      <c r="D151" s="36">
        <v>5880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"2ГИС.НОЯБРЬСК"</v>
      </c>
      <c r="D152" s="36">
        <v>7056</v>
      </c>
      <c r="E152" s="37"/>
      <c r="F152" s="37"/>
      <c r="G152" s="37"/>
      <c r="H152" s="38"/>
    </row>
    <row r="153" spans="1:8" ht="50.1" customHeight="1" x14ac:dyDescent="0.2">
      <c r="A153" s="160" t="s">
        <v>112</v>
      </c>
      <c r="B153" s="161"/>
      <c r="C153" s="202" t="str">
        <f t="shared" si="2"/>
        <v>Электронный справочник на основе Справочника организаций "2ГИС.НОЯБРЬСК" (версия для ПК)</v>
      </c>
      <c r="D153" s="36">
        <v>1200</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"2ГИС.НОЯБРЬСК" (версия для ПК)</v>
      </c>
      <c r="D154" s="36">
        <v>1200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"2ГИС.НОЯБРЬСК" (версия для ПК)</v>
      </c>
      <c r="D155" s="36">
        <v>1200</v>
      </c>
      <c r="E155" s="37"/>
      <c r="F155" s="37"/>
      <c r="G155" s="37"/>
      <c r="H155" s="38"/>
    </row>
    <row r="156" spans="1:8" ht="50.1" customHeight="1" x14ac:dyDescent="0.2">
      <c r="A156" s="160" t="s">
        <v>115</v>
      </c>
      <c r="B156" s="161"/>
      <c r="C156" s="202" t="s">
        <v>95</v>
      </c>
      <c r="D156" s="36">
        <v>840</v>
      </c>
      <c r="E156" s="37"/>
      <c r="F156" s="37"/>
      <c r="G156" s="37"/>
      <c r="H156" s="38"/>
    </row>
    <row r="157" spans="1:8" ht="7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6">
        <v>8160</v>
      </c>
      <c r="E157" s="37"/>
      <c r="F157" s="37"/>
      <c r="G157" s="37"/>
      <c r="H157" s="38"/>
    </row>
    <row r="158" spans="1:8" ht="50.1" customHeight="1" thickBot="1" x14ac:dyDescent="0.25">
      <c r="A158" s="160" t="s">
        <v>117</v>
      </c>
      <c r="B158" s="161"/>
      <c r="C158" s="202" t="str">
        <f t="shared" si="2"/>
        <v>Электронный справочник на основе Справочника организаций "2ГИС.НОЯБРЬСК" (версия для ПК)</v>
      </c>
      <c r="D158" s="44">
        <v>960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3">
        <v>1500</v>
      </c>
      <c r="E162" s="157"/>
      <c r="F162" s="157"/>
      <c r="G162" s="157"/>
      <c r="H162" s="157"/>
    </row>
    <row r="163" spans="1:8" s="16" customFormat="1" ht="50.1" customHeight="1" x14ac:dyDescent="0.2">
      <c r="A163" s="207" t="s">
        <v>122</v>
      </c>
      <c r="B163" s="208"/>
      <c r="C163" s="209"/>
      <c r="D163" s="293">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"Интернет-площадка 2gis.ru на основе Cправочника организаций "&amp;$C$2&amp;""</f>
        <v>Интернет-площадка 2gis.ru на основе Cправочника организаций "2ГИС.НОЯБРЬСК"</v>
      </c>
      <c r="D166" s="36">
        <v>1500</v>
      </c>
      <c r="E166" s="37"/>
      <c r="F166" s="37"/>
      <c r="G166" s="37"/>
      <c r="H166" s="38"/>
    </row>
    <row r="167" spans="1:8" ht="50.1" customHeight="1" x14ac:dyDescent="0.2">
      <c r="A167" s="160" t="s">
        <v>126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7" s="36">
        <v>1224</v>
      </c>
      <c r="E167" s="37"/>
      <c r="F167" s="37"/>
      <c r="G167" s="37"/>
      <c r="H167" s="38"/>
    </row>
    <row r="168" spans="1:8" ht="50.1" customHeight="1" x14ac:dyDescent="0.2">
      <c r="A168" s="160" t="s">
        <v>195</v>
      </c>
      <c r="B168" s="161"/>
      <c r="C168" s="202" t="str">
        <f>"Интернет-площадка 2gis.ru на основе Cправочника организаций "&amp;$C$2&amp;""</f>
        <v>Интернет-площадка 2gis.ru на основе Cправочника организаций "2ГИС.НОЯБРЬСК"</v>
      </c>
      <c r="D168" s="36">
        <v>2160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9" s="36">
        <v>1800</v>
      </c>
      <c r="E169" s="37"/>
      <c r="F169" s="37"/>
      <c r="G169" s="37"/>
      <c r="H169" s="38"/>
    </row>
    <row r="170" spans="1:8" s="16" customFormat="1" ht="126" customHeight="1" thickBot="1" x14ac:dyDescent="0.25">
      <c r="A170" s="160" t="s">
        <v>129</v>
      </c>
      <c r="B170" s="161"/>
      <c r="C170" s="481" t="str">
        <f>C166</f>
        <v>Интернет-площадка 2gis.ru на основе Cправочника организаций "2ГИС.НОЯБРЬСК"</v>
      </c>
      <c r="D170" s="36">
        <v>5274</v>
      </c>
      <c r="E170" s="37"/>
      <c r="F170" s="37"/>
      <c r="G170" s="37"/>
      <c r="H170" s="38"/>
    </row>
    <row r="171" spans="1:8" ht="50.1" customHeight="1" thickBot="1" x14ac:dyDescent="0.25">
      <c r="A171" s="24" t="s">
        <v>196</v>
      </c>
      <c r="B171" s="25"/>
      <c r="C171" s="26"/>
      <c r="D171" s="173"/>
      <c r="E171" s="173"/>
      <c r="F171" s="173"/>
      <c r="G171" s="173"/>
      <c r="H171" s="174"/>
    </row>
    <row r="172" spans="1:8" s="23" customFormat="1" ht="30" customHeight="1" thickBot="1" x14ac:dyDescent="0.25">
      <c r="A172" s="297"/>
      <c r="B172" s="298"/>
      <c r="C172" s="456"/>
      <c r="D172" s="298"/>
      <c r="E172" s="298"/>
      <c r="F172" s="298"/>
      <c r="G172" s="298"/>
      <c r="H172" s="299"/>
    </row>
    <row r="173" spans="1:8" s="16" customFormat="1" ht="185.25" customHeight="1" x14ac:dyDescent="0.2">
      <c r="A173" s="160" t="s">
        <v>197</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3" s="31">
        <v>8880</v>
      </c>
      <c r="E173" s="32"/>
      <c r="F173" s="32"/>
      <c r="G173" s="32"/>
      <c r="H173" s="33"/>
    </row>
    <row r="174" spans="1:8" s="16" customFormat="1" ht="83.25" customHeight="1" thickBot="1" x14ac:dyDescent="0.25">
      <c r="A174" s="160" t="s">
        <v>198</v>
      </c>
      <c r="B174" s="161"/>
      <c r="C174" s="209"/>
      <c r="D174" s="36">
        <v>8880</v>
      </c>
      <c r="E174" s="37"/>
      <c r="F174" s="37"/>
      <c r="G174" s="37"/>
      <c r="H174" s="38"/>
    </row>
    <row r="175" spans="1:8" ht="21.75" thickBot="1" x14ac:dyDescent="0.25">
      <c r="A175" s="286"/>
      <c r="B175" s="287"/>
      <c r="C175" s="130"/>
      <c r="D175" s="288"/>
      <c r="E175" s="288"/>
      <c r="F175" s="288"/>
      <c r="G175" s="288"/>
      <c r="H175" s="289"/>
    </row>
    <row r="177" spans="1:8" ht="21" x14ac:dyDescent="0.2">
      <c r="A177" s="216"/>
      <c r="B177" s="217" t="s">
        <v>130</v>
      </c>
      <c r="C177" s="218" t="s">
        <v>522</v>
      </c>
      <c r="D177" s="218"/>
      <c r="E177" s="219"/>
      <c r="F177" s="219"/>
      <c r="G177" s="219"/>
      <c r="H177" s="219"/>
    </row>
    <row r="178" spans="1:8" ht="21" x14ac:dyDescent="0.2">
      <c r="A178" s="216"/>
      <c r="B178" s="219"/>
      <c r="C178" s="220" t="s">
        <v>523</v>
      </c>
      <c r="D178" s="220"/>
      <c r="E178" s="219"/>
      <c r="F178" s="219"/>
      <c r="G178" s="219"/>
      <c r="H178" s="219"/>
    </row>
    <row r="179" spans="1:8" ht="21" x14ac:dyDescent="0.2">
      <c r="A179" s="216"/>
      <c r="B179" s="219"/>
      <c r="C179" s="220" t="s">
        <v>524</v>
      </c>
      <c r="D179" s="220"/>
      <c r="E179" s="219"/>
      <c r="F179" s="219"/>
      <c r="G179" s="219"/>
      <c r="H179" s="219"/>
    </row>
    <row r="180" spans="1:8" ht="21" x14ac:dyDescent="0.2">
      <c r="C180" s="220"/>
      <c r="D180" s="220"/>
      <c r="E180" s="219"/>
      <c r="F180" s="219"/>
      <c r="G180" s="219"/>
      <c r="H180" s="213"/>
    </row>
    <row r="181" spans="1:8" ht="26.25" customHeight="1"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ht="26.25" customHeight="1"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ht="26.25" customHeight="1"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ht="26.25" customHeight="1"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ht="26.25" customHeight="1"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ht="26.25" customHeight="1"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ht="26.25" customHeight="1"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ht="26.25" x14ac:dyDescent="0.2">
      <c r="A188" s="229"/>
      <c r="B188" s="229"/>
      <c r="C188" s="230"/>
      <c r="D188" s="231"/>
      <c r="E188" s="231"/>
      <c r="F188" s="232"/>
      <c r="G188" s="233"/>
      <c r="H188" s="233"/>
    </row>
    <row r="189" spans="1:8" ht="21" x14ac:dyDescent="0.2">
      <c r="A189" s="235" t="s">
        <v>141</v>
      </c>
      <c r="B189" s="235"/>
      <c r="C189" s="235"/>
      <c r="D189" s="235"/>
      <c r="E189" s="235"/>
      <c r="F189" s="235"/>
      <c r="G189" s="235"/>
      <c r="H189" s="235"/>
    </row>
    <row r="190" spans="1:8" ht="21" x14ac:dyDescent="0.2">
      <c r="A190" s="235" t="s">
        <v>142</v>
      </c>
      <c r="B190" s="235"/>
      <c r="C190" s="235"/>
      <c r="D190" s="235"/>
      <c r="E190" s="235"/>
      <c r="F190" s="235"/>
      <c r="G190" s="235"/>
      <c r="H190" s="235"/>
    </row>
    <row r="191" spans="1:8" ht="26.25" x14ac:dyDescent="0.2">
      <c r="A191" s="229"/>
      <c r="B191" s="229"/>
      <c r="C191" s="230"/>
      <c r="D191" s="231"/>
      <c r="E191" s="231"/>
      <c r="F191" s="232"/>
      <c r="G191" s="233"/>
      <c r="H191" s="233"/>
    </row>
    <row r="192" spans="1:8" ht="50.1" customHeight="1" thickBot="1" x14ac:dyDescent="0.25">
      <c r="A192" s="236" t="s">
        <v>143</v>
      </c>
      <c r="B192" s="236"/>
      <c r="C192" s="236"/>
      <c r="D192" s="236"/>
      <c r="E192" s="236"/>
      <c r="F192" s="237"/>
      <c r="G192" s="227"/>
      <c r="H192" s="238"/>
    </row>
    <row r="193" spans="1:8" ht="50.1" customHeight="1" thickBot="1" x14ac:dyDescent="0.25">
      <c r="A193" s="239" t="s">
        <v>144</v>
      </c>
      <c r="B193" s="240"/>
      <c r="C193" s="240"/>
      <c r="D193" s="240"/>
      <c r="E193" s="241"/>
      <c r="F193" s="242"/>
      <c r="H193" s="243"/>
    </row>
    <row r="194" spans="1:8" ht="84" customHeight="1" thickBot="1" x14ac:dyDescent="0.25">
      <c r="A194" s="309" t="s">
        <v>145</v>
      </c>
      <c r="B194" s="310"/>
      <c r="C194" s="311" t="s">
        <v>146</v>
      </c>
      <c r="D194" s="312" t="s">
        <v>147</v>
      </c>
      <c r="E194" s="313"/>
      <c r="F194" s="248"/>
      <c r="G194" s="248"/>
      <c r="H194" s="248"/>
    </row>
    <row r="195" spans="1:8" ht="112.5" customHeight="1" x14ac:dyDescent="0.2">
      <c r="A195" s="249" t="s">
        <v>148</v>
      </c>
      <c r="B195" s="250"/>
      <c r="C195" s="251" t="s">
        <v>149</v>
      </c>
      <c r="D195" s="252" t="s">
        <v>150</v>
      </c>
      <c r="E195" s="253"/>
      <c r="F195" s="248"/>
      <c r="G195" s="248"/>
      <c r="H195" s="248"/>
    </row>
    <row r="196" spans="1:8" ht="100.5" customHeight="1" x14ac:dyDescent="0.2">
      <c r="A196" s="254" t="s">
        <v>151</v>
      </c>
      <c r="B196" s="255"/>
      <c r="C196" s="256" t="s">
        <v>152</v>
      </c>
      <c r="D196" s="257" t="s">
        <v>153</v>
      </c>
      <c r="E196" s="258"/>
      <c r="F196" s="248"/>
      <c r="G196" s="248"/>
      <c r="H196" s="248"/>
    </row>
    <row r="197" spans="1:8" ht="133.5" customHeight="1" x14ac:dyDescent="0.2">
      <c r="A197" s="254" t="s">
        <v>154</v>
      </c>
      <c r="B197" s="255"/>
      <c r="C197" s="256" t="s">
        <v>155</v>
      </c>
      <c r="D197" s="257" t="s">
        <v>153</v>
      </c>
      <c r="E197" s="258"/>
      <c r="F197" s="248"/>
      <c r="G197" s="248"/>
      <c r="H197" s="248"/>
    </row>
    <row r="198" spans="1:8" s="213" customFormat="1" ht="102.75" customHeight="1" x14ac:dyDescent="0.2">
      <c r="A198" s="254" t="s">
        <v>157</v>
      </c>
      <c r="B198" s="255"/>
      <c r="C198" s="314" t="s">
        <v>158</v>
      </c>
      <c r="D198" s="255" t="s">
        <v>153</v>
      </c>
      <c r="E198" s="315"/>
      <c r="F198" s="242"/>
      <c r="G198" s="242"/>
      <c r="H198" s="242"/>
    </row>
    <row r="199" spans="1:8" s="234" customFormat="1" ht="222.75" customHeight="1" thickBot="1" x14ac:dyDescent="0.25">
      <c r="A199" s="316" t="s">
        <v>159</v>
      </c>
      <c r="B199" s="317"/>
      <c r="C199" s="318" t="s">
        <v>160</v>
      </c>
      <c r="D199" s="319" t="s">
        <v>153</v>
      </c>
      <c r="E199" s="320"/>
      <c r="F199" s="232"/>
      <c r="G199" s="233"/>
      <c r="H199" s="233"/>
    </row>
    <row r="200" spans="1:8" ht="27" customHeight="1" x14ac:dyDescent="0.2">
      <c r="A200" s="260" t="s">
        <v>161</v>
      </c>
      <c r="B200" s="260"/>
      <c r="C200" s="260"/>
      <c r="D200" s="260"/>
      <c r="E200" s="260"/>
      <c r="F200" s="260"/>
      <c r="G200" s="260"/>
      <c r="H200" s="260"/>
    </row>
    <row r="201" spans="1:8" ht="27" customHeight="1" x14ac:dyDescent="0.2">
      <c r="A201" s="260" t="s">
        <v>162</v>
      </c>
      <c r="B201" s="260"/>
      <c r="C201" s="260"/>
      <c r="D201" s="260"/>
      <c r="E201" s="260"/>
      <c r="F201" s="260"/>
      <c r="G201" s="260"/>
      <c r="H201" s="260"/>
    </row>
    <row r="202" spans="1:8" ht="189" customHeight="1" x14ac:dyDescent="0.2">
      <c r="A202"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5"/>
      <c r="C202" s="235"/>
      <c r="D202" s="235"/>
      <c r="E202" s="235"/>
      <c r="F202" s="235"/>
      <c r="G202" s="235"/>
      <c r="H202" s="235"/>
    </row>
    <row r="203" spans="1:8" ht="83.25" customHeight="1" x14ac:dyDescent="0.2">
      <c r="A203" s="235" t="s">
        <v>164</v>
      </c>
      <c r="B203" s="235"/>
      <c r="C203" s="235"/>
      <c r="D203" s="235"/>
      <c r="E203" s="235"/>
      <c r="F203" s="235"/>
      <c r="G203" s="235"/>
      <c r="H203" s="235"/>
    </row>
    <row r="204" spans="1:8" ht="23.25" x14ac:dyDescent="0.2">
      <c r="A204" s="260" t="s">
        <v>165</v>
      </c>
      <c r="B204" s="260"/>
      <c r="C204" s="260"/>
      <c r="D204" s="260"/>
      <c r="E204" s="260"/>
      <c r="F204" s="260"/>
      <c r="G204" s="260"/>
      <c r="H204" s="260"/>
    </row>
    <row r="205" spans="1:8" s="262" customFormat="1" ht="114.75" customHeight="1" x14ac:dyDescent="0.2">
      <c r="A205" s="235" t="s">
        <v>166</v>
      </c>
      <c r="B205" s="235"/>
      <c r="C205" s="235"/>
      <c r="D205" s="235"/>
      <c r="E205" s="235"/>
      <c r="F205" s="235"/>
      <c r="G205" s="235"/>
      <c r="H205" s="23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40" zoomScaleNormal="60" zoomScaleSheetLayoutView="40" workbookViewId="0">
      <pane ySplit="4" topLeftCell="A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221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4752</v>
      </c>
      <c r="E7" s="32">
        <f>F7*1.1</f>
        <v>4356</v>
      </c>
      <c r="F7" s="32">
        <v>3960</v>
      </c>
      <c r="G7" s="32">
        <f>F7*0.75</f>
        <v>2970</v>
      </c>
      <c r="H7" s="33">
        <f>F7*0.5</f>
        <v>1980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5400</v>
      </c>
      <c r="E12" s="32">
        <f>F12*1.1</f>
        <v>4950</v>
      </c>
      <c r="F12" s="32">
        <v>4500</v>
      </c>
      <c r="G12" s="32">
        <f>F12*0.75</f>
        <v>3375</v>
      </c>
      <c r="H12" s="33">
        <f>F12*0.5</f>
        <v>2250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267">
        <v>102</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8553.6</v>
      </c>
      <c r="E27" s="32">
        <f>F27*1.1</f>
        <v>7840.8</v>
      </c>
      <c r="F27" s="32">
        <v>7128</v>
      </c>
      <c r="G27" s="32">
        <f>F27*0.75</f>
        <v>5346</v>
      </c>
      <c r="H27" s="33">
        <f>F27*0.5</f>
        <v>3564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9720</v>
      </c>
      <c r="E32" s="32">
        <f>F32*1.1</f>
        <v>8910</v>
      </c>
      <c r="F32" s="32">
        <v>8100</v>
      </c>
      <c r="G32" s="32">
        <f>F32*0.75</f>
        <v>6075</v>
      </c>
      <c r="H32" s="33">
        <f>F32*0.5</f>
        <v>4050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275">
        <f>F48*1.2</f>
        <v>576</v>
      </c>
      <c r="E48" s="275">
        <f>F48*1.1</f>
        <v>528</v>
      </c>
      <c r="F48" s="275">
        <v>480</v>
      </c>
      <c r="G48" s="275">
        <f>F48*0.75</f>
        <v>360</v>
      </c>
      <c r="H48" s="275">
        <f>F48*0.5</f>
        <v>240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276"/>
      <c r="E49" s="276"/>
      <c r="F49" s="276"/>
      <c r="G49" s="276"/>
      <c r="H49" s="276"/>
    </row>
    <row r="50" spans="1:8" ht="63.75" thickBot="1" x14ac:dyDescent="0.25">
      <c r="A50" s="274"/>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1">
        <f>F55*1.2</f>
        <v>5328</v>
      </c>
      <c r="E55" s="32">
        <f>F55*1.1</f>
        <v>4884</v>
      </c>
      <c r="F55" s="32">
        <v>4440</v>
      </c>
      <c r="G55" s="32">
        <f>F55*0.75</f>
        <v>3330</v>
      </c>
      <c r="H55" s="33">
        <f>F55*0.5</f>
        <v>2220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54">
        <f>F61*1.2</f>
        <v>5976</v>
      </c>
      <c r="E61" s="32">
        <f>F61*1.1</f>
        <v>5478</v>
      </c>
      <c r="F61" s="32">
        <v>4980</v>
      </c>
      <c r="G61" s="32">
        <f>F61*0.75</f>
        <v>3735</v>
      </c>
      <c r="H61" s="33">
        <f>F61*0.5</f>
        <v>2490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267">
        <v>102</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37.5" customHeight="1" outlineLevel="1" x14ac:dyDescent="0.2">
      <c r="A71" s="141" t="s">
        <v>39</v>
      </c>
      <c r="B71" s="364"/>
      <c r="C71"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365">
        <v>1200</v>
      </c>
      <c r="E71" s="145"/>
      <c r="F71" s="145"/>
      <c r="G71" s="145"/>
      <c r="H71" s="146"/>
    </row>
    <row r="72" spans="1:8" ht="37.5" customHeight="1" outlineLevel="1" x14ac:dyDescent="0.2">
      <c r="A72" s="147" t="s">
        <v>40</v>
      </c>
      <c r="B72" s="366"/>
      <c r="C72" s="350"/>
      <c r="D72" s="56">
        <v>2400</v>
      </c>
      <c r="E72" s="37"/>
      <c r="F72" s="37"/>
      <c r="G72" s="37"/>
      <c r="H72" s="38"/>
    </row>
    <row r="73" spans="1:8" ht="37.5" customHeight="1" outlineLevel="1" x14ac:dyDescent="0.2">
      <c r="A73" s="147" t="s">
        <v>41</v>
      </c>
      <c r="B73" s="366"/>
      <c r="C73" s="350"/>
      <c r="D73" s="56">
        <v>3600</v>
      </c>
      <c r="E73" s="37"/>
      <c r="F73" s="37"/>
      <c r="G73" s="37"/>
      <c r="H73" s="38"/>
    </row>
    <row r="74" spans="1:8" ht="37.5" customHeight="1" outlineLevel="1" x14ac:dyDescent="0.2">
      <c r="A74" s="147" t="s">
        <v>42</v>
      </c>
      <c r="B74" s="366"/>
      <c r="C74" s="350"/>
      <c r="D74" s="56">
        <v>4800</v>
      </c>
      <c r="E74" s="37"/>
      <c r="F74" s="37"/>
      <c r="G74" s="37"/>
      <c r="H74" s="38"/>
    </row>
    <row r="75" spans="1:8" ht="37.5" customHeight="1" outlineLevel="1" x14ac:dyDescent="0.2">
      <c r="A75" s="147" t="s">
        <v>43</v>
      </c>
      <c r="B75" s="366"/>
      <c r="C75" s="350"/>
      <c r="D75" s="56">
        <v>6000</v>
      </c>
      <c r="E75" s="37"/>
      <c r="F75" s="37"/>
      <c r="G75" s="37"/>
      <c r="H75" s="38"/>
    </row>
    <row r="76" spans="1:8" ht="37.5" customHeight="1" outlineLevel="1" x14ac:dyDescent="0.2">
      <c r="A76" s="147" t="s">
        <v>44</v>
      </c>
      <c r="B76" s="366"/>
      <c r="C76" s="350"/>
      <c r="D76" s="56">
        <v>7200</v>
      </c>
      <c r="E76" s="37"/>
      <c r="F76" s="37"/>
      <c r="G76" s="37"/>
      <c r="H76" s="38"/>
    </row>
    <row r="77" spans="1:8" ht="37.5" customHeight="1" outlineLevel="1" x14ac:dyDescent="0.2">
      <c r="A77" s="147" t="s">
        <v>45</v>
      </c>
      <c r="B77" s="366"/>
      <c r="C77" s="350"/>
      <c r="D77" s="56">
        <v>8400</v>
      </c>
      <c r="E77" s="37"/>
      <c r="F77" s="37"/>
      <c r="G77" s="37"/>
      <c r="H77" s="38"/>
    </row>
    <row r="78" spans="1:8" ht="37.5" customHeight="1" outlineLevel="1" x14ac:dyDescent="0.2">
      <c r="A78" s="147" t="s">
        <v>46</v>
      </c>
      <c r="B78" s="366"/>
      <c r="C78" s="350"/>
      <c r="D78" s="56">
        <v>9600</v>
      </c>
      <c r="E78" s="37"/>
      <c r="F78" s="37"/>
      <c r="G78" s="37"/>
      <c r="H78" s="38"/>
    </row>
    <row r="79" spans="1:8" ht="37.5" customHeight="1" outlineLevel="1" x14ac:dyDescent="0.2">
      <c r="A79" s="147" t="s">
        <v>47</v>
      </c>
      <c r="B79" s="366"/>
      <c r="C79" s="350"/>
      <c r="D79" s="56">
        <v>10800</v>
      </c>
      <c r="E79" s="37"/>
      <c r="F79" s="37"/>
      <c r="G79" s="37"/>
      <c r="H79" s="38"/>
    </row>
    <row r="80" spans="1:8" ht="37.5" customHeight="1" outlineLevel="1" x14ac:dyDescent="0.2">
      <c r="A80" s="147" t="s">
        <v>48</v>
      </c>
      <c r="B80" s="366"/>
      <c r="C80" s="350"/>
      <c r="D80" s="56">
        <v>12000</v>
      </c>
      <c r="E80" s="37"/>
      <c r="F80" s="37"/>
      <c r="G80" s="37"/>
      <c r="H80" s="38"/>
    </row>
    <row r="81" spans="1:8" ht="37.5" customHeight="1" outlineLevel="1" x14ac:dyDescent="0.2">
      <c r="A81" s="147" t="s">
        <v>49</v>
      </c>
      <c r="B81" s="366"/>
      <c r="C81" s="350"/>
      <c r="D81" s="56">
        <v>13200</v>
      </c>
      <c r="E81" s="37"/>
      <c r="F81" s="37"/>
      <c r="G81" s="37"/>
      <c r="H81" s="38"/>
    </row>
    <row r="82" spans="1:8" ht="37.5" customHeight="1" outlineLevel="1" x14ac:dyDescent="0.2">
      <c r="A82" s="147" t="s">
        <v>50</v>
      </c>
      <c r="B82" s="366"/>
      <c r="C82" s="350"/>
      <c r="D82" s="56">
        <v>14400</v>
      </c>
      <c r="E82" s="37"/>
      <c r="F82" s="37"/>
      <c r="G82" s="37"/>
      <c r="H82" s="38"/>
    </row>
    <row r="83" spans="1:8" ht="37.5" customHeight="1" outlineLevel="1" x14ac:dyDescent="0.2">
      <c r="A83" s="147" t="s">
        <v>51</v>
      </c>
      <c r="B83" s="366"/>
      <c r="C83" s="350"/>
      <c r="D83" s="56">
        <v>15600</v>
      </c>
      <c r="E83" s="37"/>
      <c r="F83" s="37"/>
      <c r="G83" s="37"/>
      <c r="H83" s="38"/>
    </row>
    <row r="84" spans="1:8" ht="37.5" customHeight="1" outlineLevel="1" x14ac:dyDescent="0.2">
      <c r="A84" s="147" t="s">
        <v>52</v>
      </c>
      <c r="B84" s="366"/>
      <c r="C84" s="350"/>
      <c r="D84" s="56">
        <v>16800</v>
      </c>
      <c r="E84" s="37"/>
      <c r="F84" s="37"/>
      <c r="G84" s="37"/>
      <c r="H84" s="38"/>
    </row>
    <row r="85" spans="1:8" ht="37.5" customHeight="1" outlineLevel="1" x14ac:dyDescent="0.2">
      <c r="A85" s="147" t="s">
        <v>53</v>
      </c>
      <c r="B85" s="366"/>
      <c r="C85" s="350"/>
      <c r="D85" s="56">
        <v>18000</v>
      </c>
      <c r="E85" s="37"/>
      <c r="F85" s="37"/>
      <c r="G85" s="37"/>
      <c r="H85" s="38"/>
    </row>
    <row r="86" spans="1:8" ht="37.5" customHeight="1" outlineLevel="1" x14ac:dyDescent="0.2">
      <c r="A86" s="147" t="s">
        <v>54</v>
      </c>
      <c r="B86" s="366"/>
      <c r="C86" s="350"/>
      <c r="D86" s="56">
        <v>19200</v>
      </c>
      <c r="E86" s="37"/>
      <c r="F86" s="37"/>
      <c r="G86" s="37"/>
      <c r="H86" s="38"/>
    </row>
    <row r="87" spans="1:8" ht="37.5" customHeight="1" outlineLevel="1" x14ac:dyDescent="0.2">
      <c r="A87" s="147" t="s">
        <v>55</v>
      </c>
      <c r="B87" s="366"/>
      <c r="C87" s="350"/>
      <c r="D87" s="56">
        <v>20400</v>
      </c>
      <c r="E87" s="37"/>
      <c r="F87" s="37"/>
      <c r="G87" s="37"/>
      <c r="H87" s="38"/>
    </row>
    <row r="88" spans="1:8" ht="37.5" customHeight="1" outlineLevel="1" x14ac:dyDescent="0.2">
      <c r="A88" s="147" t="s">
        <v>56</v>
      </c>
      <c r="B88" s="366"/>
      <c r="C88" s="350"/>
      <c r="D88" s="56">
        <v>21600</v>
      </c>
      <c r="E88" s="37"/>
      <c r="F88" s="37"/>
      <c r="G88" s="37"/>
      <c r="H88" s="38"/>
    </row>
    <row r="89" spans="1:8" ht="37.5" customHeight="1" outlineLevel="1" x14ac:dyDescent="0.2">
      <c r="A89" s="147" t="s">
        <v>57</v>
      </c>
      <c r="B89" s="366"/>
      <c r="C89" s="350"/>
      <c r="D89" s="56">
        <v>22800</v>
      </c>
      <c r="E89" s="37"/>
      <c r="F89" s="37"/>
      <c r="G89" s="37"/>
      <c r="H89" s="38"/>
    </row>
    <row r="90" spans="1:8" ht="37.5" customHeight="1" outlineLevel="1" x14ac:dyDescent="0.2">
      <c r="A90" s="147" t="s">
        <v>58</v>
      </c>
      <c r="B90" s="366"/>
      <c r="C90" s="350"/>
      <c r="D90" s="56">
        <v>24000</v>
      </c>
      <c r="E90" s="37"/>
      <c r="F90" s="37"/>
      <c r="G90" s="37"/>
      <c r="H90" s="38"/>
    </row>
    <row r="91" spans="1:8" ht="37.5" customHeight="1" outlineLevel="1" x14ac:dyDescent="0.2">
      <c r="A91" s="147" t="s">
        <v>178</v>
      </c>
      <c r="B91" s="366"/>
      <c r="C91" s="350"/>
      <c r="D91" s="56">
        <v>25200</v>
      </c>
      <c r="E91" s="37"/>
      <c r="F91" s="37"/>
      <c r="G91" s="37"/>
      <c r="H91" s="38"/>
    </row>
    <row r="92" spans="1:8" ht="37.5" customHeight="1" outlineLevel="1" x14ac:dyDescent="0.2">
      <c r="A92" s="147" t="s">
        <v>179</v>
      </c>
      <c r="B92" s="366"/>
      <c r="C92" s="350"/>
      <c r="D92" s="56">
        <v>26400</v>
      </c>
      <c r="E92" s="37"/>
      <c r="F92" s="37"/>
      <c r="G92" s="37"/>
      <c r="H92" s="38"/>
    </row>
    <row r="93" spans="1:8" ht="37.5" customHeight="1" outlineLevel="1" x14ac:dyDescent="0.2">
      <c r="A93" s="147" t="s">
        <v>180</v>
      </c>
      <c r="B93" s="366"/>
      <c r="C93" s="350"/>
      <c r="D93" s="56">
        <v>27600</v>
      </c>
      <c r="E93" s="37"/>
      <c r="F93" s="37"/>
      <c r="G93" s="37"/>
      <c r="H93" s="38"/>
    </row>
    <row r="94" spans="1:8" ht="37.5" customHeight="1" outlineLevel="1" x14ac:dyDescent="0.2">
      <c r="A94" s="147" t="s">
        <v>181</v>
      </c>
      <c r="B94" s="366"/>
      <c r="C94" s="350"/>
      <c r="D94" s="56">
        <v>28800</v>
      </c>
      <c r="E94" s="37"/>
      <c r="F94" s="37"/>
      <c r="G94" s="37"/>
      <c r="H94" s="38"/>
    </row>
    <row r="95" spans="1:8" ht="37.5" customHeight="1" outlineLevel="1" x14ac:dyDescent="0.2">
      <c r="A95" s="147" t="s">
        <v>182</v>
      </c>
      <c r="B95" s="366"/>
      <c r="C95" s="350"/>
      <c r="D95" s="56">
        <v>30000</v>
      </c>
      <c r="E95" s="37"/>
      <c r="F95" s="37"/>
      <c r="G95" s="37"/>
      <c r="H95" s="38"/>
    </row>
    <row r="96" spans="1:8" ht="37.5" customHeight="1" outlineLevel="1" x14ac:dyDescent="0.2">
      <c r="A96" s="147" t="s">
        <v>183</v>
      </c>
      <c r="B96" s="148"/>
      <c r="C96" s="350"/>
      <c r="D96" s="56">
        <v>31200</v>
      </c>
      <c r="E96" s="37"/>
      <c r="F96" s="37"/>
      <c r="G96" s="37"/>
      <c r="H96" s="38"/>
    </row>
    <row r="97" spans="1:8" ht="37.5" customHeight="1" outlineLevel="1" x14ac:dyDescent="0.2">
      <c r="A97" s="147" t="s">
        <v>184</v>
      </c>
      <c r="B97" s="148"/>
      <c r="C97" s="350"/>
      <c r="D97" s="56">
        <v>32400</v>
      </c>
      <c r="E97" s="37"/>
      <c r="F97" s="37"/>
      <c r="G97" s="37"/>
      <c r="H97" s="38"/>
    </row>
    <row r="98" spans="1:8" ht="37.5" customHeight="1" outlineLevel="1" x14ac:dyDescent="0.2">
      <c r="A98" s="147" t="s">
        <v>185</v>
      </c>
      <c r="B98" s="148"/>
      <c r="C98" s="350"/>
      <c r="D98" s="56">
        <v>33600</v>
      </c>
      <c r="E98" s="37"/>
      <c r="F98" s="37"/>
      <c r="G98" s="37"/>
      <c r="H98" s="38"/>
    </row>
    <row r="99" spans="1:8" ht="37.5" customHeight="1" outlineLevel="1" x14ac:dyDescent="0.2">
      <c r="A99" s="147" t="s">
        <v>186</v>
      </c>
      <c r="B99" s="148"/>
      <c r="C99" s="350"/>
      <c r="D99" s="56">
        <v>34800</v>
      </c>
      <c r="E99" s="37"/>
      <c r="F99" s="37"/>
      <c r="G99" s="37"/>
      <c r="H99" s="38"/>
    </row>
    <row r="100" spans="1:8" ht="37.5" customHeight="1" outlineLevel="1" thickBot="1" x14ac:dyDescent="0.25">
      <c r="A100" s="147" t="s">
        <v>187</v>
      </c>
      <c r="B100" s="148"/>
      <c r="C100" s="367"/>
      <c r="D100" s="56">
        <v>36000</v>
      </c>
      <c r="E100" s="37"/>
      <c r="F100" s="37"/>
      <c r="G100" s="37"/>
      <c r="H100" s="38"/>
    </row>
    <row r="101" spans="1:8" ht="50.1" customHeight="1" thickBot="1" x14ac:dyDescent="0.25">
      <c r="A101" s="441" t="s">
        <v>59</v>
      </c>
      <c r="B101" s="442"/>
      <c r="C101" s="442"/>
      <c r="D101" s="443" t="str">
        <f>"от "&amp;MIN(D102:D111)&amp;" до "&amp;MAX(D102:D111)</f>
        <v>от 420 до 7320</v>
      </c>
      <c r="E101" s="444"/>
      <c r="F101" s="444"/>
      <c r="G101" s="444"/>
      <c r="H101" s="445"/>
    </row>
    <row r="102" spans="1:8" s="16" customFormat="1" ht="159" customHeight="1" x14ac:dyDescent="0.2">
      <c r="A102" s="446" t="s">
        <v>60</v>
      </c>
      <c r="B102" s="447" t="s">
        <v>13</v>
      </c>
      <c r="C102" s="457"/>
      <c r="D102" s="32">
        <v>768</v>
      </c>
      <c r="E102" s="32"/>
      <c r="F102" s="32"/>
      <c r="G102" s="32"/>
      <c r="H102" s="33"/>
    </row>
    <row r="103" spans="1:8" ht="37.5" customHeight="1" x14ac:dyDescent="0.2">
      <c r="A103" s="449" t="s">
        <v>61</v>
      </c>
      <c r="B103" s="195"/>
      <c r="C103" s="45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7">
        <v>420</v>
      </c>
      <c r="E103" s="37"/>
      <c r="F103" s="37"/>
      <c r="G103" s="37"/>
      <c r="H103" s="38"/>
    </row>
    <row r="104" spans="1:8" ht="37.5" customHeight="1" x14ac:dyDescent="0.2">
      <c r="A104" s="449" t="s">
        <v>62</v>
      </c>
      <c r="B104" s="195"/>
      <c r="C104" s="450"/>
      <c r="D104" s="37">
        <v>7320</v>
      </c>
      <c r="E104" s="37"/>
      <c r="F104" s="37"/>
      <c r="G104" s="37"/>
      <c r="H104" s="38"/>
    </row>
    <row r="105" spans="1:8" ht="37.5" customHeight="1" x14ac:dyDescent="0.2">
      <c r="A105" s="449" t="s">
        <v>63</v>
      </c>
      <c r="B105" s="195"/>
      <c r="C105" s="450"/>
      <c r="D105" s="37">
        <v>1440</v>
      </c>
      <c r="E105" s="37"/>
      <c r="F105" s="37"/>
      <c r="G105" s="37"/>
      <c r="H105" s="38"/>
    </row>
    <row r="106" spans="1:8" ht="37.5" customHeight="1" x14ac:dyDescent="0.2">
      <c r="A106" s="449" t="s">
        <v>64</v>
      </c>
      <c r="B106" s="195"/>
      <c r="C106" s="450"/>
      <c r="D106" s="37">
        <v>4440</v>
      </c>
      <c r="E106" s="37"/>
      <c r="F106" s="37"/>
      <c r="G106" s="37"/>
      <c r="H106" s="38"/>
    </row>
    <row r="107" spans="1:8" ht="37.5" customHeight="1" x14ac:dyDescent="0.2">
      <c r="A107" s="449" t="s">
        <v>65</v>
      </c>
      <c r="B107" s="195"/>
      <c r="C107" s="450"/>
      <c r="D107" s="37">
        <v>480</v>
      </c>
      <c r="E107" s="37"/>
      <c r="F107" s="37"/>
      <c r="G107" s="37"/>
      <c r="H107" s="38"/>
    </row>
    <row r="108" spans="1:8" ht="37.5" customHeight="1" x14ac:dyDescent="0.2">
      <c r="A108" s="449" t="s">
        <v>66</v>
      </c>
      <c r="B108" s="195"/>
      <c r="C108" s="450"/>
      <c r="D108" s="37">
        <v>480</v>
      </c>
      <c r="E108" s="37"/>
      <c r="F108" s="37"/>
      <c r="G108" s="37"/>
      <c r="H108" s="38"/>
    </row>
    <row r="109" spans="1:8" ht="37.5" customHeight="1" x14ac:dyDescent="0.2">
      <c r="A109" s="449" t="s">
        <v>67</v>
      </c>
      <c r="B109" s="195"/>
      <c r="C109" s="450"/>
      <c r="D109" s="37">
        <v>960</v>
      </c>
      <c r="E109" s="37"/>
      <c r="F109" s="37"/>
      <c r="G109" s="37"/>
      <c r="H109" s="38"/>
    </row>
    <row r="110" spans="1:8" ht="37.5" customHeight="1" x14ac:dyDescent="0.2">
      <c r="A110" s="449" t="s">
        <v>68</v>
      </c>
      <c r="B110" s="195"/>
      <c r="C110" s="450"/>
      <c r="D110" s="37">
        <v>1440</v>
      </c>
      <c r="E110" s="37"/>
      <c r="F110" s="37"/>
      <c r="G110" s="37"/>
      <c r="H110" s="38"/>
    </row>
    <row r="111" spans="1:8" ht="37.5" customHeight="1" x14ac:dyDescent="0.2">
      <c r="A111" s="449" t="s">
        <v>69</v>
      </c>
      <c r="B111" s="195"/>
      <c r="C111" s="450"/>
      <c r="D111" s="37">
        <v>4800</v>
      </c>
      <c r="E111" s="37"/>
      <c r="F111" s="37"/>
      <c r="G111" s="37"/>
      <c r="H111" s="38"/>
    </row>
    <row r="112" spans="1:8" s="16" customFormat="1" ht="117.75" customHeight="1" thickBot="1" x14ac:dyDescent="0.25">
      <c r="A112" s="283" t="s">
        <v>71</v>
      </c>
      <c r="B112" s="284"/>
      <c r="C112"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45">
        <v>30</v>
      </c>
      <c r="E112" s="45"/>
      <c r="F112" s="45"/>
      <c r="G112" s="45"/>
      <c r="H112" s="46"/>
    </row>
    <row r="113" spans="1:8" ht="50.1" customHeight="1" thickBot="1" x14ac:dyDescent="0.25">
      <c r="A113" s="451" t="s">
        <v>72</v>
      </c>
      <c r="B113" s="452"/>
      <c r="C113" s="211"/>
      <c r="D113" s="453" t="e">
        <f>"от "&amp;MIN(D115,D135:H136,#REF!,D137:H151)&amp;" до "&amp;MAX(D115,D135:H136,#REF!,D137:H151)</f>
        <v>#REF!</v>
      </c>
      <c r="E113" s="453"/>
      <c r="F113" s="453"/>
      <c r="G113" s="453"/>
      <c r="H113" s="454"/>
    </row>
    <row r="114" spans="1:8" ht="21.75" thickBot="1" x14ac:dyDescent="0.25">
      <c r="A114" s="286"/>
      <c r="B114" s="287"/>
      <c r="C114" s="130"/>
      <c r="D114" s="288"/>
      <c r="E114" s="288"/>
      <c r="F114" s="288"/>
      <c r="G114" s="288"/>
      <c r="H114" s="289"/>
    </row>
    <row r="115" spans="1:8" ht="59.25" customHeight="1" thickBot="1" x14ac:dyDescent="0.25">
      <c r="A115" s="179" t="s">
        <v>73</v>
      </c>
      <c r="B115" s="180"/>
      <c r="C11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182">
        <v>6000</v>
      </c>
      <c r="E115" s="182"/>
      <c r="F115" s="182"/>
      <c r="G115" s="182"/>
      <c r="H115" s="183"/>
    </row>
    <row r="116" spans="1:8" ht="59.25" customHeight="1" thickBot="1" x14ac:dyDescent="0.25">
      <c r="A116" s="184" t="s">
        <v>74</v>
      </c>
      <c r="B116" s="185"/>
      <c r="C116" s="186"/>
      <c r="D116" s="187" t="s">
        <v>75</v>
      </c>
      <c r="E116" s="188"/>
      <c r="F116" s="188"/>
      <c r="G116" s="188"/>
      <c r="H116" s="189"/>
    </row>
    <row r="117" spans="1:8" ht="59.25" customHeight="1" x14ac:dyDescent="0.2">
      <c r="A117" s="190" t="s">
        <v>76</v>
      </c>
      <c r="B117" s="191"/>
      <c r="C117" s="186"/>
      <c r="D117" s="157">
        <f>D115/4</f>
        <v>1500</v>
      </c>
      <c r="E117" s="157"/>
      <c r="F117" s="157"/>
      <c r="G117" s="157"/>
      <c r="H117" s="158"/>
    </row>
    <row r="118" spans="1:8" ht="59.25" customHeight="1" x14ac:dyDescent="0.2">
      <c r="A118" s="190" t="s">
        <v>77</v>
      </c>
      <c r="B118" s="191"/>
      <c r="C118" s="186"/>
      <c r="D118" s="157">
        <f>D115/5</f>
        <v>1200</v>
      </c>
      <c r="E118" s="157"/>
      <c r="F118" s="157"/>
      <c r="G118" s="157"/>
      <c r="H118" s="158"/>
    </row>
    <row r="119" spans="1:8" ht="59.25" customHeight="1" x14ac:dyDescent="0.2">
      <c r="A119" s="190" t="s">
        <v>78</v>
      </c>
      <c r="B119" s="191"/>
      <c r="C119" s="186"/>
      <c r="D119" s="157">
        <f>D115/6</f>
        <v>1000</v>
      </c>
      <c r="E119" s="157"/>
      <c r="F119" s="157"/>
      <c r="G119" s="157"/>
      <c r="H119" s="158"/>
    </row>
    <row r="120" spans="1:8" ht="59.25" customHeight="1" x14ac:dyDescent="0.2">
      <c r="A120" s="190" t="s">
        <v>79</v>
      </c>
      <c r="B120" s="191"/>
      <c r="C120" s="186"/>
      <c r="D120" s="157">
        <f>D115/7</f>
        <v>857.14285714285711</v>
      </c>
      <c r="E120" s="157"/>
      <c r="F120" s="157"/>
      <c r="G120" s="157"/>
      <c r="H120" s="158"/>
    </row>
    <row r="121" spans="1:8" ht="59.25" customHeight="1" x14ac:dyDescent="0.2">
      <c r="A121" s="190" t="s">
        <v>80</v>
      </c>
      <c r="B121" s="191"/>
      <c r="C121" s="186"/>
      <c r="D121" s="157">
        <f>D115/8</f>
        <v>750</v>
      </c>
      <c r="E121" s="157"/>
      <c r="F121" s="157"/>
      <c r="G121" s="157"/>
      <c r="H121" s="158"/>
    </row>
    <row r="122" spans="1:8" ht="59.25" customHeight="1" x14ac:dyDescent="0.2">
      <c r="A122" s="190" t="s">
        <v>81</v>
      </c>
      <c r="B122" s="191"/>
      <c r="C122" s="186"/>
      <c r="D122" s="157">
        <f>D115/9</f>
        <v>666.66666666666663</v>
      </c>
      <c r="E122" s="157"/>
      <c r="F122" s="157"/>
      <c r="G122" s="157"/>
      <c r="H122" s="158"/>
    </row>
    <row r="123" spans="1:8" ht="59.25" customHeight="1" x14ac:dyDescent="0.2">
      <c r="A123" s="190" t="s">
        <v>82</v>
      </c>
      <c r="B123" s="191"/>
      <c r="C123" s="186"/>
      <c r="D123" s="157">
        <f>D115/10</f>
        <v>600</v>
      </c>
      <c r="E123" s="157"/>
      <c r="F123" s="157"/>
      <c r="G123" s="157"/>
      <c r="H123" s="158"/>
    </row>
    <row r="124" spans="1:8" ht="59.25" customHeight="1" thickBot="1" x14ac:dyDescent="0.25">
      <c r="A124" s="179" t="s">
        <v>83</v>
      </c>
      <c r="B124" s="180"/>
      <c r="C124" s="186"/>
      <c r="D124" s="182">
        <v>8040</v>
      </c>
      <c r="E124" s="182"/>
      <c r="F124" s="182"/>
      <c r="G124" s="182"/>
      <c r="H124" s="183"/>
    </row>
    <row r="125" spans="1:8" ht="59.25" customHeight="1" thickBot="1" x14ac:dyDescent="0.25">
      <c r="A125" s="184" t="s">
        <v>74</v>
      </c>
      <c r="B125" s="185"/>
      <c r="C125" s="186"/>
      <c r="D125" s="187" t="s">
        <v>75</v>
      </c>
      <c r="E125" s="188"/>
      <c r="F125" s="188"/>
      <c r="G125" s="188"/>
      <c r="H125" s="189"/>
    </row>
    <row r="126" spans="1:8" ht="59.25" customHeight="1" x14ac:dyDescent="0.2">
      <c r="A126" s="190" t="s">
        <v>76</v>
      </c>
      <c r="B126" s="191"/>
      <c r="C126" s="186"/>
      <c r="D126" s="157">
        <v>2010</v>
      </c>
      <c r="E126" s="157"/>
      <c r="F126" s="157"/>
      <c r="G126" s="157"/>
      <c r="H126" s="158"/>
    </row>
    <row r="127" spans="1:8" ht="59.25" customHeight="1" x14ac:dyDescent="0.2">
      <c r="A127" s="190" t="s">
        <v>77</v>
      </c>
      <c r="B127" s="191"/>
      <c r="C127" s="186"/>
      <c r="D127" s="157">
        <v>1608</v>
      </c>
      <c r="E127" s="157"/>
      <c r="F127" s="157"/>
      <c r="G127" s="157"/>
      <c r="H127" s="158"/>
    </row>
    <row r="128" spans="1:8" ht="59.25" customHeight="1" x14ac:dyDescent="0.2">
      <c r="A128" s="190" t="s">
        <v>78</v>
      </c>
      <c r="B128" s="191"/>
      <c r="C128" s="186"/>
      <c r="D128" s="157">
        <v>1340</v>
      </c>
      <c r="E128" s="157"/>
      <c r="F128" s="157"/>
      <c r="G128" s="157"/>
      <c r="H128" s="158"/>
    </row>
    <row r="129" spans="1:8" ht="59.25" customHeight="1" x14ac:dyDescent="0.2">
      <c r="A129" s="190" t="s">
        <v>79</v>
      </c>
      <c r="B129" s="191"/>
      <c r="C129" s="186"/>
      <c r="D129" s="157">
        <v>1148.5714285714284</v>
      </c>
      <c r="E129" s="157"/>
      <c r="F129" s="157"/>
      <c r="G129" s="157"/>
      <c r="H129" s="158"/>
    </row>
    <row r="130" spans="1:8" ht="59.25" customHeight="1" x14ac:dyDescent="0.2">
      <c r="A130" s="190" t="s">
        <v>80</v>
      </c>
      <c r="B130" s="191"/>
      <c r="C130" s="186"/>
      <c r="D130" s="157">
        <v>1005</v>
      </c>
      <c r="E130" s="157"/>
      <c r="F130" s="157"/>
      <c r="G130" s="157"/>
      <c r="H130" s="158"/>
    </row>
    <row r="131" spans="1:8" ht="59.25" customHeight="1" x14ac:dyDescent="0.2">
      <c r="A131" s="190" t="s">
        <v>81</v>
      </c>
      <c r="B131" s="191"/>
      <c r="C131" s="186"/>
      <c r="D131" s="157">
        <v>893.33333333333337</v>
      </c>
      <c r="E131" s="157"/>
      <c r="F131" s="157"/>
      <c r="G131" s="157"/>
      <c r="H131" s="158"/>
    </row>
    <row r="132" spans="1:8" ht="59.25" customHeight="1" thickBot="1" x14ac:dyDescent="0.25">
      <c r="A132" s="190" t="s">
        <v>82</v>
      </c>
      <c r="B132" s="191"/>
      <c r="C132" s="194"/>
      <c r="D132" s="157">
        <v>804</v>
      </c>
      <c r="E132" s="157"/>
      <c r="F132" s="157"/>
      <c r="G132" s="157"/>
      <c r="H132" s="158"/>
    </row>
    <row r="133" spans="1:8" s="16" customFormat="1" ht="62.45" customHeight="1" thickBot="1" x14ac:dyDescent="0.25">
      <c r="A133" s="195" t="s">
        <v>84</v>
      </c>
      <c r="B133" s="196"/>
      <c r="C13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304">
        <v>10008</v>
      </c>
      <c r="E133" s="165"/>
      <c r="F133" s="165"/>
      <c r="G133" s="165"/>
      <c r="H133" s="166"/>
    </row>
    <row r="134" spans="1:8" ht="21.75" thickBot="1" x14ac:dyDescent="0.25">
      <c r="A134" s="286"/>
      <c r="B134" s="287"/>
      <c r="C134" s="125"/>
      <c r="D134" s="288"/>
      <c r="E134" s="288"/>
      <c r="F134" s="288"/>
      <c r="G134" s="288"/>
      <c r="H134" s="289"/>
    </row>
    <row r="135" spans="1:8" ht="50.1" customHeight="1" x14ac:dyDescent="0.2">
      <c r="A135" s="160" t="s">
        <v>85</v>
      </c>
      <c r="B135" s="161"/>
      <c r="C135" s="201" t="str">
        <f>"Интернет-площадка 2Fis.ru на основе Cправочника организаций "&amp;$C$2&amp;""</f>
        <v>Интернет-площадка 2Fis.ru на основе Cправочника организаций "2ГИС.АСТРАХАНЬ"</v>
      </c>
      <c r="D135" s="31">
        <v>6000</v>
      </c>
      <c r="E135" s="32"/>
      <c r="F135" s="32"/>
      <c r="G135" s="32"/>
      <c r="H135" s="33"/>
    </row>
    <row r="136" spans="1:8" ht="50.1" customHeight="1" x14ac:dyDescent="0.2">
      <c r="A136" s="160" t="s">
        <v>86</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121">
        <v>5460</v>
      </c>
      <c r="E136" s="122"/>
      <c r="F136" s="122"/>
      <c r="G136" s="122"/>
      <c r="H136" s="123"/>
    </row>
    <row r="137" spans="1:8" ht="50.1" customHeight="1" x14ac:dyDescent="0.2">
      <c r="A137" s="160" t="s">
        <v>87</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6">
        <v>9576</v>
      </c>
      <c r="E137" s="37"/>
      <c r="F137" s="37"/>
      <c r="G137" s="37"/>
      <c r="H137" s="38"/>
    </row>
    <row r="138" spans="1:8" ht="50.1" customHeight="1" x14ac:dyDescent="0.2">
      <c r="A138" s="160" t="s">
        <v>88</v>
      </c>
      <c r="B138" s="161"/>
      <c r="C138" s="202" t="str">
        <f>"Интернет-площадка 2Fis.ru на основе Cправочника организаций "&amp;$C$2&amp;""</f>
        <v>Интернет-площадка 2Fis.ru на основе Cправочника организаций "2ГИС.АСТРАХАНЬ"</v>
      </c>
      <c r="D138" s="36">
        <v>12000</v>
      </c>
      <c r="E138" s="37"/>
      <c r="F138" s="37"/>
      <c r="G138" s="37"/>
      <c r="H138" s="38"/>
    </row>
    <row r="139" spans="1:8" ht="50.1" customHeight="1" x14ac:dyDescent="0.2">
      <c r="A139" s="160" t="s">
        <v>89</v>
      </c>
      <c r="B139" s="161"/>
      <c r="C139" s="202" t="str">
        <f>"Интернет-площадка 2Fis.ru на основе Cправочника организаций "&amp;$C$2&amp;""</f>
        <v>Интернет-площадка 2Fis.ru на основе Cправочника организаций "2ГИС.АСТРАХАНЬ"</v>
      </c>
      <c r="D139" s="36">
        <v>14400</v>
      </c>
      <c r="E139" s="37"/>
      <c r="F139" s="37"/>
      <c r="G139" s="37"/>
      <c r="H139" s="38"/>
    </row>
    <row r="140" spans="1:8" ht="50.1" customHeight="1" x14ac:dyDescent="0.2">
      <c r="A140" s="160" t="s">
        <v>90</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6">
        <v>4788</v>
      </c>
      <c r="E140" s="37"/>
      <c r="F140" s="37"/>
      <c r="G140" s="37"/>
      <c r="H140" s="38"/>
    </row>
    <row r="141" spans="1:8" ht="50.1" customHeight="1" x14ac:dyDescent="0.2">
      <c r="A141" s="160" t="s">
        <v>91</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6">
        <v>5250</v>
      </c>
      <c r="E141" s="37"/>
      <c r="F141" s="37"/>
      <c r="G141" s="37"/>
      <c r="H141" s="38"/>
    </row>
    <row r="142" spans="1:8" ht="50.1" customHeight="1" x14ac:dyDescent="0.2">
      <c r="A142" s="160" t="s">
        <v>92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6">
        <v>10878</v>
      </c>
      <c r="E142" s="37"/>
      <c r="F142" s="37"/>
      <c r="G142" s="37"/>
      <c r="H142" s="38"/>
    </row>
    <row r="143" spans="1:8" ht="50.1" customHeight="1" x14ac:dyDescent="0.2">
      <c r="A143" s="160" t="s">
        <v>93</v>
      </c>
      <c r="B143" s="161"/>
      <c r="C14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6">
        <v>7002</v>
      </c>
      <c r="E143" s="37"/>
      <c r="F143" s="37"/>
      <c r="G143" s="37"/>
      <c r="H143" s="38"/>
    </row>
    <row r="144" spans="1:8" ht="50.1" customHeight="1" x14ac:dyDescent="0.2">
      <c r="A144" s="160" t="s">
        <v>94</v>
      </c>
      <c r="B144" s="161"/>
      <c r="C144" s="202" t="s">
        <v>222</v>
      </c>
      <c r="D144" s="36">
        <v>540</v>
      </c>
      <c r="E144" s="37"/>
      <c r="F144" s="37"/>
      <c r="G144" s="37"/>
      <c r="H144" s="38"/>
    </row>
    <row r="145" spans="1:8" ht="66" customHeight="1" x14ac:dyDescent="0.2">
      <c r="A145" s="160" t="s">
        <v>96</v>
      </c>
      <c r="B145" s="161"/>
      <c r="C145"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6">
        <v>5400</v>
      </c>
      <c r="E145" s="37"/>
      <c r="F145" s="37"/>
      <c r="G145" s="37"/>
      <c r="H145" s="38"/>
    </row>
    <row r="146" spans="1:8" ht="66" customHeight="1" x14ac:dyDescent="0.2">
      <c r="A146" s="160" t="s">
        <v>97</v>
      </c>
      <c r="B146" s="161"/>
      <c r="C146" s="202"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6">
        <v>4320</v>
      </c>
      <c r="E146" s="37"/>
      <c r="F146" s="37"/>
      <c r="G146" s="37"/>
      <c r="H146" s="38"/>
    </row>
    <row r="147" spans="1:8" ht="66" customHeight="1" x14ac:dyDescent="0.2">
      <c r="A147" s="160" t="s">
        <v>98</v>
      </c>
      <c r="B147" s="161"/>
      <c r="C147"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6">
        <v>4560</v>
      </c>
      <c r="E147" s="37"/>
      <c r="F147" s="37"/>
      <c r="G147" s="37"/>
      <c r="H147" s="38"/>
    </row>
    <row r="148" spans="1:8" ht="66" customHeight="1" x14ac:dyDescent="0.2">
      <c r="A148" s="160" t="s">
        <v>99</v>
      </c>
      <c r="B148" s="161"/>
      <c r="C148"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6">
        <v>2160</v>
      </c>
      <c r="E148" s="37"/>
      <c r="F148" s="37"/>
      <c r="G148" s="37"/>
      <c r="H148" s="38"/>
    </row>
    <row r="149" spans="1:8" ht="66" customHeight="1" x14ac:dyDescent="0.2">
      <c r="A149" s="160" t="s">
        <v>100</v>
      </c>
      <c r="B149" s="161" t="s">
        <v>100</v>
      </c>
      <c r="C149"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6">
        <v>15000</v>
      </c>
      <c r="E149" s="37"/>
      <c r="F149" s="37"/>
      <c r="G149" s="37"/>
      <c r="H149" s="38"/>
    </row>
    <row r="150" spans="1:8" ht="66" customHeight="1" x14ac:dyDescent="0.2">
      <c r="A150" s="160" t="s">
        <v>101</v>
      </c>
      <c r="B150" s="161" t="s">
        <v>101</v>
      </c>
      <c r="C150"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6">
        <v>5004</v>
      </c>
      <c r="E150" s="37"/>
      <c r="F150" s="37"/>
      <c r="G150" s="37"/>
      <c r="H150" s="38"/>
    </row>
    <row r="151" spans="1:8" ht="50.1" customHeight="1" x14ac:dyDescent="0.2">
      <c r="A151" s="160" t="s">
        <v>102</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6">
        <v>7320</v>
      </c>
      <c r="E151" s="37"/>
      <c r="F151" s="37"/>
      <c r="G151" s="37"/>
      <c r="H151" s="38"/>
    </row>
    <row r="152" spans="1:8" s="16" customFormat="1" ht="102" customHeight="1" x14ac:dyDescent="0.2">
      <c r="A152" s="160" t="s">
        <v>16</v>
      </c>
      <c r="B152" s="161"/>
      <c r="C152" s="202"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6">
        <v>840</v>
      </c>
      <c r="E152" s="37"/>
      <c r="F152" s="37"/>
      <c r="G152" s="37"/>
      <c r="H152" s="38"/>
    </row>
    <row r="153" spans="1:8" s="16" customFormat="1" ht="102" customHeight="1" x14ac:dyDescent="0.2">
      <c r="A153" s="160" t="s">
        <v>103</v>
      </c>
      <c r="B153" s="161"/>
      <c r="C153" s="202"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3" s="36">
        <v>50010</v>
      </c>
      <c r="E153" s="37"/>
      <c r="F153" s="37"/>
      <c r="G153" s="37"/>
      <c r="H153" s="38"/>
    </row>
    <row r="154" spans="1:8" s="16" customFormat="1" ht="126" customHeight="1" x14ac:dyDescent="0.2">
      <c r="A154" s="160" t="s">
        <v>104</v>
      </c>
      <c r="B154" s="161"/>
      <c r="C154"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4" s="36">
        <v>10005</v>
      </c>
      <c r="E154" s="37"/>
      <c r="F154" s="37"/>
      <c r="G154" s="37"/>
      <c r="H154" s="38"/>
    </row>
    <row r="155" spans="1:8" s="16" customFormat="1" ht="126" customHeight="1" x14ac:dyDescent="0.2">
      <c r="A155" s="160" t="s">
        <v>105</v>
      </c>
      <c r="B155" s="161"/>
      <c r="C155" s="40"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5" s="36">
        <v>5505</v>
      </c>
      <c r="E155" s="37"/>
      <c r="F155" s="37"/>
      <c r="G155" s="37"/>
      <c r="H155" s="38"/>
    </row>
    <row r="156" spans="1:8" s="16" customFormat="1" ht="126" customHeight="1" x14ac:dyDescent="0.2">
      <c r="A156" s="154" t="s">
        <v>106</v>
      </c>
      <c r="B156" s="204"/>
      <c r="C15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6" s="36">
        <v>12000</v>
      </c>
      <c r="E156" s="37"/>
      <c r="F156" s="37"/>
      <c r="G156" s="37"/>
      <c r="H156" s="38"/>
    </row>
    <row r="157" spans="1:8" ht="50.1" customHeight="1" x14ac:dyDescent="0.2">
      <c r="A157" s="160" t="s">
        <v>107</v>
      </c>
      <c r="B157" s="161"/>
      <c r="C157" s="202" t="str">
        <f>"Интернет-площадка 2Fis.ru на основе Cправочника организаций "&amp;$C$2&amp;""</f>
        <v>Интернет-площадка 2Fis.ru на основе Cправочника организаций "2ГИС.АСТРАХАНЬ"</v>
      </c>
      <c r="D157" s="36">
        <v>10800</v>
      </c>
      <c r="E157" s="37"/>
      <c r="F157" s="37"/>
      <c r="G157" s="37"/>
      <c r="H157" s="38"/>
    </row>
    <row r="158" spans="1:8" ht="50.1" customHeight="1" x14ac:dyDescent="0.2">
      <c r="A158" s="160" t="s">
        <v>108</v>
      </c>
      <c r="B158" s="161"/>
      <c r="C158" s="202"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6">
        <v>9840</v>
      </c>
      <c r="E158" s="37"/>
      <c r="F158" s="37"/>
      <c r="G158" s="37"/>
      <c r="H158" s="38"/>
    </row>
    <row r="159" spans="1:8" ht="50.1" customHeight="1" x14ac:dyDescent="0.2">
      <c r="A159" s="160" t="s">
        <v>109</v>
      </c>
      <c r="B159" s="161"/>
      <c r="C159" s="202" t="str">
        <f t="shared" si="1"/>
        <v>Электронный справочник на основе Справочника организаций "2ГИС.АСТРАХАНЬ" (версия для ПК)</v>
      </c>
      <c r="D159" s="36">
        <v>17280</v>
      </c>
      <c r="E159" s="37"/>
      <c r="F159" s="37"/>
      <c r="G159" s="37"/>
      <c r="H159" s="38"/>
    </row>
    <row r="160" spans="1:8" ht="50.1" customHeight="1" x14ac:dyDescent="0.2">
      <c r="A160" s="160" t="s">
        <v>110</v>
      </c>
      <c r="B160" s="161"/>
      <c r="C160" s="202" t="str">
        <f>"Интернет-площадка 2Fis.ru на основе Cправочника организаций "&amp;$C$2&amp;""</f>
        <v>Интернет-площадка 2Fis.ru на основе Cправочника организаций "2ГИС.АСТРАХАНЬ"</v>
      </c>
      <c r="D160" s="36">
        <v>21600</v>
      </c>
      <c r="E160" s="37"/>
      <c r="F160" s="37"/>
      <c r="G160" s="37"/>
      <c r="H160" s="38"/>
    </row>
    <row r="161" spans="1:8" ht="50.1" customHeight="1" x14ac:dyDescent="0.2">
      <c r="A161" s="160" t="s">
        <v>111</v>
      </c>
      <c r="B161" s="161"/>
      <c r="C161" s="202" t="str">
        <f>"Интернет-площадка 2Fis.ru на основе Cправочника организаций "&amp;$C$2&amp;""</f>
        <v>Интернет-площадка 2Fis.ru на основе Cправочника организаций "2ГИС.АСТРАХАНЬ"</v>
      </c>
      <c r="D161" s="36">
        <v>25920</v>
      </c>
      <c r="E161" s="37"/>
      <c r="F161" s="37"/>
      <c r="G161" s="37"/>
      <c r="H161" s="38"/>
    </row>
    <row r="162" spans="1:8" ht="50.1" customHeight="1" x14ac:dyDescent="0.2">
      <c r="A162" s="160" t="s">
        <v>112</v>
      </c>
      <c r="B162" s="161"/>
      <c r="C162" s="202" t="str">
        <f t="shared" si="1"/>
        <v>Электронный справочник на основе Справочника организаций "2ГИС.АСТРАХАНЬ" (версия для ПК)</v>
      </c>
      <c r="D162" s="36">
        <v>8640</v>
      </c>
      <c r="E162" s="37"/>
      <c r="F162" s="37"/>
      <c r="G162" s="37"/>
      <c r="H162" s="38"/>
    </row>
    <row r="163" spans="1:8" ht="50.1" customHeight="1" x14ac:dyDescent="0.2">
      <c r="A163" s="160" t="s">
        <v>113</v>
      </c>
      <c r="B163" s="161"/>
      <c r="C163" s="202" t="str">
        <f t="shared" si="1"/>
        <v>Электронный справочник на основе Справочника организаций "2ГИС.АСТРАХАНЬ" (версия для ПК)</v>
      </c>
      <c r="D163" s="36">
        <v>9480</v>
      </c>
      <c r="E163" s="37"/>
      <c r="F163" s="37"/>
      <c r="G163" s="37"/>
      <c r="H163" s="38"/>
    </row>
    <row r="164" spans="1:8" ht="50.1" customHeight="1" x14ac:dyDescent="0.2">
      <c r="A164" s="160" t="s">
        <v>114</v>
      </c>
      <c r="B164" s="161"/>
      <c r="C164" s="202" t="str">
        <f t="shared" si="1"/>
        <v>Электронный справочник на основе Справочника организаций "2ГИС.АСТРАХАНЬ" (версия для ПК)</v>
      </c>
      <c r="D164" s="36">
        <v>19680</v>
      </c>
      <c r="E164" s="37"/>
      <c r="F164" s="37"/>
      <c r="G164" s="37"/>
      <c r="H164" s="38"/>
    </row>
    <row r="165" spans="1:8" ht="50.1" customHeight="1" x14ac:dyDescent="0.2">
      <c r="A165" s="160" t="s">
        <v>115</v>
      </c>
      <c r="B165" s="161"/>
      <c r="C165" s="202" t="s">
        <v>222</v>
      </c>
      <c r="D165" s="36">
        <v>1080</v>
      </c>
      <c r="E165" s="37"/>
      <c r="F165" s="37"/>
      <c r="G165" s="37"/>
      <c r="H165" s="38"/>
    </row>
    <row r="166" spans="1:8" ht="66" customHeight="1" x14ac:dyDescent="0.2">
      <c r="A166" s="160" t="s">
        <v>116</v>
      </c>
      <c r="B166" s="161"/>
      <c r="C166"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6">
        <v>27000</v>
      </c>
      <c r="E166" s="37"/>
      <c r="F166" s="37"/>
      <c r="G166" s="37"/>
      <c r="H166" s="38"/>
    </row>
    <row r="167" spans="1:8" ht="50.1" customHeight="1" thickBot="1" x14ac:dyDescent="0.25">
      <c r="A167" s="160" t="s">
        <v>117</v>
      </c>
      <c r="B167" s="161"/>
      <c r="C167" s="202" t="str">
        <f t="shared" si="1"/>
        <v>Электронный справочник на основе Справочника организаций "2ГИС.АСТРАХАНЬ" (версия для ПК)</v>
      </c>
      <c r="D167" s="44">
        <v>13200</v>
      </c>
      <c r="E167" s="45"/>
      <c r="F167" s="45"/>
      <c r="G167" s="45"/>
      <c r="H167" s="46"/>
    </row>
    <row r="168" spans="1:8" s="28" customFormat="1" ht="50.1" customHeight="1" thickBot="1" x14ac:dyDescent="0.25">
      <c r="A168" s="24" t="s">
        <v>118</v>
      </c>
      <c r="B168" s="25"/>
      <c r="C168" s="26"/>
      <c r="D168" s="173"/>
      <c r="E168" s="173"/>
      <c r="F168" s="173"/>
      <c r="G168" s="173"/>
      <c r="H168" s="174"/>
    </row>
    <row r="169" spans="1:8" s="16" customFormat="1" ht="50.1" customHeight="1" x14ac:dyDescent="0.2">
      <c r="A169" s="160" t="s">
        <v>119</v>
      </c>
      <c r="B169" s="161"/>
      <c r="C169"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6">
        <v>8004</v>
      </c>
      <c r="E169" s="37"/>
      <c r="F169" s="37"/>
      <c r="G169" s="37"/>
      <c r="H169" s="38"/>
    </row>
    <row r="170" spans="1:8" s="16" customFormat="1" ht="50.1" customHeight="1" x14ac:dyDescent="0.2">
      <c r="A170" s="160" t="s">
        <v>120</v>
      </c>
      <c r="B170" s="161"/>
      <c r="C170" s="209"/>
      <c r="D170" s="36">
        <v>8004</v>
      </c>
      <c r="E170" s="37"/>
      <c r="F170" s="37"/>
      <c r="G170" s="37"/>
      <c r="H170" s="38"/>
    </row>
    <row r="171" spans="1:8" s="16" customFormat="1" ht="50.1" customHeight="1" x14ac:dyDescent="0.2">
      <c r="A171" s="207" t="s">
        <v>121</v>
      </c>
      <c r="B171" s="208"/>
      <c r="C171" s="209"/>
      <c r="D171" s="293">
        <v>3000</v>
      </c>
      <c r="E171" s="157"/>
      <c r="F171" s="157"/>
      <c r="G171" s="157"/>
      <c r="H171" s="157"/>
    </row>
    <row r="172" spans="1:8" s="16" customFormat="1" ht="50.1" customHeight="1" x14ac:dyDescent="0.2">
      <c r="A172" s="207" t="s">
        <v>122</v>
      </c>
      <c r="B172" s="208"/>
      <c r="C172" s="209"/>
      <c r="D172" s="293">
        <v>300</v>
      </c>
      <c r="E172" s="157"/>
      <c r="F172" s="157"/>
      <c r="G172" s="157"/>
      <c r="H172" s="157"/>
    </row>
    <row r="173" spans="1:8" s="16" customFormat="1" ht="50.1" customHeight="1" thickBot="1" x14ac:dyDescent="0.25">
      <c r="A173" s="207" t="s">
        <v>123</v>
      </c>
      <c r="B173" s="208"/>
      <c r="C173" s="210"/>
      <c r="D173" s="78">
        <v>1002</v>
      </c>
      <c r="E173" s="79"/>
      <c r="F173" s="79"/>
      <c r="G173" s="79"/>
      <c r="H173" s="79"/>
    </row>
    <row r="174" spans="1:8" s="16" customFormat="1" ht="50.1" customHeight="1" thickBot="1" x14ac:dyDescent="0.25">
      <c r="A174" s="24" t="s">
        <v>124</v>
      </c>
      <c r="B174" s="25"/>
      <c r="C174" s="26"/>
      <c r="D174" s="173"/>
      <c r="E174" s="173"/>
      <c r="F174" s="173"/>
      <c r="G174" s="173"/>
      <c r="H174" s="174"/>
    </row>
    <row r="175" spans="1:8" ht="55.5" customHeight="1" x14ac:dyDescent="0.2">
      <c r="A175" s="160" t="s">
        <v>125</v>
      </c>
      <c r="B175" s="161"/>
      <c r="C175" s="202" t="str">
        <f>"Интернет-площадка 2Fis.ru на основе Cправочника организаций "&amp;$C$2&amp;""</f>
        <v>Интернет-площадка 2Fis.ru на основе Cправочника организаций "2ГИС.АСТРАХАНЬ"</v>
      </c>
      <c r="D175" s="36">
        <v>2280</v>
      </c>
      <c r="E175" s="37"/>
      <c r="F175" s="37"/>
      <c r="G175" s="37"/>
      <c r="H175" s="38"/>
    </row>
    <row r="176" spans="1:8" ht="50.1" customHeight="1" x14ac:dyDescent="0.2">
      <c r="A176" s="160" t="s">
        <v>126</v>
      </c>
      <c r="B176" s="161"/>
      <c r="C176"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6" s="36">
        <v>1980</v>
      </c>
      <c r="E176" s="37"/>
      <c r="F176" s="37"/>
      <c r="G176" s="37"/>
      <c r="H176" s="38"/>
    </row>
    <row r="177" spans="1:8" ht="50.1" customHeight="1" x14ac:dyDescent="0.2">
      <c r="A177" s="160" t="s">
        <v>195</v>
      </c>
      <c r="B177" s="161"/>
      <c r="C177" s="202" t="str">
        <f>"Интернет-площадка 2Fis.ru на основе Cправочника организаций "&amp;$C$2&amp;""</f>
        <v>Интернет-площадка 2Fis.ru на основе Cправочника организаций "2ГИС.АСТРАХАНЬ"</v>
      </c>
      <c r="D177" s="36">
        <v>4200</v>
      </c>
      <c r="E177" s="37"/>
      <c r="F177" s="37"/>
      <c r="G177" s="37"/>
      <c r="H177" s="38"/>
    </row>
    <row r="178" spans="1:8" ht="50.1" customHeight="1" x14ac:dyDescent="0.2">
      <c r="A178" s="160" t="s">
        <v>128</v>
      </c>
      <c r="B178" s="161"/>
      <c r="C178"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8" s="36">
        <v>3600</v>
      </c>
      <c r="E178" s="37"/>
      <c r="F178" s="37"/>
      <c r="G178" s="37"/>
      <c r="H178" s="38"/>
    </row>
    <row r="179" spans="1:8" s="16" customFormat="1" ht="126" customHeight="1" thickBot="1" x14ac:dyDescent="0.25">
      <c r="A179" s="160" t="s">
        <v>129</v>
      </c>
      <c r="B179" s="161"/>
      <c r="C17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9" s="36">
        <v>5904</v>
      </c>
      <c r="E179" s="37"/>
      <c r="F179" s="37"/>
      <c r="G179" s="37"/>
      <c r="H179" s="38"/>
    </row>
    <row r="180" spans="1:8" ht="48" customHeight="1" thickBot="1" x14ac:dyDescent="0.25">
      <c r="A180" s="286"/>
      <c r="B180" s="287"/>
      <c r="C180" s="125"/>
      <c r="D180" s="288"/>
      <c r="E180" s="288"/>
      <c r="F180" s="288"/>
      <c r="G180" s="288"/>
      <c r="H180" s="289"/>
    </row>
    <row r="181" spans="1:8" s="23" customFormat="1" ht="26.25" x14ac:dyDescent="0.2">
      <c r="A181" s="212"/>
      <c r="B181" s="213"/>
      <c r="C181" s="214"/>
      <c r="D181" s="213"/>
      <c r="E181" s="213"/>
      <c r="F181" s="213"/>
      <c r="G181" s="213"/>
      <c r="H181" s="215"/>
    </row>
    <row r="182" spans="1:8" s="16" customFormat="1" ht="21" x14ac:dyDescent="0.2">
      <c r="A182" s="216"/>
      <c r="B182" s="217" t="s">
        <v>130</v>
      </c>
      <c r="C182" s="218" t="s">
        <v>199</v>
      </c>
      <c r="D182" s="218"/>
      <c r="E182" s="219"/>
      <c r="F182" s="219"/>
      <c r="G182" s="219"/>
      <c r="H182" s="219"/>
    </row>
    <row r="183" spans="1:8" s="16" customFormat="1" ht="21" x14ac:dyDescent="0.2">
      <c r="A183" s="216"/>
      <c r="B183" s="219"/>
      <c r="C183" s="220" t="s">
        <v>200</v>
      </c>
      <c r="D183" s="220"/>
      <c r="E183" s="219"/>
      <c r="F183" s="219"/>
      <c r="G183" s="219"/>
      <c r="H183" s="219"/>
    </row>
    <row r="184" spans="1:8" s="16" customFormat="1" ht="21" x14ac:dyDescent="0.2">
      <c r="A184" s="216"/>
      <c r="B184" s="219"/>
      <c r="C184" s="220" t="s">
        <v>201</v>
      </c>
      <c r="D184" s="220"/>
      <c r="E184" s="219"/>
      <c r="F184" s="219"/>
      <c r="G184" s="219"/>
      <c r="H184" s="219"/>
    </row>
    <row r="185" spans="1:8" s="16" customFormat="1" ht="21" x14ac:dyDescent="0.2">
      <c r="A185" s="212"/>
      <c r="B185" s="213"/>
      <c r="C185" s="220"/>
      <c r="D185" s="220"/>
      <c r="E185" s="219"/>
      <c r="F185" s="219"/>
      <c r="G185" s="219"/>
      <c r="H185" s="213"/>
    </row>
    <row r="186" spans="1:8" s="16" customFormat="1" ht="26.25" x14ac:dyDescent="0.2">
      <c r="A186" s="223" t="str">
        <f>Абакан_юр!A171</f>
        <v>По соглашению сторон в качестве валюты платежа могут выступать украинские гривны, в этом случае курс следующий: 1 руб. = 0,5104 гривен</v>
      </c>
      <c r="B186" s="223"/>
      <c r="C186" s="223"/>
      <c r="D186" s="224"/>
      <c r="E186" s="224"/>
      <c r="F186" s="225"/>
      <c r="G186" s="226"/>
      <c r="H186" s="226"/>
    </row>
    <row r="187" spans="1:8" ht="26.25" x14ac:dyDescent="0.2">
      <c r="A187" s="223" t="str">
        <f>Абакан_юр!A172</f>
        <v>По соглашению сторон в качестве валюты платежа могут выступать дирхамы ОАЭ, в этом случае курс следующий: 1 руб. = 0,0436 дирхам</v>
      </c>
      <c r="B187" s="223"/>
      <c r="C187" s="223"/>
      <c r="D187" s="224"/>
      <c r="E187" s="224"/>
      <c r="F187" s="225"/>
      <c r="G187" s="228"/>
      <c r="H187" s="228"/>
    </row>
    <row r="188" spans="1:8" ht="26.25" x14ac:dyDescent="0.2">
      <c r="A188" s="223" t="str">
        <f>Абакан_юр!A173</f>
        <v>По соглашению сторон в качестве валюты платежа могут выступать доллары США, в этом случае курс следующий: 1 руб. = 0,0118 доллара</v>
      </c>
      <c r="B188" s="223"/>
      <c r="C188" s="223"/>
      <c r="D188" s="224"/>
      <c r="E188" s="224"/>
      <c r="F188" s="225"/>
      <c r="G188" s="228"/>
      <c r="H188" s="228"/>
    </row>
    <row r="189" spans="1:8" ht="26.25" x14ac:dyDescent="0.2">
      <c r="A189" s="223" t="str">
        <f>Абакан_юр!A174</f>
        <v>По соглашению сторон в качестве валюты платежа могут выступать евро, в этом случае курс следующий: 1 руб. = 0,0108 евро</v>
      </c>
      <c r="B189" s="223"/>
      <c r="C189" s="223"/>
      <c r="D189" s="224"/>
      <c r="E189" s="225"/>
      <c r="F189" s="225"/>
      <c r="G189" s="228"/>
      <c r="H189" s="228"/>
    </row>
    <row r="190" spans="1:8" ht="26.25" x14ac:dyDescent="0.2">
      <c r="A190" s="223" t="str">
        <f>Абакан_юр!A175</f>
        <v>По соглашению сторон в качестве валюты платежа могут выступать чешские кроны, в этом случае курс следующий: 1 руб. = 0,2741 крона</v>
      </c>
      <c r="B190" s="223"/>
      <c r="C190" s="223"/>
      <c r="D190" s="224"/>
      <c r="E190" s="225"/>
      <c r="F190" s="225"/>
      <c r="G190" s="228"/>
      <c r="H190" s="228"/>
    </row>
    <row r="191" spans="1:8" ht="26.25" x14ac:dyDescent="0.2">
      <c r="A191" s="223" t="str">
        <f>Абакан_юр!A176</f>
        <v>По соглашению сторон в качестве валюты платежа могут выступать киргизские сомы, в этом случае курс следующий: 1 руб. = 1,0001 сом</v>
      </c>
      <c r="B191" s="223"/>
      <c r="C191" s="223"/>
      <c r="D191" s="224"/>
      <c r="E191" s="224"/>
      <c r="F191" s="225"/>
      <c r="G191" s="228"/>
      <c r="H191" s="228"/>
    </row>
    <row r="192" spans="1:8" ht="26.25" x14ac:dyDescent="0.2">
      <c r="A192"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2" s="223"/>
      <c r="C192" s="223"/>
      <c r="D192" s="224"/>
      <c r="E192" s="224"/>
      <c r="F192" s="225"/>
      <c r="G192" s="228"/>
      <c r="H192" s="228"/>
    </row>
    <row r="193" spans="1:8" ht="26.25" customHeight="1" x14ac:dyDescent="0.2">
      <c r="A193" s="229"/>
      <c r="B193" s="229"/>
      <c r="C193" s="230"/>
      <c r="D193" s="231"/>
      <c r="E193" s="231"/>
      <c r="F193" s="232"/>
      <c r="G193" s="233"/>
      <c r="H193" s="233"/>
    </row>
    <row r="194" spans="1:8" ht="26.25" customHeight="1" x14ac:dyDescent="0.2">
      <c r="A194" s="235" t="s">
        <v>223</v>
      </c>
      <c r="B194" s="235"/>
      <c r="C194" s="235"/>
      <c r="D194" s="235"/>
      <c r="E194" s="235"/>
      <c r="F194" s="235"/>
      <c r="G194" s="235"/>
      <c r="H194" s="235"/>
    </row>
    <row r="195" spans="1:8" ht="26.25" customHeight="1" x14ac:dyDescent="0.2">
      <c r="A195" s="235" t="s">
        <v>224</v>
      </c>
      <c r="B195" s="235"/>
      <c r="C195" s="235"/>
      <c r="D195" s="235"/>
      <c r="E195" s="235"/>
      <c r="F195" s="235"/>
      <c r="G195" s="235"/>
      <c r="H195" s="235"/>
    </row>
    <row r="196" spans="1:8" ht="26.25" customHeight="1" x14ac:dyDescent="0.2">
      <c r="A196" s="229"/>
      <c r="B196" s="229"/>
      <c r="C196" s="230"/>
      <c r="D196" s="231"/>
      <c r="E196" s="231"/>
      <c r="F196" s="232"/>
      <c r="G196" s="233"/>
      <c r="H196" s="233"/>
    </row>
    <row r="197" spans="1:8" ht="26.25" customHeight="1" thickBot="1" x14ac:dyDescent="0.25">
      <c r="A197" s="236" t="s">
        <v>143</v>
      </c>
      <c r="B197" s="236"/>
      <c r="C197" s="236"/>
      <c r="D197" s="236"/>
      <c r="E197" s="236"/>
      <c r="F197" s="237"/>
      <c r="G197" s="227"/>
      <c r="H197" s="238"/>
    </row>
    <row r="198" spans="1:8" ht="26.25" customHeight="1" thickBot="1" x14ac:dyDescent="0.25">
      <c r="A198" s="239" t="s">
        <v>144</v>
      </c>
      <c r="B198" s="240"/>
      <c r="C198" s="240"/>
      <c r="D198" s="240"/>
      <c r="E198" s="241"/>
      <c r="F198" s="242"/>
      <c r="H198" s="243"/>
    </row>
    <row r="199" spans="1:8" ht="26.25" customHeight="1" thickBot="1" x14ac:dyDescent="0.25">
      <c r="A199" s="244" t="s">
        <v>145</v>
      </c>
      <c r="B199" s="245"/>
      <c r="C199" s="246" t="s">
        <v>146</v>
      </c>
      <c r="D199" s="245" t="s">
        <v>147</v>
      </c>
      <c r="E199" s="247"/>
      <c r="F199" s="248"/>
      <c r="G199" s="248"/>
      <c r="H199" s="248"/>
    </row>
    <row r="200" spans="1:8" ht="84" x14ac:dyDescent="0.2">
      <c r="A200" s="249" t="s">
        <v>148</v>
      </c>
      <c r="B200" s="250"/>
      <c r="C200" s="251" t="s">
        <v>149</v>
      </c>
      <c r="D200" s="252" t="s">
        <v>150</v>
      </c>
      <c r="E200" s="253"/>
      <c r="F200" s="248"/>
      <c r="G200" s="248"/>
      <c r="H200" s="248"/>
    </row>
    <row r="201" spans="1:8" ht="21" x14ac:dyDescent="0.2">
      <c r="A201" s="254" t="s">
        <v>151</v>
      </c>
      <c r="B201" s="255"/>
      <c r="C201" s="256" t="s">
        <v>152</v>
      </c>
      <c r="D201" s="257" t="s">
        <v>153</v>
      </c>
      <c r="E201" s="258"/>
      <c r="F201" s="248"/>
      <c r="G201" s="248"/>
      <c r="H201" s="248"/>
    </row>
    <row r="202" spans="1:8" ht="63.75" thickBot="1" x14ac:dyDescent="0.25">
      <c r="A202" s="316" t="s">
        <v>154</v>
      </c>
      <c r="B202" s="317"/>
      <c r="C202" s="318" t="s">
        <v>155</v>
      </c>
      <c r="D202" s="319" t="s">
        <v>153</v>
      </c>
      <c r="E202" s="320"/>
      <c r="F202" s="248"/>
      <c r="G202" s="248"/>
      <c r="H202" s="248"/>
    </row>
    <row r="203" spans="1:8" ht="42" x14ac:dyDescent="0.2">
      <c r="A203" s="254" t="s">
        <v>157</v>
      </c>
      <c r="B203" s="255"/>
      <c r="C203" s="314" t="s">
        <v>158</v>
      </c>
      <c r="D203" s="255" t="s">
        <v>153</v>
      </c>
      <c r="E203" s="315"/>
      <c r="F203" s="242"/>
      <c r="G203" s="242"/>
      <c r="H203" s="242"/>
    </row>
    <row r="204" spans="1:8" ht="36.75" customHeight="1" x14ac:dyDescent="0.2">
      <c r="A204" s="254" t="s">
        <v>159</v>
      </c>
      <c r="B204" s="255"/>
      <c r="C204" s="256" t="s">
        <v>160</v>
      </c>
      <c r="D204" s="257" t="s">
        <v>153</v>
      </c>
      <c r="E204" s="258"/>
      <c r="F204" s="232"/>
      <c r="G204" s="233"/>
      <c r="H204" s="233"/>
    </row>
    <row r="205" spans="1:8" ht="50.1" customHeight="1" x14ac:dyDescent="0.2">
      <c r="A205" s="260" t="s">
        <v>225</v>
      </c>
      <c r="B205" s="260"/>
      <c r="C205" s="260"/>
      <c r="D205" s="260"/>
      <c r="E205" s="260"/>
      <c r="F205" s="260"/>
      <c r="G205" s="260"/>
      <c r="H205" s="260"/>
    </row>
    <row r="206" spans="1:8" ht="88.5" customHeight="1" x14ac:dyDescent="0.2">
      <c r="A206" s="260" t="s">
        <v>226</v>
      </c>
      <c r="B206" s="260"/>
      <c r="C206" s="260"/>
      <c r="D206" s="260"/>
      <c r="E206" s="260"/>
      <c r="F206" s="260"/>
      <c r="G206" s="260"/>
      <c r="H206" s="260"/>
    </row>
    <row r="207" spans="1:8" ht="177.75" customHeight="1" x14ac:dyDescent="0.2">
      <c r="A207"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5"/>
      <c r="C207" s="235"/>
      <c r="D207" s="235"/>
      <c r="E207" s="235"/>
      <c r="F207" s="235"/>
      <c r="G207" s="235"/>
      <c r="H207" s="235"/>
    </row>
    <row r="208" spans="1:8" ht="78.75" customHeight="1" x14ac:dyDescent="0.2">
      <c r="A208" s="235" t="s">
        <v>164</v>
      </c>
      <c r="B208" s="235"/>
      <c r="C208" s="235"/>
      <c r="D208" s="235"/>
      <c r="E208" s="235"/>
      <c r="F208" s="235"/>
      <c r="G208" s="235"/>
      <c r="H208" s="235"/>
    </row>
    <row r="209" spans="1:8" ht="116.25" customHeight="1" x14ac:dyDescent="0.2">
      <c r="A209" s="260" t="s">
        <v>165</v>
      </c>
      <c r="B209" s="260"/>
      <c r="C209" s="260"/>
      <c r="D209" s="260"/>
      <c r="E209" s="260"/>
      <c r="F209" s="260"/>
      <c r="G209" s="260"/>
      <c r="H209" s="260"/>
    </row>
    <row r="210" spans="1:8" s="213" customFormat="1" ht="125.25" customHeight="1" x14ac:dyDescent="0.2">
      <c r="A210" s="212"/>
      <c r="C210" s="214"/>
      <c r="H210" s="215"/>
    </row>
    <row r="211" spans="1:8" s="234" customFormat="1" ht="222.75" customHeight="1" x14ac:dyDescent="0.2">
      <c r="A211" s="235" t="s">
        <v>166</v>
      </c>
      <c r="B211" s="235"/>
      <c r="C211" s="235"/>
      <c r="D211" s="235"/>
      <c r="E211" s="235"/>
      <c r="F211" s="235"/>
      <c r="G211" s="235"/>
      <c r="H211" s="235"/>
    </row>
    <row r="212" spans="1:8" ht="24.95" customHeight="1" x14ac:dyDescent="0.2"/>
    <row r="214" spans="1:8" ht="197.25" customHeight="1" x14ac:dyDescent="0.2"/>
    <row r="215" spans="1:8" ht="72.75" customHeight="1" x14ac:dyDescent="0.2"/>
    <row r="218" spans="1:8" s="262" customFormat="1" ht="114.75" customHeight="1" x14ac:dyDescent="0.2">
      <c r="A218" s="212"/>
      <c r="B218" s="213"/>
      <c r="C218" s="214"/>
      <c r="D218" s="213"/>
      <c r="E218" s="213"/>
      <c r="F218" s="213"/>
      <c r="G218" s="213"/>
      <c r="H218" s="215"/>
    </row>
  </sheetData>
  <sheetProtection selectLockedCells="1" selectUnlockedCells="1"/>
  <mergeCells count="345">
    <mergeCell ref="A205:H205"/>
    <mergeCell ref="A206:H206"/>
    <mergeCell ref="A207:H207"/>
    <mergeCell ref="A208:H208"/>
    <mergeCell ref="A209:H209"/>
    <mergeCell ref="A211:E211"/>
    <mergeCell ref="F211:H211"/>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69:B169"/>
    <mergeCell ref="C169:C173"/>
    <mergeCell ref="D169:H169"/>
    <mergeCell ref="A170:B170"/>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2:H102"/>
    <mergeCell ref="A103:B103"/>
    <mergeCell ref="C103:C111"/>
    <mergeCell ref="D103:H103"/>
    <mergeCell ref="A104:B104"/>
    <mergeCell ref="D104:H104"/>
    <mergeCell ref="A105:B105"/>
    <mergeCell ref="D105:H105"/>
    <mergeCell ref="A106:B106"/>
    <mergeCell ref="D106:H106"/>
    <mergeCell ref="A99:B99"/>
    <mergeCell ref="D99:H99"/>
    <mergeCell ref="A100:B100"/>
    <mergeCell ref="D100:H100"/>
    <mergeCell ref="A101:C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74"/>
  <sheetViews>
    <sheetView view="pageBreakPreview" zoomScale="40" zoomScaleNormal="60" zoomScaleSheetLayoutView="40" workbookViewId="0">
      <pane ySplit="3" topLeftCell="A20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609</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267">
        <v>270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287"/>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1">
        <f>F49*1.2</f>
        <v>15969.599999999999</v>
      </c>
      <c r="E49" s="32">
        <f>F49*1.1</f>
        <v>14638.800000000001</v>
      </c>
      <c r="F49" s="32">
        <v>13308</v>
      </c>
      <c r="G49" s="32">
        <f>F49*0.75</f>
        <v>9981</v>
      </c>
      <c r="H49" s="33">
        <f>F49*0.5</f>
        <v>6654</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54">
        <f>F55*1.2</f>
        <v>18208.8</v>
      </c>
      <c r="E55" s="32">
        <f>F55*1.1</f>
        <v>16691.400000000001</v>
      </c>
      <c r="F55" s="32">
        <v>15174</v>
      </c>
      <c r="G55" s="32">
        <f>F55*0.75</f>
        <v>11380.5</v>
      </c>
      <c r="H55" s="33">
        <f>F55*0.5</f>
        <v>7587</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267">
        <v>270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38</v>
      </c>
      <c r="B65" s="137"/>
      <c r="C65" s="137"/>
      <c r="D65" s="138" t="str">
        <f>"от "&amp;MIN(D66:D91)&amp;" до "&amp;MAX(D66:D91)</f>
        <v>от 2496 до 64896</v>
      </c>
      <c r="E65" s="139"/>
      <c r="F65" s="139"/>
      <c r="G65" s="139"/>
      <c r="H65" s="140"/>
    </row>
    <row r="66" spans="1:8" s="16" customFormat="1" ht="37.5" customHeight="1" outlineLevel="1" x14ac:dyDescent="0.2">
      <c r="A66" s="141" t="s">
        <v>39</v>
      </c>
      <c r="B66" s="142"/>
      <c r="C66" s="687"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144">
        <v>2496</v>
      </c>
      <c r="E66" s="145"/>
      <c r="F66" s="145"/>
      <c r="G66" s="145"/>
      <c r="H66" s="146"/>
    </row>
    <row r="67" spans="1:8" s="16" customFormat="1" ht="37.5" customHeight="1" outlineLevel="1" x14ac:dyDescent="0.2">
      <c r="A67" s="147" t="s">
        <v>40</v>
      </c>
      <c r="B67" s="148"/>
      <c r="C67" s="688"/>
      <c r="D67" s="36">
        <v>4992</v>
      </c>
      <c r="E67" s="37"/>
      <c r="F67" s="37"/>
      <c r="G67" s="37"/>
      <c r="H67" s="38"/>
    </row>
    <row r="68" spans="1:8" s="16" customFormat="1" ht="37.5" customHeight="1" outlineLevel="1" x14ac:dyDescent="0.2">
      <c r="A68" s="147" t="s">
        <v>41</v>
      </c>
      <c r="B68" s="148"/>
      <c r="C68" s="688"/>
      <c r="D68" s="36">
        <v>7488</v>
      </c>
      <c r="E68" s="37"/>
      <c r="F68" s="37"/>
      <c r="G68" s="37"/>
      <c r="H68" s="38"/>
    </row>
    <row r="69" spans="1:8" s="16" customFormat="1" ht="37.5" customHeight="1" outlineLevel="1" x14ac:dyDescent="0.2">
      <c r="A69" s="147" t="s">
        <v>42</v>
      </c>
      <c r="B69" s="148"/>
      <c r="C69" s="688"/>
      <c r="D69" s="36">
        <v>9984</v>
      </c>
      <c r="E69" s="37"/>
      <c r="F69" s="37"/>
      <c r="G69" s="37"/>
      <c r="H69" s="38"/>
    </row>
    <row r="70" spans="1:8" s="16" customFormat="1" ht="37.5" customHeight="1" outlineLevel="1" x14ac:dyDescent="0.2">
      <c r="A70" s="147" t="s">
        <v>43</v>
      </c>
      <c r="B70" s="148"/>
      <c r="C70" s="688"/>
      <c r="D70" s="36">
        <v>12480</v>
      </c>
      <c r="E70" s="37"/>
      <c r="F70" s="37"/>
      <c r="G70" s="37"/>
      <c r="H70" s="38"/>
    </row>
    <row r="71" spans="1:8" s="16" customFormat="1" ht="37.5" customHeight="1" outlineLevel="1" x14ac:dyDescent="0.2">
      <c r="A71" s="147" t="s">
        <v>44</v>
      </c>
      <c r="B71" s="148"/>
      <c r="C71" s="688"/>
      <c r="D71" s="36">
        <v>14976</v>
      </c>
      <c r="E71" s="37"/>
      <c r="F71" s="37"/>
      <c r="G71" s="37"/>
      <c r="H71" s="38"/>
    </row>
    <row r="72" spans="1:8" s="16" customFormat="1" ht="37.5" customHeight="1" outlineLevel="1" x14ac:dyDescent="0.2">
      <c r="A72" s="147" t="s">
        <v>45</v>
      </c>
      <c r="B72" s="148"/>
      <c r="C72" s="688"/>
      <c r="D72" s="36">
        <v>17472</v>
      </c>
      <c r="E72" s="37"/>
      <c r="F72" s="37"/>
      <c r="G72" s="37"/>
      <c r="H72" s="38"/>
    </row>
    <row r="73" spans="1:8" s="16" customFormat="1" ht="37.5" customHeight="1" outlineLevel="1" x14ac:dyDescent="0.2">
      <c r="A73" s="147" t="s">
        <v>46</v>
      </c>
      <c r="B73" s="148"/>
      <c r="C73" s="688"/>
      <c r="D73" s="36">
        <v>19968</v>
      </c>
      <c r="E73" s="37"/>
      <c r="F73" s="37"/>
      <c r="G73" s="37"/>
      <c r="H73" s="38"/>
    </row>
    <row r="74" spans="1:8" s="16" customFormat="1" ht="37.5" customHeight="1" outlineLevel="1" x14ac:dyDescent="0.2">
      <c r="A74" s="147" t="s">
        <v>47</v>
      </c>
      <c r="B74" s="148"/>
      <c r="C74" s="688"/>
      <c r="D74" s="36">
        <v>22464</v>
      </c>
      <c r="E74" s="37"/>
      <c r="F74" s="37"/>
      <c r="G74" s="37"/>
      <c r="H74" s="38"/>
    </row>
    <row r="75" spans="1:8" s="16" customFormat="1" ht="37.5" customHeight="1" outlineLevel="1" x14ac:dyDescent="0.2">
      <c r="A75" s="147" t="s">
        <v>48</v>
      </c>
      <c r="B75" s="148"/>
      <c r="C75" s="688"/>
      <c r="D75" s="36">
        <v>24960</v>
      </c>
      <c r="E75" s="37"/>
      <c r="F75" s="37"/>
      <c r="G75" s="37"/>
      <c r="H75" s="38"/>
    </row>
    <row r="76" spans="1:8" s="16" customFormat="1" ht="37.5" customHeight="1" outlineLevel="1" x14ac:dyDescent="0.2">
      <c r="A76" s="147" t="s">
        <v>49</v>
      </c>
      <c r="B76" s="148"/>
      <c r="C76" s="688"/>
      <c r="D76" s="36">
        <v>27456</v>
      </c>
      <c r="E76" s="37"/>
      <c r="F76" s="37"/>
      <c r="G76" s="37"/>
      <c r="H76" s="38"/>
    </row>
    <row r="77" spans="1:8" s="16" customFormat="1" ht="37.5" customHeight="1" outlineLevel="1" x14ac:dyDescent="0.2">
      <c r="A77" s="147" t="s">
        <v>50</v>
      </c>
      <c r="B77" s="148"/>
      <c r="C77" s="688"/>
      <c r="D77" s="36">
        <v>29952</v>
      </c>
      <c r="E77" s="37"/>
      <c r="F77" s="37"/>
      <c r="G77" s="37"/>
      <c r="H77" s="38"/>
    </row>
    <row r="78" spans="1:8" s="16" customFormat="1" ht="37.5" customHeight="1" outlineLevel="1" x14ac:dyDescent="0.2">
      <c r="A78" s="147" t="s">
        <v>51</v>
      </c>
      <c r="B78" s="148"/>
      <c r="C78" s="688"/>
      <c r="D78" s="36">
        <v>32448</v>
      </c>
      <c r="E78" s="37"/>
      <c r="F78" s="37"/>
      <c r="G78" s="37"/>
      <c r="H78" s="38"/>
    </row>
    <row r="79" spans="1:8" s="16" customFormat="1" ht="37.5" customHeight="1" outlineLevel="1" x14ac:dyDescent="0.2">
      <c r="A79" s="147" t="s">
        <v>52</v>
      </c>
      <c r="B79" s="148"/>
      <c r="C79" s="688"/>
      <c r="D79" s="36">
        <v>34944</v>
      </c>
      <c r="E79" s="37"/>
      <c r="F79" s="37"/>
      <c r="G79" s="37"/>
      <c r="H79" s="38"/>
    </row>
    <row r="80" spans="1:8" s="16" customFormat="1" ht="37.5" customHeight="1" outlineLevel="1" x14ac:dyDescent="0.2">
      <c r="A80" s="147" t="s">
        <v>53</v>
      </c>
      <c r="B80" s="148"/>
      <c r="C80" s="688"/>
      <c r="D80" s="36">
        <v>37440</v>
      </c>
      <c r="E80" s="37"/>
      <c r="F80" s="37"/>
      <c r="G80" s="37"/>
      <c r="H80" s="38"/>
    </row>
    <row r="81" spans="1:8" s="16" customFormat="1" ht="37.5" customHeight="1" outlineLevel="1" x14ac:dyDescent="0.2">
      <c r="A81" s="147" t="s">
        <v>54</v>
      </c>
      <c r="B81" s="148"/>
      <c r="C81" s="688"/>
      <c r="D81" s="36">
        <v>39936</v>
      </c>
      <c r="E81" s="37"/>
      <c r="F81" s="37"/>
      <c r="G81" s="37"/>
      <c r="H81" s="38"/>
    </row>
    <row r="82" spans="1:8" s="16" customFormat="1" ht="37.5" customHeight="1" outlineLevel="1" x14ac:dyDescent="0.2">
      <c r="A82" s="147" t="s">
        <v>55</v>
      </c>
      <c r="B82" s="148"/>
      <c r="C82" s="688"/>
      <c r="D82" s="36">
        <v>42432</v>
      </c>
      <c r="E82" s="37"/>
      <c r="F82" s="37"/>
      <c r="G82" s="37"/>
      <c r="H82" s="38"/>
    </row>
    <row r="83" spans="1:8" s="16" customFormat="1" ht="37.5" customHeight="1" outlineLevel="1" x14ac:dyDescent="0.2">
      <c r="A83" s="147" t="s">
        <v>56</v>
      </c>
      <c r="B83" s="148"/>
      <c r="C83" s="688"/>
      <c r="D83" s="36">
        <v>44928</v>
      </c>
      <c r="E83" s="37"/>
      <c r="F83" s="37"/>
      <c r="G83" s="37"/>
      <c r="H83" s="38"/>
    </row>
    <row r="84" spans="1:8" s="16" customFormat="1" ht="37.5" customHeight="1" outlineLevel="1" x14ac:dyDescent="0.2">
      <c r="A84" s="147" t="s">
        <v>57</v>
      </c>
      <c r="B84" s="148"/>
      <c r="C84" s="688"/>
      <c r="D84" s="36">
        <v>47424</v>
      </c>
      <c r="E84" s="37"/>
      <c r="F84" s="37"/>
      <c r="G84" s="37"/>
      <c r="H84" s="38"/>
    </row>
    <row r="85" spans="1:8" s="16" customFormat="1" ht="37.5" customHeight="1" outlineLevel="1" x14ac:dyDescent="0.2">
      <c r="A85" s="147" t="s">
        <v>58</v>
      </c>
      <c r="B85" s="148"/>
      <c r="C85" s="688"/>
      <c r="D85" s="36">
        <v>49920</v>
      </c>
      <c r="E85" s="37"/>
      <c r="F85" s="37"/>
      <c r="G85" s="37"/>
      <c r="H85" s="38"/>
    </row>
    <row r="86" spans="1:8" s="16" customFormat="1" ht="37.5" customHeight="1" outlineLevel="1" x14ac:dyDescent="0.2">
      <c r="A86" s="147" t="s">
        <v>178</v>
      </c>
      <c r="B86" s="148"/>
      <c r="C86" s="688"/>
      <c r="D86" s="36">
        <v>52416</v>
      </c>
      <c r="E86" s="37"/>
      <c r="F86" s="37"/>
      <c r="G86" s="37"/>
      <c r="H86" s="38"/>
    </row>
    <row r="87" spans="1:8" s="16" customFormat="1" ht="37.5" customHeight="1" outlineLevel="1" x14ac:dyDescent="0.2">
      <c r="A87" s="147" t="s">
        <v>179</v>
      </c>
      <c r="B87" s="148"/>
      <c r="C87" s="688"/>
      <c r="D87" s="36">
        <v>54912</v>
      </c>
      <c r="E87" s="37"/>
      <c r="F87" s="37"/>
      <c r="G87" s="37"/>
      <c r="H87" s="38"/>
    </row>
    <row r="88" spans="1:8" s="16" customFormat="1" ht="37.5" customHeight="1" outlineLevel="1" x14ac:dyDescent="0.2">
      <c r="A88" s="147" t="s">
        <v>180</v>
      </c>
      <c r="B88" s="148"/>
      <c r="C88" s="688"/>
      <c r="D88" s="36">
        <v>57408</v>
      </c>
      <c r="E88" s="37"/>
      <c r="F88" s="37"/>
      <c r="G88" s="37"/>
      <c r="H88" s="38"/>
    </row>
    <row r="89" spans="1:8" s="16" customFormat="1" ht="37.5" customHeight="1" outlineLevel="1" x14ac:dyDescent="0.2">
      <c r="A89" s="147" t="s">
        <v>181</v>
      </c>
      <c r="B89" s="148"/>
      <c r="C89" s="688"/>
      <c r="D89" s="36">
        <v>59904</v>
      </c>
      <c r="E89" s="37"/>
      <c r="F89" s="37"/>
      <c r="G89" s="37"/>
      <c r="H89" s="38"/>
    </row>
    <row r="90" spans="1:8" s="16" customFormat="1" ht="37.5" customHeight="1" outlineLevel="1" x14ac:dyDescent="0.2">
      <c r="A90" s="147" t="s">
        <v>182</v>
      </c>
      <c r="B90" s="148"/>
      <c r="C90" s="688"/>
      <c r="D90" s="36">
        <v>62400</v>
      </c>
      <c r="E90" s="37"/>
      <c r="F90" s="37"/>
      <c r="G90" s="37"/>
      <c r="H90" s="38"/>
    </row>
    <row r="91" spans="1:8" s="16" customFormat="1" ht="37.5" customHeight="1" outlineLevel="1" x14ac:dyDescent="0.2">
      <c r="A91" s="147" t="s">
        <v>183</v>
      </c>
      <c r="B91" s="148"/>
      <c r="C91" s="688"/>
      <c r="D91" s="36">
        <v>64896</v>
      </c>
      <c r="E91" s="37"/>
      <c r="F91" s="37"/>
      <c r="G91" s="37"/>
      <c r="H91" s="38"/>
    </row>
    <row r="92" spans="1:8" s="16" customFormat="1" ht="37.5" customHeight="1" outlineLevel="1" x14ac:dyDescent="0.2">
      <c r="A92" s="147" t="s">
        <v>184</v>
      </c>
      <c r="B92" s="148"/>
      <c r="C92" s="688"/>
      <c r="D92" s="36">
        <v>67392</v>
      </c>
      <c r="E92" s="37"/>
      <c r="F92" s="37"/>
      <c r="G92" s="37"/>
      <c r="H92" s="38"/>
    </row>
    <row r="93" spans="1:8" s="16" customFormat="1" ht="37.5" customHeight="1" outlineLevel="1" thickBot="1" x14ac:dyDescent="0.25">
      <c r="A93" s="147" t="s">
        <v>185</v>
      </c>
      <c r="B93" s="148"/>
      <c r="C93" s="689"/>
      <c r="D93" s="36">
        <v>69888</v>
      </c>
      <c r="E93" s="37"/>
      <c r="F93" s="37"/>
      <c r="G93" s="37"/>
      <c r="H93" s="38"/>
    </row>
    <row r="94" spans="1:8" s="16" customFormat="1" ht="24.95" customHeight="1" thickBot="1" x14ac:dyDescent="0.25">
      <c r="A94" s="81"/>
      <c r="B94" s="460"/>
      <c r="C94" s="130"/>
      <c r="D94" s="345" t="s">
        <v>234</v>
      </c>
      <c r="E94" s="345"/>
      <c r="F94" s="345"/>
      <c r="G94" s="345"/>
      <c r="H94" s="346"/>
    </row>
    <row r="95" spans="1:8" s="16" customFormat="1" ht="24.95" customHeight="1" thickBot="1" x14ac:dyDescent="0.25">
      <c r="A95" s="461"/>
      <c r="B95" s="124"/>
      <c r="C95" s="125"/>
      <c r="D95" s="462" t="s">
        <v>168</v>
      </c>
      <c r="E95" s="463" t="s">
        <v>169</v>
      </c>
      <c r="F95" s="464" t="s">
        <v>170</v>
      </c>
      <c r="G95" s="463" t="s">
        <v>171</v>
      </c>
      <c r="H95" s="465" t="s">
        <v>172</v>
      </c>
    </row>
    <row r="96" spans="1:8" s="16" customFormat="1" ht="48" customHeight="1" x14ac:dyDescent="0.2">
      <c r="A96" s="29" t="s">
        <v>235</v>
      </c>
      <c r="B96" s="30" t="s">
        <v>27</v>
      </c>
      <c r="C9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6" s="31">
        <f>F96*1.2</f>
        <v>13305.6</v>
      </c>
      <c r="E96" s="32">
        <f>F96*1.1</f>
        <v>12196.800000000001</v>
      </c>
      <c r="F96" s="32">
        <v>11088</v>
      </c>
      <c r="G96" s="32">
        <f>F96*0.75</f>
        <v>8316</v>
      </c>
      <c r="H96" s="33">
        <f>F96*0.5</f>
        <v>5544</v>
      </c>
    </row>
    <row r="97" spans="1:8" s="16" customFormat="1" ht="132" customHeight="1" x14ac:dyDescent="0.2">
      <c r="A97" s="34"/>
      <c r="B97" s="35"/>
      <c r="C97" s="35"/>
      <c r="D97" s="36"/>
      <c r="E97" s="37"/>
      <c r="F97" s="37"/>
      <c r="G97" s="37"/>
      <c r="H97" s="38"/>
    </row>
    <row r="98" spans="1:8" s="16" customFormat="1" ht="97.5" customHeight="1" x14ac:dyDescent="0.2">
      <c r="A98" s="34"/>
      <c r="B98" s="39" t="s">
        <v>12</v>
      </c>
      <c r="C9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8" s="36"/>
      <c r="E98" s="37"/>
      <c r="F98" s="37"/>
      <c r="G98" s="37"/>
      <c r="H98" s="38"/>
    </row>
    <row r="99" spans="1:8" s="16" customFormat="1" ht="166.5" customHeight="1" thickBot="1" x14ac:dyDescent="0.25">
      <c r="A99" s="41"/>
      <c r="B99" s="42" t="s">
        <v>13</v>
      </c>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9" s="44"/>
      <c r="E99" s="45"/>
      <c r="F99" s="45"/>
      <c r="G99" s="45"/>
      <c r="H99" s="46"/>
    </row>
    <row r="100" spans="1:8" s="16" customFormat="1" ht="24.95" customHeight="1" thickBot="1" x14ac:dyDescent="0.25">
      <c r="A100" s="47"/>
      <c r="B100" s="48"/>
      <c r="C100" s="49"/>
      <c r="D100" s="287"/>
      <c r="E100" s="287"/>
      <c r="F100" s="287"/>
      <c r="G100" s="287"/>
      <c r="H100" s="459"/>
    </row>
    <row r="101" spans="1:8" s="16" customFormat="1" ht="48" customHeight="1" x14ac:dyDescent="0.2">
      <c r="A101" s="53" t="s">
        <v>236</v>
      </c>
      <c r="B101" s="30" t="s">
        <v>27</v>
      </c>
      <c r="C10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1" s="54">
        <f>F101*1.2</f>
        <v>15170.4</v>
      </c>
      <c r="E101" s="32">
        <f>F101*1.1</f>
        <v>13906.2</v>
      </c>
      <c r="F101" s="32">
        <v>12642</v>
      </c>
      <c r="G101" s="32">
        <f>F101*0.75</f>
        <v>9481.5</v>
      </c>
      <c r="H101" s="33">
        <f>F101*0.5</f>
        <v>6321</v>
      </c>
    </row>
    <row r="102" spans="1:8" s="16" customFormat="1" ht="132" customHeight="1" x14ac:dyDescent="0.2">
      <c r="A102" s="55"/>
      <c r="B102" s="35"/>
      <c r="C102" s="35"/>
      <c r="D102" s="56"/>
      <c r="E102" s="37"/>
      <c r="F102" s="37"/>
      <c r="G102" s="37"/>
      <c r="H102" s="38"/>
    </row>
    <row r="103" spans="1:8" s="16" customFormat="1" ht="97.5" customHeight="1" x14ac:dyDescent="0.2">
      <c r="A103" s="55"/>
      <c r="B103" s="39" t="s">
        <v>12</v>
      </c>
      <c r="C10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3" s="56"/>
      <c r="E103" s="37"/>
      <c r="F103" s="37"/>
      <c r="G103" s="37"/>
      <c r="H103" s="38"/>
    </row>
    <row r="104" spans="1:8" s="16" customFormat="1" ht="166.5" customHeight="1" x14ac:dyDescent="0.2">
      <c r="A104" s="55"/>
      <c r="B104" s="57" t="s">
        <v>13</v>
      </c>
      <c r="C10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4" s="56"/>
      <c r="E104" s="37"/>
      <c r="F104" s="37"/>
      <c r="G104" s="37"/>
      <c r="H104" s="38"/>
    </row>
    <row r="105" spans="1:8" s="16" customFormat="1" ht="92.25" customHeight="1" thickBot="1" x14ac:dyDescent="0.25">
      <c r="A105" s="59"/>
      <c r="B105" s="42" t="s">
        <v>16</v>
      </c>
      <c r="C10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5" s="61"/>
      <c r="E105" s="45"/>
      <c r="F105" s="45"/>
      <c r="G105" s="45"/>
      <c r="H105" s="46"/>
    </row>
    <row r="106" spans="1:8" s="16" customFormat="1" ht="24.95" customHeight="1" thickBot="1" x14ac:dyDescent="0.25">
      <c r="A106" s="81"/>
      <c r="B106" s="82"/>
      <c r="C106" s="83"/>
      <c r="D106" s="287"/>
      <c r="E106" s="287"/>
      <c r="F106" s="287"/>
      <c r="G106" s="287"/>
      <c r="H106" s="459"/>
    </row>
    <row r="107" spans="1:8" s="16" customFormat="1" ht="50.1" customHeight="1" x14ac:dyDescent="0.2">
      <c r="A107" s="65" t="s">
        <v>237</v>
      </c>
      <c r="B107" s="87" t="s">
        <v>23</v>
      </c>
      <c r="C10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267">
        <v>270</v>
      </c>
      <c r="E107" s="268"/>
      <c r="F107" s="268"/>
      <c r="G107" s="268"/>
      <c r="H107" s="269"/>
    </row>
    <row r="108" spans="1:8" s="16" customFormat="1" ht="94.5" customHeight="1" x14ac:dyDescent="0.2">
      <c r="A108" s="71"/>
      <c r="B108" s="92"/>
      <c r="C108" s="93"/>
      <c r="D108" s="94"/>
      <c r="E108" s="95"/>
      <c r="F108" s="95"/>
      <c r="G108" s="95"/>
      <c r="H108" s="270"/>
    </row>
    <row r="109" spans="1:8" s="16" customFormat="1" ht="163.5" customHeight="1" thickBot="1" x14ac:dyDescent="0.25">
      <c r="A109" s="77"/>
      <c r="B109" s="97" t="s">
        <v>13</v>
      </c>
      <c r="C10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9" s="271"/>
      <c r="E109" s="272"/>
      <c r="F109" s="272"/>
      <c r="G109" s="272"/>
      <c r="H109" s="273"/>
    </row>
    <row r="110" spans="1:8" s="16" customFormat="1" ht="24.95" customHeight="1" thickBot="1" x14ac:dyDescent="0.25">
      <c r="A110" s="81"/>
      <c r="B110" s="129"/>
      <c r="C110" s="130"/>
      <c r="D110" s="345" t="s">
        <v>234</v>
      </c>
      <c r="E110" s="345"/>
      <c r="F110" s="345"/>
      <c r="G110" s="345"/>
      <c r="H110" s="346"/>
    </row>
    <row r="111" spans="1:8" s="16" customFormat="1" ht="50.1" customHeight="1" thickBot="1" x14ac:dyDescent="0.25">
      <c r="A111" s="136" t="s">
        <v>38</v>
      </c>
      <c r="B111" s="137"/>
      <c r="C111" s="137"/>
      <c r="D111" s="466" t="str">
        <f>"от "&amp;MIN(D112:D130)&amp;" до "&amp;MAX(D112:D130)</f>
        <v>от 2496 до 47424</v>
      </c>
      <c r="E111" s="467"/>
      <c r="F111" s="467"/>
      <c r="G111" s="467"/>
      <c r="H111" s="468"/>
    </row>
    <row r="112" spans="1:8" s="16" customFormat="1" ht="37.5" customHeight="1" outlineLevel="1" x14ac:dyDescent="0.2">
      <c r="A112" s="141" t="s">
        <v>238</v>
      </c>
      <c r="B112" s="364"/>
      <c r="C112" s="27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12" s="31">
        <v>2496</v>
      </c>
      <c r="E112" s="32"/>
      <c r="F112" s="32"/>
      <c r="G112" s="32"/>
      <c r="H112" s="33"/>
    </row>
    <row r="113" spans="1:8" s="16" customFormat="1" ht="37.5" customHeight="1" outlineLevel="1" x14ac:dyDescent="0.2">
      <c r="A113" s="558" t="s">
        <v>239</v>
      </c>
      <c r="B113" s="568"/>
      <c r="C113" s="143"/>
      <c r="D113" s="144">
        <v>4992</v>
      </c>
      <c r="E113" s="145"/>
      <c r="F113" s="145"/>
      <c r="G113" s="145"/>
      <c r="H113" s="146"/>
    </row>
    <row r="114" spans="1:8" s="16" customFormat="1" ht="37.5" customHeight="1" outlineLevel="1" x14ac:dyDescent="0.2">
      <c r="A114" s="558" t="s">
        <v>240</v>
      </c>
      <c r="B114" s="568"/>
      <c r="C114" s="143"/>
      <c r="D114" s="144">
        <v>7488</v>
      </c>
      <c r="E114" s="145"/>
      <c r="F114" s="145"/>
      <c r="G114" s="145"/>
      <c r="H114" s="146"/>
    </row>
    <row r="115" spans="1:8" s="16" customFormat="1" ht="37.5" customHeight="1" outlineLevel="1" x14ac:dyDescent="0.2">
      <c r="A115" s="558" t="s">
        <v>241</v>
      </c>
      <c r="B115" s="568"/>
      <c r="C115" s="143"/>
      <c r="D115" s="144">
        <v>9984</v>
      </c>
      <c r="E115" s="145"/>
      <c r="F115" s="145"/>
      <c r="G115" s="145"/>
      <c r="H115" s="146"/>
    </row>
    <row r="116" spans="1:8" s="16" customFormat="1" ht="37.5" customHeight="1" outlineLevel="1" x14ac:dyDescent="0.2">
      <c r="A116" s="558" t="s">
        <v>242</v>
      </c>
      <c r="B116" s="568"/>
      <c r="C116" s="143"/>
      <c r="D116" s="144">
        <v>12480</v>
      </c>
      <c r="E116" s="145"/>
      <c r="F116" s="145"/>
      <c r="G116" s="145"/>
      <c r="H116" s="146"/>
    </row>
    <row r="117" spans="1:8" s="16" customFormat="1" ht="37.5" customHeight="1" outlineLevel="1" x14ac:dyDescent="0.2">
      <c r="A117" s="558" t="s">
        <v>243</v>
      </c>
      <c r="B117" s="568"/>
      <c r="C117" s="143"/>
      <c r="D117" s="144">
        <v>14976</v>
      </c>
      <c r="E117" s="145"/>
      <c r="F117" s="145"/>
      <c r="G117" s="145"/>
      <c r="H117" s="146"/>
    </row>
    <row r="118" spans="1:8" s="16" customFormat="1" ht="37.5" customHeight="1" outlineLevel="1" x14ac:dyDescent="0.2">
      <c r="A118" s="558" t="s">
        <v>244</v>
      </c>
      <c r="B118" s="568"/>
      <c r="C118" s="143"/>
      <c r="D118" s="144">
        <v>17472</v>
      </c>
      <c r="E118" s="145"/>
      <c r="F118" s="145"/>
      <c r="G118" s="145"/>
      <c r="H118" s="146"/>
    </row>
    <row r="119" spans="1:8" s="16" customFormat="1" ht="37.5" customHeight="1" outlineLevel="1" x14ac:dyDescent="0.2">
      <c r="A119" s="558" t="s">
        <v>245</v>
      </c>
      <c r="B119" s="568"/>
      <c r="C119" s="143"/>
      <c r="D119" s="144">
        <v>19968</v>
      </c>
      <c r="E119" s="145"/>
      <c r="F119" s="145"/>
      <c r="G119" s="145"/>
      <c r="H119" s="146"/>
    </row>
    <row r="120" spans="1:8" s="16" customFormat="1" ht="37.5" customHeight="1" outlineLevel="1" x14ac:dyDescent="0.2">
      <c r="A120" s="558" t="s">
        <v>246</v>
      </c>
      <c r="B120" s="568"/>
      <c r="C120" s="143"/>
      <c r="D120" s="144">
        <v>22464</v>
      </c>
      <c r="E120" s="145"/>
      <c r="F120" s="145"/>
      <c r="G120" s="145"/>
      <c r="H120" s="146"/>
    </row>
    <row r="121" spans="1:8" s="16" customFormat="1" ht="37.5" customHeight="1" outlineLevel="1" x14ac:dyDescent="0.2">
      <c r="A121" s="558" t="s">
        <v>247</v>
      </c>
      <c r="B121" s="568"/>
      <c r="C121" s="143"/>
      <c r="D121" s="144">
        <v>24960</v>
      </c>
      <c r="E121" s="145"/>
      <c r="F121" s="145"/>
      <c r="G121" s="145"/>
      <c r="H121" s="146"/>
    </row>
    <row r="122" spans="1:8" s="16" customFormat="1" ht="37.5" customHeight="1" outlineLevel="1" x14ac:dyDescent="0.2">
      <c r="A122" s="558" t="s">
        <v>248</v>
      </c>
      <c r="B122" s="568"/>
      <c r="C122" s="143"/>
      <c r="D122" s="144">
        <v>27456</v>
      </c>
      <c r="E122" s="145"/>
      <c r="F122" s="145"/>
      <c r="G122" s="145"/>
      <c r="H122" s="146"/>
    </row>
    <row r="123" spans="1:8" s="16" customFormat="1" ht="37.5" customHeight="1" outlineLevel="1" x14ac:dyDescent="0.2">
      <c r="A123" s="558" t="s">
        <v>249</v>
      </c>
      <c r="B123" s="568"/>
      <c r="C123" s="143"/>
      <c r="D123" s="144">
        <v>29952</v>
      </c>
      <c r="E123" s="145"/>
      <c r="F123" s="145"/>
      <c r="G123" s="145"/>
      <c r="H123" s="146"/>
    </row>
    <row r="124" spans="1:8" s="16" customFormat="1" ht="37.5" customHeight="1" outlineLevel="1" x14ac:dyDescent="0.2">
      <c r="A124" s="558" t="s">
        <v>250</v>
      </c>
      <c r="B124" s="568"/>
      <c r="C124" s="143"/>
      <c r="D124" s="144">
        <v>32448</v>
      </c>
      <c r="E124" s="145"/>
      <c r="F124" s="145"/>
      <c r="G124" s="145"/>
      <c r="H124" s="146"/>
    </row>
    <row r="125" spans="1:8" s="16" customFormat="1" ht="37.5" customHeight="1" outlineLevel="1" x14ac:dyDescent="0.2">
      <c r="A125" s="558" t="s">
        <v>251</v>
      </c>
      <c r="B125" s="568"/>
      <c r="C125" s="143"/>
      <c r="D125" s="144">
        <v>34944</v>
      </c>
      <c r="E125" s="145"/>
      <c r="F125" s="145"/>
      <c r="G125" s="145"/>
      <c r="H125" s="146"/>
    </row>
    <row r="126" spans="1:8" s="16" customFormat="1" ht="37.5" customHeight="1" outlineLevel="1" x14ac:dyDescent="0.2">
      <c r="A126" s="558" t="s">
        <v>252</v>
      </c>
      <c r="B126" s="568"/>
      <c r="C126" s="143"/>
      <c r="D126" s="144">
        <v>37440</v>
      </c>
      <c r="E126" s="145"/>
      <c r="F126" s="145"/>
      <c r="G126" s="145"/>
      <c r="H126" s="146"/>
    </row>
    <row r="127" spans="1:8" s="16" customFormat="1" ht="37.5" customHeight="1" outlineLevel="1" x14ac:dyDescent="0.2">
      <c r="A127" s="558" t="s">
        <v>253</v>
      </c>
      <c r="B127" s="568"/>
      <c r="C127" s="143"/>
      <c r="D127" s="144">
        <v>39936</v>
      </c>
      <c r="E127" s="145"/>
      <c r="F127" s="145"/>
      <c r="G127" s="145"/>
      <c r="H127" s="146"/>
    </row>
    <row r="128" spans="1:8" s="16" customFormat="1" ht="37.5" customHeight="1" outlineLevel="1" x14ac:dyDescent="0.2">
      <c r="A128" s="558" t="s">
        <v>254</v>
      </c>
      <c r="B128" s="568"/>
      <c r="C128" s="143"/>
      <c r="D128" s="144">
        <v>42432</v>
      </c>
      <c r="E128" s="145"/>
      <c r="F128" s="145"/>
      <c r="G128" s="145"/>
      <c r="H128" s="146"/>
    </row>
    <row r="129" spans="1:8" s="16" customFormat="1" ht="37.5" customHeight="1" outlineLevel="1" x14ac:dyDescent="0.2">
      <c r="A129" s="558" t="s">
        <v>255</v>
      </c>
      <c r="B129" s="568"/>
      <c r="C129" s="143"/>
      <c r="D129" s="144">
        <v>44928</v>
      </c>
      <c r="E129" s="145"/>
      <c r="F129" s="145"/>
      <c r="G129" s="145"/>
      <c r="H129" s="146"/>
    </row>
    <row r="130" spans="1:8" s="16" customFormat="1" ht="37.5" customHeight="1" outlineLevel="1" x14ac:dyDescent="0.2">
      <c r="A130" s="558" t="s">
        <v>256</v>
      </c>
      <c r="B130" s="568"/>
      <c r="C130" s="143"/>
      <c r="D130" s="144">
        <v>47424</v>
      </c>
      <c r="E130" s="145"/>
      <c r="F130" s="145"/>
      <c r="G130" s="145"/>
      <c r="H130" s="146"/>
    </row>
    <row r="131" spans="1:8" s="16" customFormat="1" ht="37.5" customHeight="1" outlineLevel="1" x14ac:dyDescent="0.2">
      <c r="A131" s="147" t="s">
        <v>257</v>
      </c>
      <c r="B131" s="366"/>
      <c r="C131" s="143"/>
      <c r="D131" s="144">
        <v>49920</v>
      </c>
      <c r="E131" s="145"/>
      <c r="F131" s="145"/>
      <c r="G131" s="145"/>
      <c r="H131" s="146"/>
    </row>
    <row r="132" spans="1:8" s="16" customFormat="1" ht="37.5" customHeight="1" outlineLevel="1" x14ac:dyDescent="0.2">
      <c r="A132" s="558" t="s">
        <v>258</v>
      </c>
      <c r="B132" s="559"/>
      <c r="C132" s="143"/>
      <c r="D132" s="144">
        <v>52416</v>
      </c>
      <c r="E132" s="145"/>
      <c r="F132" s="145"/>
      <c r="G132" s="145"/>
      <c r="H132" s="146"/>
    </row>
    <row r="133" spans="1:8" s="16" customFormat="1" ht="37.5" customHeight="1" outlineLevel="1" x14ac:dyDescent="0.2">
      <c r="A133" s="147" t="s">
        <v>259</v>
      </c>
      <c r="B133" s="148"/>
      <c r="C133" s="143"/>
      <c r="D133" s="144">
        <v>54912</v>
      </c>
      <c r="E133" s="145"/>
      <c r="F133" s="145"/>
      <c r="G133" s="145"/>
      <c r="H133" s="146"/>
    </row>
    <row r="134" spans="1:8" s="16" customFormat="1" ht="37.5" customHeight="1" outlineLevel="1" x14ac:dyDescent="0.2">
      <c r="A134" s="147" t="s">
        <v>260</v>
      </c>
      <c r="B134" s="148"/>
      <c r="C134" s="143"/>
      <c r="D134" s="144">
        <v>57408</v>
      </c>
      <c r="E134" s="145"/>
      <c r="F134" s="145"/>
      <c r="G134" s="145"/>
      <c r="H134" s="146"/>
    </row>
    <row r="135" spans="1:8" s="16" customFormat="1" ht="37.5" customHeight="1" outlineLevel="1" x14ac:dyDescent="0.2">
      <c r="A135" s="147" t="s">
        <v>261</v>
      </c>
      <c r="B135" s="148"/>
      <c r="C135" s="143"/>
      <c r="D135" s="144">
        <v>59904</v>
      </c>
      <c r="E135" s="145"/>
      <c r="F135" s="145"/>
      <c r="G135" s="145"/>
      <c r="H135" s="146"/>
    </row>
    <row r="136" spans="1:8" s="16" customFormat="1" ht="37.5" customHeight="1" outlineLevel="1" x14ac:dyDescent="0.2">
      <c r="A136" s="147" t="s">
        <v>262</v>
      </c>
      <c r="B136" s="148"/>
      <c r="C136" s="143"/>
      <c r="D136" s="144">
        <v>62400</v>
      </c>
      <c r="E136" s="145"/>
      <c r="F136" s="145"/>
      <c r="G136" s="145"/>
      <c r="H136" s="146"/>
    </row>
    <row r="137" spans="1:8" s="16" customFormat="1" ht="37.5" customHeight="1" outlineLevel="1" x14ac:dyDescent="0.2">
      <c r="A137" s="147" t="s">
        <v>263</v>
      </c>
      <c r="B137" s="148"/>
      <c r="C137" s="143"/>
      <c r="D137" s="144">
        <v>64896</v>
      </c>
      <c r="E137" s="145"/>
      <c r="F137" s="145"/>
      <c r="G137" s="145"/>
      <c r="H137" s="146"/>
    </row>
    <row r="138" spans="1:8" s="16" customFormat="1" ht="37.5" customHeight="1" outlineLevel="1" x14ac:dyDescent="0.2">
      <c r="A138" s="147" t="s">
        <v>264</v>
      </c>
      <c r="B138" s="148"/>
      <c r="C138" s="143"/>
      <c r="D138" s="144">
        <v>67392</v>
      </c>
      <c r="E138" s="145"/>
      <c r="F138" s="145"/>
      <c r="G138" s="145"/>
      <c r="H138" s="146"/>
    </row>
    <row r="139" spans="1:8" s="16" customFormat="1" ht="37.5" customHeight="1" outlineLevel="1" thickBot="1" x14ac:dyDescent="0.25">
      <c r="A139" s="147" t="s">
        <v>265</v>
      </c>
      <c r="B139" s="148"/>
      <c r="C139" s="528"/>
      <c r="D139" s="144">
        <v>69888</v>
      </c>
      <c r="E139" s="145"/>
      <c r="F139" s="145"/>
      <c r="G139" s="145"/>
      <c r="H139" s="146"/>
    </row>
    <row r="140" spans="1:8" s="16" customFormat="1" ht="50.1" customHeight="1" thickBot="1" x14ac:dyDescent="0.25">
      <c r="A140" s="136" t="s">
        <v>59</v>
      </c>
      <c r="B140" s="137"/>
      <c r="C140" s="137"/>
      <c r="D140" s="138" t="str">
        <f>"от "&amp;MIN(D141:D150)&amp;" до "&amp;MAX(D141:D150)</f>
        <v>от 348 до 10800</v>
      </c>
      <c r="E140" s="139"/>
      <c r="F140" s="139"/>
      <c r="G140" s="139"/>
      <c r="H140" s="140"/>
    </row>
    <row r="141" spans="1:8" s="16" customFormat="1" ht="156" customHeight="1" x14ac:dyDescent="0.2">
      <c r="A141" s="279" t="s">
        <v>339</v>
      </c>
      <c r="B141" s="150" t="s">
        <v>194</v>
      </c>
      <c r="C14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1" s="291">
        <v>1548</v>
      </c>
      <c r="E141" s="291"/>
      <c r="F141" s="291"/>
      <c r="G141" s="291"/>
      <c r="H141" s="54"/>
    </row>
    <row r="142" spans="1:8" s="16" customFormat="1" ht="37.5" customHeight="1" x14ac:dyDescent="0.2">
      <c r="A142" s="160" t="s">
        <v>61</v>
      </c>
      <c r="B142" s="161"/>
      <c r="C142" s="15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2" s="56">
        <v>474</v>
      </c>
      <c r="E142" s="37"/>
      <c r="F142" s="37"/>
      <c r="G142" s="37"/>
      <c r="H142" s="38"/>
    </row>
    <row r="143" spans="1:8" s="16" customFormat="1" ht="37.5" customHeight="1" x14ac:dyDescent="0.2">
      <c r="A143" s="160" t="s">
        <v>62</v>
      </c>
      <c r="B143" s="161"/>
      <c r="C143" s="159"/>
      <c r="D143" s="56">
        <v>10800</v>
      </c>
      <c r="E143" s="37"/>
      <c r="F143" s="37"/>
      <c r="G143" s="37"/>
      <c r="H143" s="38"/>
    </row>
    <row r="144" spans="1:8" s="16" customFormat="1" ht="37.5" customHeight="1" x14ac:dyDescent="0.2">
      <c r="A144" s="160" t="s">
        <v>63</v>
      </c>
      <c r="B144" s="161"/>
      <c r="C144" s="159"/>
      <c r="D144" s="56">
        <v>2298</v>
      </c>
      <c r="E144" s="37"/>
      <c r="F144" s="37"/>
      <c r="G144" s="37"/>
      <c r="H144" s="38"/>
    </row>
    <row r="145" spans="1:8" s="16" customFormat="1" ht="37.5" customHeight="1" x14ac:dyDescent="0.2">
      <c r="A145" s="160" t="s">
        <v>64</v>
      </c>
      <c r="B145" s="161"/>
      <c r="C145" s="159"/>
      <c r="D145" s="293">
        <v>6396</v>
      </c>
      <c r="E145" s="157"/>
      <c r="F145" s="157"/>
      <c r="G145" s="157"/>
      <c r="H145" s="158"/>
    </row>
    <row r="146" spans="1:8" s="16" customFormat="1" ht="37.5" customHeight="1" x14ac:dyDescent="0.2">
      <c r="A146" s="160" t="s">
        <v>65</v>
      </c>
      <c r="B146" s="161"/>
      <c r="C146" s="159"/>
      <c r="D146" s="56">
        <v>348</v>
      </c>
      <c r="E146" s="37"/>
      <c r="F146" s="37"/>
      <c r="G146" s="37"/>
      <c r="H146" s="38"/>
    </row>
    <row r="147" spans="1:8" s="16" customFormat="1" ht="37.5" customHeight="1" x14ac:dyDescent="0.2">
      <c r="A147" s="160" t="s">
        <v>66</v>
      </c>
      <c r="B147" s="161"/>
      <c r="C147" s="159"/>
      <c r="D147" s="56">
        <v>348</v>
      </c>
      <c r="E147" s="37"/>
      <c r="F147" s="37"/>
      <c r="G147" s="37"/>
      <c r="H147" s="38"/>
    </row>
    <row r="148" spans="1:8" s="16" customFormat="1" ht="37.5" customHeight="1" x14ac:dyDescent="0.2">
      <c r="A148" s="160" t="s">
        <v>67</v>
      </c>
      <c r="B148" s="161"/>
      <c r="C148" s="159"/>
      <c r="D148" s="56">
        <v>730.8</v>
      </c>
      <c r="E148" s="37"/>
      <c r="F148" s="37"/>
      <c r="G148" s="37"/>
      <c r="H148" s="38"/>
    </row>
    <row r="149" spans="1:8" s="16" customFormat="1" ht="37.5" customHeight="1" x14ac:dyDescent="0.2">
      <c r="A149" s="160" t="s">
        <v>68</v>
      </c>
      <c r="B149" s="161"/>
      <c r="C149" s="159"/>
      <c r="D149" s="56">
        <v>1096.2</v>
      </c>
      <c r="E149" s="37"/>
      <c r="F149" s="37"/>
      <c r="G149" s="37"/>
      <c r="H149" s="38"/>
    </row>
    <row r="150" spans="1:8" s="16" customFormat="1" ht="37.5" customHeight="1" thickBot="1" x14ac:dyDescent="0.25">
      <c r="A150" s="207" t="s">
        <v>69</v>
      </c>
      <c r="B150" s="208"/>
      <c r="C150" s="164"/>
      <c r="D150" s="56">
        <v>7338</v>
      </c>
      <c r="E150" s="37"/>
      <c r="F150" s="37"/>
      <c r="G150" s="37"/>
      <c r="H150" s="38"/>
    </row>
    <row r="151" spans="1:8" s="16" customFormat="1" ht="117.75" customHeight="1" thickBot="1" x14ac:dyDescent="0.25">
      <c r="A151" s="283" t="s">
        <v>71</v>
      </c>
      <c r="B151" s="284"/>
      <c r="C151"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1" s="45">
        <v>30</v>
      </c>
      <c r="E151" s="45"/>
      <c r="F151" s="45"/>
      <c r="G151" s="45"/>
      <c r="H151" s="46"/>
    </row>
    <row r="152" spans="1:8" s="28" customFormat="1" ht="50.1" customHeight="1" thickBot="1" x14ac:dyDescent="0.25">
      <c r="A152" s="24" t="s">
        <v>72</v>
      </c>
      <c r="B152" s="25"/>
      <c r="C152" s="26"/>
      <c r="D152" s="173" t="str">
        <f>"от "&amp;MIN(D154,D174:D188)&amp;" до "&amp;MAX(D154,D174:D188)</f>
        <v>от 564 до 47028</v>
      </c>
      <c r="E152" s="173"/>
      <c r="F152" s="173"/>
      <c r="G152" s="173"/>
      <c r="H152" s="174"/>
    </row>
    <row r="153" spans="1:8" s="16" customFormat="1" ht="24.95" customHeight="1" thickBot="1" x14ac:dyDescent="0.25">
      <c r="A153" s="286"/>
      <c r="B153" s="287"/>
      <c r="C153" s="130"/>
      <c r="D153" s="288"/>
      <c r="E153" s="288"/>
      <c r="F153" s="288"/>
      <c r="G153" s="288"/>
      <c r="H153" s="289"/>
    </row>
    <row r="154" spans="1:8" s="16" customFormat="1" ht="67.5" customHeight="1" thickBot="1" x14ac:dyDescent="0.25">
      <c r="A154" s="179" t="s">
        <v>73</v>
      </c>
      <c r="B154" s="180"/>
      <c r="C154"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54" s="182">
        <v>14100</v>
      </c>
      <c r="E154" s="182"/>
      <c r="F154" s="182"/>
      <c r="G154" s="182"/>
      <c r="H154" s="183"/>
    </row>
    <row r="155" spans="1:8" s="16" customFormat="1" ht="67.5" customHeight="1" thickBot="1" x14ac:dyDescent="0.25">
      <c r="A155" s="184" t="s">
        <v>74</v>
      </c>
      <c r="B155" s="185"/>
      <c r="C155" s="186"/>
      <c r="D155" s="187" t="s">
        <v>75</v>
      </c>
      <c r="E155" s="188"/>
      <c r="F155" s="188"/>
      <c r="G155" s="188"/>
      <c r="H155" s="189"/>
    </row>
    <row r="156" spans="1:8" s="16" customFormat="1" ht="67.5" customHeight="1" x14ac:dyDescent="0.2">
      <c r="A156" s="190" t="s">
        <v>76</v>
      </c>
      <c r="B156" s="191"/>
      <c r="C156" s="186"/>
      <c r="D156" s="157">
        <f>D154/4</f>
        <v>3525</v>
      </c>
      <c r="E156" s="157"/>
      <c r="F156" s="157"/>
      <c r="G156" s="157"/>
      <c r="H156" s="158"/>
    </row>
    <row r="157" spans="1:8" s="16" customFormat="1" ht="67.5" customHeight="1" x14ac:dyDescent="0.2">
      <c r="A157" s="190" t="s">
        <v>77</v>
      </c>
      <c r="B157" s="191"/>
      <c r="C157" s="186"/>
      <c r="D157" s="157">
        <f>D154/5</f>
        <v>2820</v>
      </c>
      <c r="E157" s="157"/>
      <c r="F157" s="157"/>
      <c r="G157" s="157"/>
      <c r="H157" s="158"/>
    </row>
    <row r="158" spans="1:8" s="16" customFormat="1" ht="67.5" customHeight="1" x14ac:dyDescent="0.2">
      <c r="A158" s="190" t="s">
        <v>78</v>
      </c>
      <c r="B158" s="191"/>
      <c r="C158" s="186"/>
      <c r="D158" s="157">
        <f>D154/6</f>
        <v>2350</v>
      </c>
      <c r="E158" s="157"/>
      <c r="F158" s="157"/>
      <c r="G158" s="157"/>
      <c r="H158" s="158"/>
    </row>
    <row r="159" spans="1:8" s="16" customFormat="1" ht="67.5" customHeight="1" x14ac:dyDescent="0.2">
      <c r="A159" s="190" t="s">
        <v>79</v>
      </c>
      <c r="B159" s="191"/>
      <c r="C159" s="186"/>
      <c r="D159" s="157">
        <f>D154/7</f>
        <v>2014.2857142857142</v>
      </c>
      <c r="E159" s="157"/>
      <c r="F159" s="157"/>
      <c r="G159" s="157"/>
      <c r="H159" s="158"/>
    </row>
    <row r="160" spans="1:8" s="16" customFormat="1" ht="67.5" customHeight="1" x14ac:dyDescent="0.2">
      <c r="A160" s="190" t="s">
        <v>80</v>
      </c>
      <c r="B160" s="191"/>
      <c r="C160" s="186"/>
      <c r="D160" s="157">
        <f>D154/8</f>
        <v>1762.5</v>
      </c>
      <c r="E160" s="157"/>
      <c r="F160" s="157"/>
      <c r="G160" s="157"/>
      <c r="H160" s="158"/>
    </row>
    <row r="161" spans="1:8" s="16" customFormat="1" ht="67.5" customHeight="1" x14ac:dyDescent="0.2">
      <c r="A161" s="190" t="s">
        <v>81</v>
      </c>
      <c r="B161" s="191"/>
      <c r="C161" s="186"/>
      <c r="D161" s="157">
        <f>D154/9</f>
        <v>1566.6666666666667</v>
      </c>
      <c r="E161" s="157"/>
      <c r="F161" s="157"/>
      <c r="G161" s="157"/>
      <c r="H161" s="158"/>
    </row>
    <row r="162" spans="1:8" s="16" customFormat="1" ht="67.5" customHeight="1" x14ac:dyDescent="0.2">
      <c r="A162" s="190" t="s">
        <v>82</v>
      </c>
      <c r="B162" s="191"/>
      <c r="C162" s="186"/>
      <c r="D162" s="157">
        <f>D154/10</f>
        <v>1410</v>
      </c>
      <c r="E162" s="157"/>
      <c r="F162" s="157"/>
      <c r="G162" s="157"/>
      <c r="H162" s="158"/>
    </row>
    <row r="163" spans="1:8" s="16" customFormat="1" ht="67.5" customHeight="1" thickBot="1" x14ac:dyDescent="0.25">
      <c r="A163" s="179" t="s">
        <v>83</v>
      </c>
      <c r="B163" s="180"/>
      <c r="C163" s="186"/>
      <c r="D163" s="182">
        <v>21144</v>
      </c>
      <c r="E163" s="182"/>
      <c r="F163" s="182"/>
      <c r="G163" s="182"/>
      <c r="H163" s="183"/>
    </row>
    <row r="164" spans="1:8" s="16" customFormat="1" ht="67.5" customHeight="1" thickBot="1" x14ac:dyDescent="0.25">
      <c r="A164" s="184" t="s">
        <v>74</v>
      </c>
      <c r="B164" s="185"/>
      <c r="C164" s="186"/>
      <c r="D164" s="187" t="s">
        <v>75</v>
      </c>
      <c r="E164" s="188"/>
      <c r="F164" s="188"/>
      <c r="G164" s="188"/>
      <c r="H164" s="189"/>
    </row>
    <row r="165" spans="1:8" s="16" customFormat="1" ht="67.5" customHeight="1" x14ac:dyDescent="0.2">
      <c r="A165" s="190" t="s">
        <v>76</v>
      </c>
      <c r="B165" s="191"/>
      <c r="C165" s="186"/>
      <c r="D165" s="157">
        <v>5286</v>
      </c>
      <c r="E165" s="157"/>
      <c r="F165" s="157"/>
      <c r="G165" s="157"/>
      <c r="H165" s="158"/>
    </row>
    <row r="166" spans="1:8" s="16" customFormat="1" ht="67.5" customHeight="1" x14ac:dyDescent="0.2">
      <c r="A166" s="190" t="s">
        <v>77</v>
      </c>
      <c r="B166" s="191"/>
      <c r="C166" s="186"/>
      <c r="D166" s="157">
        <v>4228.8</v>
      </c>
      <c r="E166" s="157"/>
      <c r="F166" s="157"/>
      <c r="G166" s="157"/>
      <c r="H166" s="158"/>
    </row>
    <row r="167" spans="1:8" s="16" customFormat="1" ht="67.5" customHeight="1" x14ac:dyDescent="0.2">
      <c r="A167" s="190" t="s">
        <v>78</v>
      </c>
      <c r="B167" s="191"/>
      <c r="C167" s="186"/>
      <c r="D167" s="157">
        <v>3523.9999999999995</v>
      </c>
      <c r="E167" s="157"/>
      <c r="F167" s="157"/>
      <c r="G167" s="157"/>
      <c r="H167" s="158"/>
    </row>
    <row r="168" spans="1:8" s="16" customFormat="1" ht="67.5" customHeight="1" x14ac:dyDescent="0.2">
      <c r="A168" s="190" t="s">
        <v>79</v>
      </c>
      <c r="B168" s="191"/>
      <c r="C168" s="186"/>
      <c r="D168" s="157">
        <v>3020.5714285714289</v>
      </c>
      <c r="E168" s="157"/>
      <c r="F168" s="157"/>
      <c r="G168" s="157"/>
      <c r="H168" s="158"/>
    </row>
    <row r="169" spans="1:8" s="16" customFormat="1" ht="67.5" customHeight="1" x14ac:dyDescent="0.2">
      <c r="A169" s="190" t="s">
        <v>80</v>
      </c>
      <c r="B169" s="191"/>
      <c r="C169" s="186"/>
      <c r="D169" s="157">
        <v>2643</v>
      </c>
      <c r="E169" s="157"/>
      <c r="F169" s="157"/>
      <c r="G169" s="157"/>
      <c r="H169" s="158"/>
    </row>
    <row r="170" spans="1:8" s="16" customFormat="1" ht="67.5" customHeight="1" x14ac:dyDescent="0.2">
      <c r="A170" s="190" t="s">
        <v>81</v>
      </c>
      <c r="B170" s="191"/>
      <c r="C170" s="186"/>
      <c r="D170" s="157">
        <v>2349.3333333333335</v>
      </c>
      <c r="E170" s="157"/>
      <c r="F170" s="157"/>
      <c r="G170" s="157"/>
      <c r="H170" s="158"/>
    </row>
    <row r="171" spans="1:8" s="16" customFormat="1" ht="67.5" customHeight="1" thickBot="1" x14ac:dyDescent="0.25">
      <c r="A171" s="190" t="s">
        <v>82</v>
      </c>
      <c r="B171" s="191"/>
      <c r="C171" s="194"/>
      <c r="D171" s="157">
        <v>2114.4</v>
      </c>
      <c r="E171" s="157"/>
      <c r="F171" s="157"/>
      <c r="G171" s="157"/>
      <c r="H171" s="158"/>
    </row>
    <row r="172" spans="1:8" s="16" customFormat="1" ht="62.45" customHeight="1" thickBot="1" x14ac:dyDescent="0.25">
      <c r="A172" s="195" t="s">
        <v>84</v>
      </c>
      <c r="B172" s="196"/>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44">
        <v>20004</v>
      </c>
      <c r="E172" s="45"/>
      <c r="F172" s="45"/>
      <c r="G172" s="45"/>
      <c r="H172" s="46"/>
    </row>
    <row r="173" spans="1:8" s="16" customFormat="1" ht="24.95" customHeight="1" thickBot="1" x14ac:dyDescent="0.25">
      <c r="A173" s="286"/>
      <c r="B173" s="287"/>
      <c r="C173" s="125"/>
      <c r="D173" s="288"/>
      <c r="E173" s="288"/>
      <c r="F173" s="288"/>
      <c r="G173" s="288"/>
      <c r="H173" s="289"/>
    </row>
    <row r="174" spans="1:8" s="16" customFormat="1" ht="50.1" customHeight="1" x14ac:dyDescent="0.2">
      <c r="A174" s="160" t="s">
        <v>85</v>
      </c>
      <c r="B174" s="161"/>
      <c r="C174" s="294" t="str">
        <f>"Интернет-площадка 2gis.ru на основе Cправочника организаций "&amp;$C$2&amp;""</f>
        <v>Интернет-площадка 2gis.ru на основе Cправочника организаций "2ГИС.ОМСК"</v>
      </c>
      <c r="D174" s="56">
        <v>20256</v>
      </c>
      <c r="E174" s="37"/>
      <c r="F174" s="37"/>
      <c r="G174" s="37"/>
      <c r="H174" s="38"/>
    </row>
    <row r="175" spans="1:8" s="16" customFormat="1" ht="50.1" customHeight="1" x14ac:dyDescent="0.2">
      <c r="A175" s="160" t="s">
        <v>86</v>
      </c>
      <c r="B175" s="161"/>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5" s="56">
        <v>14580</v>
      </c>
      <c r="E175" s="37"/>
      <c r="F175" s="37"/>
      <c r="G175" s="37"/>
      <c r="H175" s="38"/>
    </row>
    <row r="176" spans="1:8" s="16" customFormat="1" ht="50.1" customHeight="1" x14ac:dyDescent="0.2">
      <c r="A176" s="160" t="s">
        <v>87</v>
      </c>
      <c r="B176" s="161"/>
      <c r="C176"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6" s="56">
        <v>44826</v>
      </c>
      <c r="E176" s="37"/>
      <c r="F176" s="37"/>
      <c r="G176" s="37"/>
      <c r="H176" s="38"/>
    </row>
    <row r="177" spans="1:8" s="16" customFormat="1" ht="50.1" customHeight="1" x14ac:dyDescent="0.2">
      <c r="A177" s="160" t="s">
        <v>88</v>
      </c>
      <c r="B177" s="161"/>
      <c r="C177" s="203" t="str">
        <f>"Интернет-площадка 2gis.ru на основе Cправочника организаций "&amp;$C$2&amp;""</f>
        <v>Интернет-площадка 2gis.ru на основе Cправочника организаций "2ГИС.ОМСК"</v>
      </c>
      <c r="D177" s="56">
        <v>11760</v>
      </c>
      <c r="E177" s="37"/>
      <c r="F177" s="37"/>
      <c r="G177" s="37"/>
      <c r="H177" s="38"/>
    </row>
    <row r="178" spans="1:8" s="16" customFormat="1" ht="50.1" customHeight="1" x14ac:dyDescent="0.2">
      <c r="A178" s="160" t="s">
        <v>89</v>
      </c>
      <c r="B178" s="161"/>
      <c r="C178" s="203" t="str">
        <f>"Интернет-площадка 2gis.ru на основе Cправочника организаций "&amp;$C$2&amp;""</f>
        <v>Интернет-площадка 2gis.ru на основе Cправочника организаций "2ГИС.ОМСК"</v>
      </c>
      <c r="D178" s="56">
        <v>14112</v>
      </c>
      <c r="E178" s="37"/>
      <c r="F178" s="37"/>
      <c r="G178" s="37"/>
      <c r="H178" s="38"/>
    </row>
    <row r="179" spans="1:8" s="16" customFormat="1" ht="50.1" customHeight="1" x14ac:dyDescent="0.2">
      <c r="A179" s="160" t="s">
        <v>90</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9" s="56">
        <v>21516</v>
      </c>
      <c r="E179" s="37"/>
      <c r="F179" s="37"/>
      <c r="G179" s="37"/>
      <c r="H179" s="38"/>
    </row>
    <row r="180" spans="1:8" s="16" customFormat="1" ht="50.1" customHeight="1" x14ac:dyDescent="0.2">
      <c r="A180" s="160" t="s">
        <v>91</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56">
        <v>28752</v>
      </c>
      <c r="E180" s="37"/>
      <c r="F180" s="37"/>
      <c r="G180" s="37"/>
      <c r="H180" s="38"/>
    </row>
    <row r="181" spans="1:8" s="16" customFormat="1" ht="50.1" customHeight="1" x14ac:dyDescent="0.2">
      <c r="A181" s="160" t="s">
        <v>92</v>
      </c>
      <c r="B181" s="161"/>
      <c r="C181"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1" s="56">
        <v>47028</v>
      </c>
      <c r="E181" s="37"/>
      <c r="F181" s="37"/>
      <c r="G181" s="37"/>
      <c r="H181" s="38"/>
    </row>
    <row r="182" spans="1:8" s="16" customFormat="1" ht="50.1" customHeight="1" x14ac:dyDescent="0.2">
      <c r="A182" s="160" t="s">
        <v>93</v>
      </c>
      <c r="B182" s="161"/>
      <c r="C182" s="203" t="e">
        <f>#REF!</f>
        <v>#REF!</v>
      </c>
      <c r="D182" s="56">
        <v>20220</v>
      </c>
      <c r="E182" s="37"/>
      <c r="F182" s="37"/>
      <c r="G182" s="37"/>
      <c r="H182" s="38"/>
    </row>
    <row r="183" spans="1:8" s="16" customFormat="1" ht="50.1" customHeight="1" x14ac:dyDescent="0.2">
      <c r="A183" s="160" t="s">
        <v>94</v>
      </c>
      <c r="B183" s="161"/>
      <c r="C183" s="203" t="s">
        <v>95</v>
      </c>
      <c r="D183" s="56">
        <v>564</v>
      </c>
      <c r="E183" s="37"/>
      <c r="F183" s="37"/>
      <c r="G183" s="37"/>
      <c r="H183" s="38"/>
    </row>
    <row r="184" spans="1:8" s="16" customFormat="1" ht="78" customHeight="1" x14ac:dyDescent="0.2">
      <c r="A184" s="160" t="s">
        <v>96</v>
      </c>
      <c r="B184" s="161"/>
      <c r="C18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4" s="56">
        <v>9540</v>
      </c>
      <c r="E184" s="37"/>
      <c r="F184" s="37"/>
      <c r="G184" s="37"/>
      <c r="H184" s="38"/>
    </row>
    <row r="185" spans="1:8" s="16" customFormat="1" ht="78" customHeight="1" x14ac:dyDescent="0.2">
      <c r="A185" s="160" t="s">
        <v>97</v>
      </c>
      <c r="B185" s="161"/>
      <c r="C185" s="203" t="str">
        <f t="shared" ref="C185:C18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5" s="56">
        <v>7632</v>
      </c>
      <c r="E185" s="37"/>
      <c r="F185" s="37"/>
      <c r="G185" s="37"/>
      <c r="H185" s="38"/>
    </row>
    <row r="186" spans="1:8" s="16" customFormat="1" ht="78" customHeight="1" x14ac:dyDescent="0.2">
      <c r="A186" s="160" t="s">
        <v>98</v>
      </c>
      <c r="B186" s="161"/>
      <c r="C186"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6" s="56">
        <v>7968</v>
      </c>
      <c r="E186" s="37"/>
      <c r="F186" s="37"/>
      <c r="G186" s="37"/>
      <c r="H186" s="38"/>
    </row>
    <row r="187" spans="1:8" s="16" customFormat="1" ht="78" customHeight="1" x14ac:dyDescent="0.2">
      <c r="A187" s="160" t="s">
        <v>99</v>
      </c>
      <c r="B187" s="161"/>
      <c r="C187"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7" s="56">
        <v>3816</v>
      </c>
      <c r="E187" s="37"/>
      <c r="F187" s="37"/>
      <c r="G187" s="37"/>
      <c r="H187" s="38"/>
    </row>
    <row r="188" spans="1:8" s="16" customFormat="1" ht="50.1" customHeight="1" thickBot="1" x14ac:dyDescent="0.25">
      <c r="A188" s="160" t="s">
        <v>102</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8" s="56">
        <v>10488</v>
      </c>
      <c r="E188" s="37"/>
      <c r="F188" s="37"/>
      <c r="G188" s="37"/>
      <c r="H188" s="38"/>
    </row>
    <row r="189" spans="1:8" s="16" customFormat="1" ht="102" customHeight="1" thickBot="1" x14ac:dyDescent="0.25">
      <c r="A189" s="160" t="s">
        <v>16</v>
      </c>
      <c r="B189" s="161"/>
      <c r="C189"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89" s="56">
        <v>1548</v>
      </c>
      <c r="E189" s="37"/>
      <c r="F189" s="37"/>
      <c r="G189" s="37"/>
      <c r="H189" s="38"/>
    </row>
    <row r="190" spans="1:8" s="16" customFormat="1" ht="102" customHeight="1" thickBot="1" x14ac:dyDescent="0.25">
      <c r="A190" s="160" t="s">
        <v>103</v>
      </c>
      <c r="B190" s="161"/>
      <c r="C190"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90" s="56">
        <v>50010</v>
      </c>
      <c r="E190" s="37"/>
      <c r="F190" s="37"/>
      <c r="G190" s="37"/>
      <c r="H190" s="38"/>
    </row>
    <row r="191" spans="1:8" s="16" customFormat="1" ht="126" customHeight="1" x14ac:dyDescent="0.2">
      <c r="A191" s="160" t="s">
        <v>104</v>
      </c>
      <c r="B191" s="161"/>
      <c r="C191"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1" s="56">
        <v>13134</v>
      </c>
      <c r="E191" s="37"/>
      <c r="F191" s="37"/>
      <c r="G191" s="37"/>
      <c r="H191" s="38"/>
    </row>
    <row r="192" spans="1:8" s="16" customFormat="1" ht="96" customHeight="1" x14ac:dyDescent="0.2">
      <c r="A192" s="154" t="s">
        <v>105</v>
      </c>
      <c r="B192" s="204"/>
      <c r="C19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2" s="56">
        <v>10506</v>
      </c>
      <c r="E192" s="37"/>
      <c r="F192" s="37"/>
      <c r="G192" s="37"/>
      <c r="H192" s="38"/>
    </row>
    <row r="193" spans="1:8" s="16" customFormat="1" ht="96" customHeight="1" x14ac:dyDescent="0.2">
      <c r="A193" s="154" t="s">
        <v>106</v>
      </c>
      <c r="B193" s="204"/>
      <c r="C19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3" s="56">
        <v>10008</v>
      </c>
      <c r="E193" s="37"/>
      <c r="F193" s="37"/>
      <c r="G193" s="37"/>
      <c r="H193" s="38"/>
    </row>
    <row r="194" spans="1:8" s="16" customFormat="1" ht="78" customHeight="1" x14ac:dyDescent="0.2">
      <c r="A194" s="160" t="s">
        <v>100</v>
      </c>
      <c r="B194" s="161" t="s">
        <v>100</v>
      </c>
      <c r="C19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4" s="56">
        <v>10008</v>
      </c>
      <c r="E194" s="37"/>
      <c r="F194" s="37"/>
      <c r="G194" s="37"/>
      <c r="H194" s="38"/>
    </row>
    <row r="195" spans="1:8" s="16" customFormat="1" ht="78" customHeight="1" x14ac:dyDescent="0.2">
      <c r="A195" s="160" t="s">
        <v>101</v>
      </c>
      <c r="B195" s="161" t="s">
        <v>101</v>
      </c>
      <c r="C19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5" s="56">
        <v>10008</v>
      </c>
      <c r="E195" s="37"/>
      <c r="F195" s="37"/>
      <c r="G195" s="37"/>
      <c r="H195" s="38"/>
    </row>
    <row r="196" spans="1:8" s="16" customFormat="1" ht="50.1" customHeight="1" x14ac:dyDescent="0.2">
      <c r="A196" s="160" t="s">
        <v>107</v>
      </c>
      <c r="B196" s="161"/>
      <c r="C196" s="203" t="str">
        <f>"Интернет-площадка 2gis.ru на основе Cправочника организаций "&amp;$C$2&amp;""</f>
        <v>Интернет-площадка 2gis.ru на основе Cправочника организаций "2ГИС.ОМСК"</v>
      </c>
      <c r="D196" s="56">
        <v>34440</v>
      </c>
      <c r="E196" s="37"/>
      <c r="F196" s="37"/>
      <c r="G196" s="37"/>
      <c r="H196" s="38"/>
    </row>
    <row r="197" spans="1:8" s="16" customFormat="1" ht="50.1" customHeight="1" x14ac:dyDescent="0.2">
      <c r="A197" s="160" t="s">
        <v>108</v>
      </c>
      <c r="B197" s="161"/>
      <c r="C197" s="203" t="str">
        <f t="shared" ref="C197:C205"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97" s="56">
        <v>24840</v>
      </c>
      <c r="E197" s="37"/>
      <c r="F197" s="37"/>
      <c r="G197" s="37"/>
      <c r="H197" s="38"/>
    </row>
    <row r="198" spans="1:8" s="16" customFormat="1" ht="50.1" customHeight="1" x14ac:dyDescent="0.2">
      <c r="A198" s="160" t="s">
        <v>109</v>
      </c>
      <c r="B198" s="161"/>
      <c r="C198" s="203" t="str">
        <f t="shared" si="1"/>
        <v>Электронный справочник на основе Справочника организаций "2ГИС.ОМСК" (версия для ПК)</v>
      </c>
      <c r="D198" s="56">
        <v>76320</v>
      </c>
      <c r="E198" s="37"/>
      <c r="F198" s="37"/>
      <c r="G198" s="37"/>
      <c r="H198" s="38"/>
    </row>
    <row r="199" spans="1:8" s="16" customFormat="1" ht="50.1" customHeight="1" x14ac:dyDescent="0.2">
      <c r="A199" s="160" t="s">
        <v>110</v>
      </c>
      <c r="B199" s="161"/>
      <c r="C199" s="203" t="str">
        <f>"Интернет-площадка 2gis.ru на основе Cправочника организаций "&amp;$C$2&amp;""</f>
        <v>Интернет-площадка 2gis.ru на основе Cправочника организаций "2ГИС.ОМСК"</v>
      </c>
      <c r="D199" s="56">
        <v>20040</v>
      </c>
      <c r="E199" s="37"/>
      <c r="F199" s="37"/>
      <c r="G199" s="37"/>
      <c r="H199" s="38"/>
    </row>
    <row r="200" spans="1:8" s="16" customFormat="1" ht="50.1" customHeight="1" x14ac:dyDescent="0.2">
      <c r="A200" s="160" t="s">
        <v>111</v>
      </c>
      <c r="B200" s="161"/>
      <c r="C200" s="203" t="str">
        <f>"Интернет-площадка 2gis.ru на основе Cправочника организаций "&amp;$C$2&amp;""</f>
        <v>Интернет-площадка 2gis.ru на основе Cправочника организаций "2ГИС.ОМСК"</v>
      </c>
      <c r="D200" s="56">
        <v>24048</v>
      </c>
      <c r="E200" s="37"/>
      <c r="F200" s="37"/>
      <c r="G200" s="37"/>
      <c r="H200" s="38"/>
    </row>
    <row r="201" spans="1:8" s="16" customFormat="1" ht="50.1" customHeight="1" x14ac:dyDescent="0.2">
      <c r="A201" s="160" t="s">
        <v>112</v>
      </c>
      <c r="B201" s="161"/>
      <c r="C201" s="203" t="str">
        <f t="shared" si="1"/>
        <v>Электронный справочник на основе Справочника организаций "2ГИС.ОМСК" (версия для ПК)</v>
      </c>
      <c r="D201" s="56">
        <v>36600</v>
      </c>
      <c r="E201" s="37"/>
      <c r="F201" s="37"/>
      <c r="G201" s="37"/>
      <c r="H201" s="38"/>
    </row>
    <row r="202" spans="1:8" s="16" customFormat="1" ht="50.1" customHeight="1" x14ac:dyDescent="0.2">
      <c r="A202" s="160" t="s">
        <v>113</v>
      </c>
      <c r="B202" s="161"/>
      <c r="C202" s="203" t="str">
        <f t="shared" si="1"/>
        <v>Электронный справочник на основе Справочника организаций "2ГИС.ОМСК" (версия для ПК)</v>
      </c>
      <c r="D202" s="56">
        <v>48960</v>
      </c>
      <c r="E202" s="37"/>
      <c r="F202" s="37"/>
      <c r="G202" s="37"/>
      <c r="H202" s="38"/>
    </row>
    <row r="203" spans="1:8" s="16" customFormat="1" ht="50.1" customHeight="1" x14ac:dyDescent="0.2">
      <c r="A203" s="160" t="s">
        <v>114</v>
      </c>
      <c r="B203" s="161"/>
      <c r="C203" s="203" t="str">
        <f t="shared" si="1"/>
        <v>Электронный справочник на основе Справочника организаций "2ГИС.ОМСК" (версия для ПК)</v>
      </c>
      <c r="D203" s="56">
        <v>80040</v>
      </c>
      <c r="E203" s="37"/>
      <c r="F203" s="37"/>
      <c r="G203" s="37"/>
      <c r="H203" s="38"/>
    </row>
    <row r="204" spans="1:8" s="16" customFormat="1" ht="50.1" customHeight="1" x14ac:dyDescent="0.2">
      <c r="A204" s="160" t="s">
        <v>115</v>
      </c>
      <c r="B204" s="161"/>
      <c r="C204" s="203" t="s">
        <v>95</v>
      </c>
      <c r="D204" s="56">
        <v>960</v>
      </c>
      <c r="E204" s="37"/>
      <c r="F204" s="37"/>
      <c r="G204" s="37"/>
      <c r="H204" s="38"/>
    </row>
    <row r="205" spans="1:8" s="16" customFormat="1" ht="50.1" customHeight="1" thickBot="1" x14ac:dyDescent="0.25">
      <c r="A205" s="160" t="s">
        <v>117</v>
      </c>
      <c r="B205" s="161"/>
      <c r="C205" s="203" t="str">
        <f t="shared" si="1"/>
        <v>Электронный справочник на основе Справочника организаций "2ГИС.ОМСК" (версия для ПК)</v>
      </c>
      <c r="D205" s="56">
        <v>17880</v>
      </c>
      <c r="E205" s="37"/>
      <c r="F205" s="37"/>
      <c r="G205" s="37"/>
      <c r="H205" s="38"/>
    </row>
    <row r="206" spans="1:8" s="28" customFormat="1" ht="50.1" customHeight="1" thickBot="1" x14ac:dyDescent="0.25">
      <c r="A206" s="24" t="s">
        <v>118</v>
      </c>
      <c r="B206" s="25"/>
      <c r="C206" s="26"/>
      <c r="D206" s="173"/>
      <c r="E206" s="173"/>
      <c r="F206" s="173"/>
      <c r="G206" s="173"/>
      <c r="H206" s="174"/>
    </row>
    <row r="207" spans="1:8" s="16" customFormat="1" ht="50.1" customHeight="1" x14ac:dyDescent="0.2">
      <c r="A207" s="160" t="s">
        <v>119</v>
      </c>
      <c r="B207" s="161"/>
      <c r="C20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207" s="56">
        <v>8004</v>
      </c>
      <c r="E207" s="37"/>
      <c r="F207" s="37"/>
      <c r="G207" s="37"/>
      <c r="H207" s="38"/>
    </row>
    <row r="208" spans="1:8" s="16" customFormat="1" ht="50.1" customHeight="1" x14ac:dyDescent="0.2">
      <c r="A208" s="160" t="s">
        <v>120</v>
      </c>
      <c r="B208" s="161"/>
      <c r="C208" s="209"/>
      <c r="D208" s="56">
        <v>8004</v>
      </c>
      <c r="E208" s="37"/>
      <c r="F208" s="37"/>
      <c r="G208" s="37"/>
      <c r="H208" s="38"/>
    </row>
    <row r="209" spans="1:8" s="16" customFormat="1" ht="50.1" customHeight="1" x14ac:dyDescent="0.2">
      <c r="A209" s="207" t="s">
        <v>121</v>
      </c>
      <c r="B209" s="208"/>
      <c r="C209" s="209"/>
      <c r="D209" s="293">
        <v>3000</v>
      </c>
      <c r="E209" s="157"/>
      <c r="F209" s="157"/>
      <c r="G209" s="157"/>
      <c r="H209" s="157"/>
    </row>
    <row r="210" spans="1:8" s="16" customFormat="1" ht="50.1" customHeight="1" x14ac:dyDescent="0.2">
      <c r="A210" s="207" t="s">
        <v>122</v>
      </c>
      <c r="B210" s="208"/>
      <c r="C210" s="209"/>
      <c r="D210" s="293">
        <v>300</v>
      </c>
      <c r="E210" s="157"/>
      <c r="F210" s="157"/>
      <c r="G210" s="157"/>
      <c r="H210" s="157"/>
    </row>
    <row r="211" spans="1:8" s="16" customFormat="1" ht="50.1" customHeight="1" thickBot="1" x14ac:dyDescent="0.25">
      <c r="A211" s="207" t="s">
        <v>123</v>
      </c>
      <c r="B211" s="208"/>
      <c r="C211" s="210"/>
      <c r="D211" s="78">
        <v>1050</v>
      </c>
      <c r="E211" s="79"/>
      <c r="F211" s="79"/>
      <c r="G211" s="79"/>
      <c r="H211" s="79"/>
    </row>
    <row r="212" spans="1:8" s="16" customFormat="1" ht="50.1" customHeight="1" thickBot="1" x14ac:dyDescent="0.25">
      <c r="A212" s="24" t="s">
        <v>124</v>
      </c>
      <c r="B212" s="25"/>
      <c r="C212" s="26"/>
      <c r="D212" s="173"/>
      <c r="E212" s="173"/>
      <c r="F212" s="173"/>
      <c r="G212" s="173"/>
      <c r="H212" s="174"/>
    </row>
    <row r="213" spans="1:8" s="16" customFormat="1" ht="55.5" customHeight="1" x14ac:dyDescent="0.2">
      <c r="A213" s="160" t="s">
        <v>125</v>
      </c>
      <c r="B213" s="161"/>
      <c r="C213" s="690" t="s">
        <v>610</v>
      </c>
      <c r="D213" s="56">
        <v>6048</v>
      </c>
      <c r="E213" s="37"/>
      <c r="F213" s="37"/>
      <c r="G213" s="37"/>
      <c r="H213" s="38"/>
    </row>
    <row r="214" spans="1:8" s="16" customFormat="1" ht="50.1" customHeight="1" x14ac:dyDescent="0.2">
      <c r="A214" s="160" t="s">
        <v>195</v>
      </c>
      <c r="B214" s="161"/>
      <c r="C214"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214" s="36">
        <v>10320</v>
      </c>
      <c r="E214" s="37"/>
      <c r="F214" s="37"/>
      <c r="G214" s="37"/>
      <c r="H214" s="38"/>
    </row>
    <row r="215" spans="1:8" s="16" customFormat="1" ht="126" customHeight="1" thickBot="1" x14ac:dyDescent="0.25">
      <c r="A215" s="160" t="s">
        <v>129</v>
      </c>
      <c r="B215" s="161"/>
      <c r="C21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15" s="56">
        <v>8100</v>
      </c>
      <c r="E215" s="37"/>
      <c r="F215" s="37"/>
      <c r="G215" s="37"/>
      <c r="H215" s="38"/>
    </row>
    <row r="216" spans="1:8" s="16" customFormat="1" ht="126" customHeight="1" thickBot="1" x14ac:dyDescent="0.25">
      <c r="A216" s="160" t="s">
        <v>477</v>
      </c>
      <c r="B216" s="161"/>
      <c r="C2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16" s="56">
        <v>14580</v>
      </c>
      <c r="E216" s="37"/>
      <c r="F216" s="37"/>
      <c r="G216" s="37"/>
      <c r="H216" s="38"/>
    </row>
    <row r="217" spans="1:8" s="28" customFormat="1" ht="49.5" customHeight="1" x14ac:dyDescent="0.2">
      <c r="A217" s="175"/>
      <c r="B217" s="176"/>
      <c r="C217" s="83"/>
      <c r="D217" s="177"/>
      <c r="E217" s="177"/>
      <c r="F217" s="177"/>
      <c r="G217" s="177"/>
      <c r="H217" s="178"/>
    </row>
    <row r="218" spans="1:8" s="23" customFormat="1" ht="26.25" x14ac:dyDescent="0.2">
      <c r="A218" s="212"/>
      <c r="B218" s="213"/>
      <c r="C218" s="214"/>
      <c r="D218" s="213"/>
      <c r="E218" s="213"/>
      <c r="F218" s="213"/>
      <c r="G218" s="213"/>
      <c r="H218" s="215"/>
    </row>
    <row r="219" spans="1:8" s="16" customFormat="1" ht="21" x14ac:dyDescent="0.2">
      <c r="A219" s="216"/>
      <c r="B219" s="217" t="s">
        <v>130</v>
      </c>
      <c r="C219" s="218" t="s">
        <v>214</v>
      </c>
      <c r="D219" s="218"/>
      <c r="E219" s="219"/>
      <c r="F219" s="219"/>
      <c r="G219" s="219"/>
      <c r="H219" s="219"/>
    </row>
    <row r="220" spans="1:8" s="16" customFormat="1" ht="21" x14ac:dyDescent="0.2">
      <c r="A220" s="216"/>
      <c r="B220" s="219"/>
      <c r="C220" s="220" t="s">
        <v>215</v>
      </c>
      <c r="D220" s="220"/>
      <c r="E220" s="219"/>
      <c r="F220" s="219"/>
      <c r="G220" s="219"/>
      <c r="H220" s="219"/>
    </row>
    <row r="221" spans="1:8" s="16" customFormat="1" ht="21" x14ac:dyDescent="0.2">
      <c r="A221" s="216"/>
      <c r="B221" s="219"/>
      <c r="C221" s="218" t="s">
        <v>216</v>
      </c>
      <c r="D221" s="220"/>
      <c r="E221" s="219"/>
      <c r="F221" s="219"/>
      <c r="G221" s="219"/>
      <c r="H221" s="219"/>
    </row>
    <row r="222" spans="1:8" s="16" customFormat="1" ht="21" x14ac:dyDescent="0.2">
      <c r="A222" s="212"/>
      <c r="B222" s="213"/>
      <c r="C222" s="220"/>
      <c r="D222" s="220"/>
      <c r="E222" s="219"/>
      <c r="F222" s="219"/>
      <c r="G222" s="219"/>
      <c r="H222" s="213"/>
    </row>
    <row r="223" spans="1:8" s="16" customFormat="1" ht="26.25" x14ac:dyDescent="0.2">
      <c r="A223" s="223" t="str">
        <f>Абакан_юр!A171</f>
        <v>По соглашению сторон в качестве валюты платежа могут выступать украинские гривны, в этом случае курс следующий: 1 руб. = 0,5104 гривен</v>
      </c>
      <c r="B223" s="223"/>
      <c r="C223" s="223"/>
      <c r="D223" s="224"/>
      <c r="E223" s="224"/>
      <c r="F223" s="225"/>
      <c r="G223" s="226"/>
      <c r="H223" s="226"/>
    </row>
    <row r="224" spans="1:8" s="16" customFormat="1" ht="24.95" customHeight="1" x14ac:dyDescent="0.2">
      <c r="A224" s="223" t="str">
        <f>Абакан_юр!A172</f>
        <v>По соглашению сторон в качестве валюты платежа могут выступать дирхамы ОАЭ, в этом случае курс следующий: 1 руб. = 0,0436 дирхам</v>
      </c>
      <c r="B224" s="223"/>
      <c r="C224" s="223"/>
      <c r="D224" s="224"/>
      <c r="E224" s="224"/>
      <c r="F224" s="225"/>
      <c r="G224" s="228"/>
      <c r="H224" s="228"/>
    </row>
    <row r="225" spans="1:8" ht="38.25" customHeight="1" x14ac:dyDescent="0.2">
      <c r="A225" s="223" t="str">
        <f>Абакан_юр!A173</f>
        <v>По соглашению сторон в качестве валюты платежа могут выступать доллары США, в этом случае курс следующий: 1 руб. = 0,0118 доллара</v>
      </c>
      <c r="B225" s="223"/>
      <c r="C225" s="223"/>
      <c r="D225" s="224"/>
      <c r="E225" s="224"/>
      <c r="F225" s="225"/>
      <c r="G225" s="228"/>
      <c r="H225" s="228"/>
    </row>
    <row r="226" spans="1:8" s="219" customFormat="1" ht="24.95" customHeight="1" x14ac:dyDescent="0.2">
      <c r="A226" s="223" t="str">
        <f>Абакан_юр!A174</f>
        <v>По соглашению сторон в качестве валюты платежа могут выступать евро, в этом случае курс следующий: 1 руб. = 0,0108 евро</v>
      </c>
      <c r="B226" s="223"/>
      <c r="C226" s="223"/>
      <c r="D226" s="224"/>
      <c r="E226" s="225"/>
      <c r="F226" s="225"/>
      <c r="G226" s="228"/>
      <c r="H226" s="228"/>
    </row>
    <row r="227" spans="1:8" s="219" customFormat="1" ht="24.95" customHeight="1" x14ac:dyDescent="0.2">
      <c r="A227" s="223" t="str">
        <f>Абакан_юр!A175</f>
        <v>По соглашению сторон в качестве валюты платежа могут выступать чешские кроны, в этом случае курс следующий: 1 руб. = 0,2741 крона</v>
      </c>
      <c r="B227" s="223"/>
      <c r="C227" s="223"/>
      <c r="D227" s="224"/>
      <c r="E227" s="225"/>
      <c r="F227" s="225"/>
      <c r="G227" s="228"/>
      <c r="H227" s="228"/>
    </row>
    <row r="228" spans="1:8" s="219" customFormat="1" ht="24.95" customHeight="1" x14ac:dyDescent="0.2">
      <c r="A228" s="223" t="str">
        <f>Абакан_юр!A176</f>
        <v>По соглашению сторон в качестве валюты платежа могут выступать киргизские сомы, в этом случае курс следующий: 1 руб. = 1,0001 сом</v>
      </c>
      <c r="B228" s="223"/>
      <c r="C228" s="223"/>
      <c r="D228" s="224"/>
      <c r="E228" s="224"/>
      <c r="F228" s="225"/>
      <c r="G228" s="228"/>
      <c r="H228" s="228"/>
    </row>
    <row r="229" spans="1:8" s="213" customFormat="1" ht="12.6" customHeight="1" x14ac:dyDescent="0.2">
      <c r="A229" s="223" t="str">
        <f>Абакан_юр!A177</f>
        <v>По соглашению сторон в качестве валюты платежа могут выступать казахстанские тенге, в этом случае курс следующий: 1 руб. = 5,6363 тенге</v>
      </c>
      <c r="B229" s="223"/>
      <c r="C229" s="223"/>
      <c r="D229" s="224"/>
      <c r="E229" s="224"/>
      <c r="F229" s="225"/>
      <c r="G229" s="228"/>
      <c r="H229" s="228"/>
    </row>
    <row r="230" spans="1:8" s="227" customFormat="1" ht="24.95" customHeight="1" x14ac:dyDescent="0.2">
      <c r="A230" s="229"/>
      <c r="B230" s="229"/>
      <c r="C230" s="230"/>
      <c r="D230" s="231"/>
      <c r="E230" s="231"/>
      <c r="F230" s="232"/>
      <c r="G230" s="233"/>
      <c r="H230" s="233"/>
    </row>
    <row r="231" spans="1:8" s="227" customFormat="1" ht="24.95" customHeight="1" x14ac:dyDescent="0.2">
      <c r="A231" s="235" t="s">
        <v>141</v>
      </c>
      <c r="B231" s="235"/>
      <c r="C231" s="235"/>
      <c r="D231" s="235"/>
      <c r="E231" s="235"/>
      <c r="F231" s="235"/>
      <c r="G231" s="235"/>
      <c r="H231" s="235"/>
    </row>
    <row r="232" spans="1:8" s="227" customFormat="1" ht="24.95" customHeight="1" x14ac:dyDescent="0.2">
      <c r="A232" s="235" t="s">
        <v>142</v>
      </c>
      <c r="B232" s="235"/>
      <c r="C232" s="235"/>
      <c r="D232" s="235"/>
      <c r="E232" s="235"/>
      <c r="F232" s="235"/>
      <c r="G232" s="235"/>
      <c r="H232" s="235"/>
    </row>
    <row r="233" spans="1:8" s="227" customFormat="1" ht="24.95" customHeight="1" x14ac:dyDescent="0.2">
      <c r="A233" s="223" t="s">
        <v>480</v>
      </c>
      <c r="B233" s="223"/>
      <c r="C233" s="223"/>
      <c r="D233" s="223"/>
      <c r="E233" s="223"/>
      <c r="F233" s="223"/>
      <c r="G233" s="223"/>
      <c r="H233" s="223"/>
    </row>
    <row r="234" spans="1:8" s="227" customFormat="1" ht="24.95" customHeight="1" thickBot="1" x14ac:dyDescent="0.25">
      <c r="A234" s="236" t="s">
        <v>143</v>
      </c>
      <c r="B234" s="236"/>
      <c r="C234" s="236"/>
      <c r="D234" s="236"/>
      <c r="E234" s="236"/>
      <c r="F234" s="237"/>
      <c r="H234" s="238"/>
    </row>
    <row r="235" spans="1:8" s="227" customFormat="1" ht="24.95" customHeight="1" thickBot="1" x14ac:dyDescent="0.25">
      <c r="A235" s="239" t="s">
        <v>144</v>
      </c>
      <c r="B235" s="240"/>
      <c r="C235" s="240"/>
      <c r="D235" s="240"/>
      <c r="E235" s="241"/>
      <c r="F235" s="242"/>
      <c r="G235" s="213"/>
      <c r="H235" s="243"/>
    </row>
    <row r="236" spans="1:8" s="227" customFormat="1" ht="24.95" customHeight="1" thickBot="1" x14ac:dyDescent="0.25">
      <c r="A236" s="421" t="s">
        <v>145</v>
      </c>
      <c r="B236" s="422"/>
      <c r="C236" s="246" t="s">
        <v>146</v>
      </c>
      <c r="D236" s="435" t="s">
        <v>147</v>
      </c>
      <c r="E236" s="436"/>
      <c r="F236" s="248"/>
      <c r="G236" s="248"/>
      <c r="H236" s="248"/>
    </row>
    <row r="237" spans="1:8" s="234" customFormat="1" ht="12" customHeight="1" x14ac:dyDescent="0.2">
      <c r="A237" s="249" t="s">
        <v>203</v>
      </c>
      <c r="B237" s="250"/>
      <c r="C237" s="252" t="s">
        <v>204</v>
      </c>
      <c r="D237" s="472">
        <v>2190</v>
      </c>
      <c r="E237" s="253"/>
      <c r="F237" s="248"/>
      <c r="G237" s="248"/>
      <c r="H237" s="248"/>
    </row>
    <row r="238" spans="1:8" ht="24.95" customHeight="1" x14ac:dyDescent="0.2">
      <c r="A238" s="254" t="s">
        <v>205</v>
      </c>
      <c r="B238" s="255"/>
      <c r="C238" s="257"/>
      <c r="D238" s="473">
        <v>1590</v>
      </c>
      <c r="E238" s="258"/>
      <c r="F238" s="248"/>
      <c r="G238" s="248"/>
      <c r="H238" s="248"/>
    </row>
    <row r="239" spans="1:8" ht="24.95" customHeight="1" x14ac:dyDescent="0.2">
      <c r="A239" s="254" t="s">
        <v>206</v>
      </c>
      <c r="B239" s="255"/>
      <c r="C239" s="257"/>
      <c r="D239" s="473">
        <v>1440</v>
      </c>
      <c r="E239" s="258"/>
      <c r="F239" s="248"/>
      <c r="G239" s="248"/>
      <c r="H239" s="248"/>
    </row>
    <row r="240" spans="1:8" s="213" customFormat="1" ht="38.25" customHeight="1" x14ac:dyDescent="0.2">
      <c r="A240" s="254" t="s">
        <v>207</v>
      </c>
      <c r="B240" s="255"/>
      <c r="C240" s="257"/>
      <c r="D240" s="473">
        <v>1290</v>
      </c>
      <c r="E240" s="258"/>
      <c r="F240" s="248"/>
      <c r="G240" s="248"/>
      <c r="H240" s="248"/>
    </row>
    <row r="241" spans="1:8" s="238" customFormat="1" ht="50.1" customHeight="1" x14ac:dyDescent="0.2">
      <c r="A241" s="254" t="s">
        <v>148</v>
      </c>
      <c r="B241" s="255"/>
      <c r="C241" s="256" t="s">
        <v>149</v>
      </c>
      <c r="D241" s="257" t="s">
        <v>150</v>
      </c>
      <c r="E241" s="258"/>
      <c r="F241" s="248"/>
      <c r="G241" s="248"/>
      <c r="H241" s="248"/>
    </row>
    <row r="242" spans="1:8" s="243" customFormat="1" ht="50.1" customHeight="1" x14ac:dyDescent="0.2">
      <c r="A242" s="482" t="s">
        <v>151</v>
      </c>
      <c r="B242" s="483"/>
      <c r="C242" s="484" t="s">
        <v>152</v>
      </c>
      <c r="D242" s="485" t="s">
        <v>153</v>
      </c>
      <c r="E242" s="486"/>
      <c r="F242" s="248"/>
      <c r="G242" s="248"/>
      <c r="H242" s="248"/>
    </row>
    <row r="243" spans="1:8" ht="94.5" customHeight="1" thickBot="1" x14ac:dyDescent="0.25">
      <c r="A243" s="316" t="s">
        <v>154</v>
      </c>
      <c r="B243" s="317"/>
      <c r="C243" s="318" t="s">
        <v>155</v>
      </c>
      <c r="D243" s="319" t="s">
        <v>153</v>
      </c>
      <c r="E243" s="320"/>
      <c r="F243" s="248"/>
      <c r="G243" s="248"/>
      <c r="H243" s="248"/>
    </row>
    <row r="244" spans="1:8" ht="102" customHeight="1" thickBot="1" x14ac:dyDescent="0.25">
      <c r="A244" s="316" t="s">
        <v>157</v>
      </c>
      <c r="B244" s="317"/>
      <c r="C244" s="613" t="s">
        <v>158</v>
      </c>
      <c r="D244" s="317" t="s">
        <v>153</v>
      </c>
      <c r="E244" s="614"/>
      <c r="F244" s="242"/>
      <c r="G244" s="242"/>
      <c r="H244" s="242"/>
    </row>
    <row r="245" spans="1:8" ht="104.25" customHeight="1" thickBot="1" x14ac:dyDescent="0.25">
      <c r="A245" s="316" t="s">
        <v>159</v>
      </c>
      <c r="B245" s="317"/>
      <c r="C245" s="318" t="s">
        <v>160</v>
      </c>
      <c r="D245" s="319" t="s">
        <v>153</v>
      </c>
      <c r="E245" s="320"/>
      <c r="F245" s="232"/>
      <c r="G245" s="233"/>
      <c r="H245" s="233"/>
    </row>
    <row r="246" spans="1:8" ht="50.1" customHeight="1" x14ac:dyDescent="0.2">
      <c r="A246" s="260" t="s">
        <v>161</v>
      </c>
      <c r="B246" s="260"/>
      <c r="C246" s="260"/>
      <c r="D246" s="260"/>
      <c r="E246" s="260"/>
      <c r="F246" s="260"/>
      <c r="G246" s="260"/>
      <c r="H246" s="260"/>
    </row>
    <row r="247" spans="1:8" ht="50.1" customHeight="1" x14ac:dyDescent="0.2">
      <c r="A247" s="260" t="s">
        <v>162</v>
      </c>
      <c r="B247" s="260"/>
      <c r="C247" s="260"/>
      <c r="D247" s="260"/>
      <c r="E247" s="260"/>
      <c r="F247" s="260"/>
      <c r="G247" s="260"/>
      <c r="H247" s="260"/>
    </row>
    <row r="248" spans="1:8" ht="99.95" customHeight="1" x14ac:dyDescent="0.2">
      <c r="A248"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8" s="321"/>
      <c r="C248" s="321"/>
      <c r="D248" s="321"/>
      <c r="E248" s="321"/>
      <c r="F248" s="321"/>
      <c r="G248" s="321"/>
      <c r="H248" s="321"/>
    </row>
    <row r="249" spans="1:8" ht="75" customHeight="1" x14ac:dyDescent="0.2">
      <c r="A249" s="235" t="s">
        <v>164</v>
      </c>
      <c r="B249" s="235"/>
      <c r="C249" s="235"/>
      <c r="D249" s="235"/>
      <c r="E249" s="235"/>
      <c r="F249" s="235"/>
      <c r="G249" s="235"/>
      <c r="H249" s="235"/>
    </row>
    <row r="250" spans="1:8" ht="131.25" customHeight="1" x14ac:dyDescent="0.2">
      <c r="A250" s="260" t="s">
        <v>165</v>
      </c>
      <c r="B250" s="260"/>
      <c r="C250" s="260"/>
      <c r="D250" s="260"/>
      <c r="E250" s="260"/>
      <c r="F250" s="260"/>
      <c r="G250" s="260"/>
      <c r="H250" s="260"/>
    </row>
    <row r="251" spans="1:8" s="213" customFormat="1" ht="102.75" customHeight="1" x14ac:dyDescent="0.2">
      <c r="A251" s="212"/>
      <c r="C251" s="214"/>
      <c r="H251" s="215"/>
    </row>
    <row r="252" spans="1:8" s="213" customFormat="1" ht="125.25" customHeight="1" x14ac:dyDescent="0.2">
      <c r="A252" s="474" t="s">
        <v>281</v>
      </c>
      <c r="B252" s="474"/>
      <c r="C252" s="474"/>
      <c r="D252" s="474"/>
      <c r="E252" s="474"/>
      <c r="F252" s="474"/>
      <c r="G252" s="474"/>
      <c r="H252" s="474"/>
    </row>
    <row r="253" spans="1:8" ht="25.5" x14ac:dyDescent="0.35">
      <c r="A253" s="475" t="s">
        <v>282</v>
      </c>
      <c r="B253" s="476"/>
      <c r="C253" s="477" t="s">
        <v>283</v>
      </c>
    </row>
    <row r="254" spans="1:8" ht="25.5" x14ac:dyDescent="0.35">
      <c r="A254" s="478" t="s">
        <v>284</v>
      </c>
      <c r="B254" s="479"/>
      <c r="C254" s="480">
        <v>1</v>
      </c>
    </row>
    <row r="255" spans="1:8" ht="25.5" x14ac:dyDescent="0.35">
      <c r="A255" s="478">
        <v>2</v>
      </c>
      <c r="B255" s="479"/>
      <c r="C255" s="480">
        <v>1.1000000000000001</v>
      </c>
    </row>
    <row r="256" spans="1:8" ht="25.5" x14ac:dyDescent="0.35">
      <c r="A256" s="478">
        <v>3</v>
      </c>
      <c r="B256" s="479"/>
      <c r="C256" s="480">
        <v>1.2</v>
      </c>
    </row>
    <row r="257" spans="1:8" ht="25.5" x14ac:dyDescent="0.35">
      <c r="A257" s="478" t="s">
        <v>285</v>
      </c>
      <c r="B257" s="479"/>
      <c r="C257" s="480">
        <v>1.25</v>
      </c>
    </row>
    <row r="258" spans="1:8" ht="25.5" x14ac:dyDescent="0.35">
      <c r="A258" s="478" t="s">
        <v>286</v>
      </c>
      <c r="B258" s="479"/>
      <c r="C258" s="480">
        <v>1.3</v>
      </c>
    </row>
    <row r="259" spans="1:8" ht="25.5" x14ac:dyDescent="0.35">
      <c r="A259" s="478" t="s">
        <v>287</v>
      </c>
      <c r="B259" s="479"/>
      <c r="C259" s="480">
        <v>1.35</v>
      </c>
    </row>
    <row r="260" spans="1:8" ht="25.5" x14ac:dyDescent="0.35">
      <c r="A260" s="478" t="s">
        <v>288</v>
      </c>
      <c r="B260" s="479"/>
      <c r="C260" s="480">
        <v>1.4</v>
      </c>
    </row>
    <row r="261" spans="1:8" ht="25.5" x14ac:dyDescent="0.35">
      <c r="A261" s="478" t="s">
        <v>289</v>
      </c>
      <c r="B261" s="479"/>
      <c r="C261" s="480">
        <v>1.45</v>
      </c>
    </row>
    <row r="262" spans="1:8" ht="25.5" x14ac:dyDescent="0.35">
      <c r="A262" s="478" t="s">
        <v>290</v>
      </c>
      <c r="B262" s="479"/>
      <c r="C262" s="480">
        <v>1.5</v>
      </c>
    </row>
    <row r="263" spans="1:8" ht="25.5" x14ac:dyDescent="0.35">
      <c r="A263" s="478" t="s">
        <v>291</v>
      </c>
      <c r="B263" s="479"/>
      <c r="C263" s="480">
        <v>2</v>
      </c>
    </row>
    <row r="264" spans="1:8" ht="23.25" x14ac:dyDescent="0.2">
      <c r="A264" s="260" t="s">
        <v>292</v>
      </c>
      <c r="B264" s="260"/>
      <c r="C264" s="260"/>
      <c r="D264" s="260"/>
      <c r="E264" s="260"/>
      <c r="F264" s="260"/>
      <c r="G264" s="260"/>
      <c r="H264" s="260"/>
    </row>
    <row r="267" spans="1:8" s="262" customFormat="1" ht="114.75" customHeight="1" x14ac:dyDescent="0.2">
      <c r="A267" s="235" t="s">
        <v>481</v>
      </c>
      <c r="B267" s="235"/>
      <c r="C267" s="235"/>
      <c r="D267" s="235"/>
      <c r="E267" s="235"/>
      <c r="F267" s="235"/>
      <c r="G267" s="235"/>
      <c r="H267" s="235"/>
    </row>
    <row r="274" spans="1:8" s="262" customFormat="1" ht="114.75" customHeight="1" x14ac:dyDescent="0.2">
      <c r="A274" s="212"/>
      <c r="B274" s="213"/>
      <c r="C274" s="214"/>
      <c r="D274" s="213"/>
      <c r="E274" s="213"/>
      <c r="F274" s="213"/>
      <c r="G274" s="213"/>
      <c r="H274" s="215"/>
    </row>
  </sheetData>
  <sheetProtection selectLockedCells="1" selectUnlockedCells="1"/>
  <mergeCells count="438">
    <mergeCell ref="A261:B261"/>
    <mergeCell ref="A262:B262"/>
    <mergeCell ref="A263:B263"/>
    <mergeCell ref="A264:H264"/>
    <mergeCell ref="A267:E267"/>
    <mergeCell ref="F267:H267"/>
    <mergeCell ref="A255:B255"/>
    <mergeCell ref="A256:B256"/>
    <mergeCell ref="A257:B257"/>
    <mergeCell ref="A258:B258"/>
    <mergeCell ref="A259:B259"/>
    <mergeCell ref="A260:B260"/>
    <mergeCell ref="A248:H248"/>
    <mergeCell ref="A249:H249"/>
    <mergeCell ref="A250:H250"/>
    <mergeCell ref="A252:H252"/>
    <mergeCell ref="A253:B253"/>
    <mergeCell ref="A254:B254"/>
    <mergeCell ref="A244:B244"/>
    <mergeCell ref="D244:E244"/>
    <mergeCell ref="A245:B245"/>
    <mergeCell ref="D245:E245"/>
    <mergeCell ref="A246:H246"/>
    <mergeCell ref="A247:H247"/>
    <mergeCell ref="A241:B241"/>
    <mergeCell ref="D241:E241"/>
    <mergeCell ref="A242:B242"/>
    <mergeCell ref="D242:E242"/>
    <mergeCell ref="A243:B243"/>
    <mergeCell ref="D243:E243"/>
    <mergeCell ref="A237:B237"/>
    <mergeCell ref="C237:C240"/>
    <mergeCell ref="D237:E237"/>
    <mergeCell ref="A238:B238"/>
    <mergeCell ref="D238:E238"/>
    <mergeCell ref="A239:B239"/>
    <mergeCell ref="D239:E239"/>
    <mergeCell ref="A240:B240"/>
    <mergeCell ref="D240:E240"/>
    <mergeCell ref="A231:H231"/>
    <mergeCell ref="A232:H232"/>
    <mergeCell ref="A233:H233"/>
    <mergeCell ref="A234:E234"/>
    <mergeCell ref="A235:E235"/>
    <mergeCell ref="A236:B236"/>
    <mergeCell ref="D236:E236"/>
    <mergeCell ref="A224:C224"/>
    <mergeCell ref="A225:C225"/>
    <mergeCell ref="A226:C226"/>
    <mergeCell ref="A227:C227"/>
    <mergeCell ref="A228:C228"/>
    <mergeCell ref="A229:C229"/>
    <mergeCell ref="C219:D219"/>
    <mergeCell ref="C220:D220"/>
    <mergeCell ref="C221:D221"/>
    <mergeCell ref="C222:D222"/>
    <mergeCell ref="A223:C223"/>
    <mergeCell ref="G223:H223"/>
    <mergeCell ref="A215:B215"/>
    <mergeCell ref="D215:H215"/>
    <mergeCell ref="A216:B216"/>
    <mergeCell ref="D216:H216"/>
    <mergeCell ref="A217:B217"/>
    <mergeCell ref="D217:H217"/>
    <mergeCell ref="D211:H211"/>
    <mergeCell ref="A212:B212"/>
    <mergeCell ref="D212:H212"/>
    <mergeCell ref="A213:B213"/>
    <mergeCell ref="D213:H213"/>
    <mergeCell ref="A214:B214"/>
    <mergeCell ref="D214:H214"/>
    <mergeCell ref="A207:B207"/>
    <mergeCell ref="C207:C211"/>
    <mergeCell ref="D207:H207"/>
    <mergeCell ref="A208:B208"/>
    <mergeCell ref="D208:H208"/>
    <mergeCell ref="A209:B209"/>
    <mergeCell ref="D209:H209"/>
    <mergeCell ref="A210:B210"/>
    <mergeCell ref="D210:H210"/>
    <mergeCell ref="A211:B211"/>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54:B154"/>
    <mergeCell ref="C154:C171"/>
    <mergeCell ref="D154:H154"/>
    <mergeCell ref="A155:B155"/>
    <mergeCell ref="D155:H155"/>
    <mergeCell ref="A156:B156"/>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0:C140"/>
    <mergeCell ref="D140:H140"/>
    <mergeCell ref="D141:H141"/>
    <mergeCell ref="A142:B142"/>
    <mergeCell ref="C142:C150"/>
    <mergeCell ref="D142:H142"/>
    <mergeCell ref="A143:B143"/>
    <mergeCell ref="D143:H143"/>
    <mergeCell ref="A144:B144"/>
    <mergeCell ref="D144:H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11:C111"/>
    <mergeCell ref="D111:H111"/>
    <mergeCell ref="A112:B112"/>
    <mergeCell ref="C112:C139"/>
    <mergeCell ref="D112:H112"/>
    <mergeCell ref="A113:B113"/>
    <mergeCell ref="D113:H113"/>
    <mergeCell ref="A114:B114"/>
    <mergeCell ref="D114:H114"/>
    <mergeCell ref="A115:B115"/>
    <mergeCell ref="D106:H106"/>
    <mergeCell ref="A107:A109"/>
    <mergeCell ref="B107:B108"/>
    <mergeCell ref="C107:C108"/>
    <mergeCell ref="D107:H109"/>
    <mergeCell ref="D110:H110"/>
    <mergeCell ref="H96:H99"/>
    <mergeCell ref="D100:H100"/>
    <mergeCell ref="A101:A105"/>
    <mergeCell ref="B101:B102"/>
    <mergeCell ref="C101:C102"/>
    <mergeCell ref="D101:D105"/>
    <mergeCell ref="E101:E105"/>
    <mergeCell ref="F101:F105"/>
    <mergeCell ref="G101:G105"/>
    <mergeCell ref="H101:H105"/>
    <mergeCell ref="A93:B93"/>
    <mergeCell ref="D93:H93"/>
    <mergeCell ref="D94:H94"/>
    <mergeCell ref="A96:A99"/>
    <mergeCell ref="B96:B97"/>
    <mergeCell ref="C96:C97"/>
    <mergeCell ref="D96:D99"/>
    <mergeCell ref="E96:E99"/>
    <mergeCell ref="F96:F99"/>
    <mergeCell ref="G96:G99"/>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93"/>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3" topLeftCell="A155"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9" width="12" style="215" bestFit="1" customWidth="1"/>
    <col min="10"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611</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267">
        <v>96</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1">
        <f>F48*1.2</f>
        <v>6199.2</v>
      </c>
      <c r="E48" s="32">
        <f>F48*1.1</f>
        <v>5682.6</v>
      </c>
      <c r="F48" s="32">
        <v>5166</v>
      </c>
      <c r="G48" s="32">
        <f>F48*0.75</f>
        <v>3874.5</v>
      </c>
      <c r="H48" s="33">
        <f>F48*0.5</f>
        <v>2583</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54">
        <f>F54*1.2</f>
        <v>7070.4</v>
      </c>
      <c r="E54" s="32">
        <f>F54*1.1</f>
        <v>6481.2000000000007</v>
      </c>
      <c r="F54" s="32">
        <v>5892</v>
      </c>
      <c r="G54" s="32">
        <f>F54*0.75</f>
        <v>4419</v>
      </c>
      <c r="H54" s="33">
        <f>F54*0.5</f>
        <v>2946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267">
        <v>96</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132 до 4488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152">
        <v>552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157">
        <v>132</v>
      </c>
      <c r="E87" s="157"/>
      <c r="F87" s="157"/>
      <c r="G87" s="157"/>
      <c r="H87" s="158"/>
    </row>
    <row r="88" spans="1:8" ht="37.5" customHeight="1" x14ac:dyDescent="0.2">
      <c r="A88" s="154" t="s">
        <v>62</v>
      </c>
      <c r="B88" s="155"/>
      <c r="C88" s="159"/>
      <c r="D88" s="157">
        <v>1716</v>
      </c>
      <c r="E88" s="157"/>
      <c r="F88" s="157"/>
      <c r="G88" s="157"/>
      <c r="H88" s="158"/>
    </row>
    <row r="89" spans="1:8" ht="37.5" customHeight="1" x14ac:dyDescent="0.2">
      <c r="A89" s="154" t="s">
        <v>63</v>
      </c>
      <c r="B89" s="155"/>
      <c r="C89" s="159"/>
      <c r="D89" s="157">
        <v>594</v>
      </c>
      <c r="E89" s="157"/>
      <c r="F89" s="157"/>
      <c r="G89" s="157"/>
      <c r="H89" s="158"/>
    </row>
    <row r="90" spans="1:8" ht="37.5" customHeight="1" x14ac:dyDescent="0.2">
      <c r="A90" s="160" t="s">
        <v>64</v>
      </c>
      <c r="B90" s="161"/>
      <c r="C90" s="159"/>
      <c r="D90" s="157">
        <v>1182</v>
      </c>
      <c r="E90" s="157"/>
      <c r="F90" s="157"/>
      <c r="G90" s="157"/>
      <c r="H90" s="158"/>
    </row>
    <row r="91" spans="1:8" ht="37.5" customHeight="1" x14ac:dyDescent="0.2">
      <c r="A91" s="154" t="s">
        <v>65</v>
      </c>
      <c r="B91" s="155"/>
      <c r="C91" s="159"/>
      <c r="D91" s="157">
        <v>258</v>
      </c>
      <c r="E91" s="157"/>
      <c r="F91" s="157"/>
      <c r="G91" s="157"/>
      <c r="H91" s="158"/>
    </row>
    <row r="92" spans="1:8" ht="37.5" customHeight="1" x14ac:dyDescent="0.2">
      <c r="A92" s="154" t="s">
        <v>66</v>
      </c>
      <c r="B92" s="155"/>
      <c r="C92" s="159"/>
      <c r="D92" s="157">
        <v>258</v>
      </c>
      <c r="E92" s="157"/>
      <c r="F92" s="157"/>
      <c r="G92" s="157"/>
      <c r="H92" s="158"/>
    </row>
    <row r="93" spans="1:8" ht="37.5" customHeight="1" x14ac:dyDescent="0.2">
      <c r="A93" s="154" t="s">
        <v>67</v>
      </c>
      <c r="B93" s="155"/>
      <c r="C93" s="159"/>
      <c r="D93" s="157">
        <v>516</v>
      </c>
      <c r="E93" s="157"/>
      <c r="F93" s="157"/>
      <c r="G93" s="157"/>
      <c r="H93" s="158"/>
    </row>
    <row r="94" spans="1:8" ht="37.5" customHeight="1" x14ac:dyDescent="0.2">
      <c r="A94" s="154" t="s">
        <v>68</v>
      </c>
      <c r="B94" s="155"/>
      <c r="C94" s="159"/>
      <c r="D94" s="157">
        <v>774</v>
      </c>
      <c r="E94" s="157"/>
      <c r="F94" s="157"/>
      <c r="G94" s="157"/>
      <c r="H94" s="158"/>
    </row>
    <row r="95" spans="1:8" ht="37.5" customHeight="1" thickBot="1" x14ac:dyDescent="0.25">
      <c r="A95" s="162" t="s">
        <v>69</v>
      </c>
      <c r="B95" s="163"/>
      <c r="C95" s="164"/>
      <c r="D95" s="165">
        <v>4488</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175"/>
      <c r="B98" s="176"/>
      <c r="C98" s="130"/>
      <c r="D98" s="177"/>
      <c r="E98" s="177"/>
      <c r="F98" s="177"/>
      <c r="G98" s="177"/>
      <c r="H98" s="178"/>
    </row>
    <row r="99" spans="1:8" ht="70.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182">
        <v>1140</v>
      </c>
      <c r="E99" s="182"/>
      <c r="F99" s="182"/>
      <c r="G99" s="182"/>
      <c r="H99" s="183"/>
    </row>
    <row r="100" spans="1:8" ht="70.5" customHeight="1" thickBot="1" x14ac:dyDescent="0.25">
      <c r="A100" s="184" t="s">
        <v>74</v>
      </c>
      <c r="B100" s="185"/>
      <c r="C100" s="186"/>
      <c r="D100" s="187" t="s">
        <v>75</v>
      </c>
      <c r="E100" s="188"/>
      <c r="F100" s="188"/>
      <c r="G100" s="188"/>
      <c r="H100" s="189"/>
    </row>
    <row r="101" spans="1:8" ht="70.5" customHeight="1" x14ac:dyDescent="0.2">
      <c r="A101" s="190" t="s">
        <v>76</v>
      </c>
      <c r="B101" s="191"/>
      <c r="C101" s="186"/>
      <c r="D101" s="157">
        <f>D99/4</f>
        <v>285</v>
      </c>
      <c r="E101" s="157"/>
      <c r="F101" s="157"/>
      <c r="G101" s="157"/>
      <c r="H101" s="158"/>
    </row>
    <row r="102" spans="1:8" ht="70.5" customHeight="1" x14ac:dyDescent="0.2">
      <c r="A102" s="190" t="s">
        <v>77</v>
      </c>
      <c r="B102" s="191"/>
      <c r="C102" s="186"/>
      <c r="D102" s="157">
        <f>D99/5</f>
        <v>228</v>
      </c>
      <c r="E102" s="157"/>
      <c r="F102" s="157"/>
      <c r="G102" s="157"/>
      <c r="H102" s="158"/>
    </row>
    <row r="103" spans="1:8" ht="70.5" customHeight="1" x14ac:dyDescent="0.2">
      <c r="A103" s="190" t="s">
        <v>78</v>
      </c>
      <c r="B103" s="191"/>
      <c r="C103" s="186"/>
      <c r="D103" s="157">
        <f>D99/6</f>
        <v>190</v>
      </c>
      <c r="E103" s="157"/>
      <c r="F103" s="157"/>
      <c r="G103" s="157"/>
      <c r="H103" s="158"/>
    </row>
    <row r="104" spans="1:8" ht="70.5" customHeight="1" x14ac:dyDescent="0.2">
      <c r="A104" s="190" t="s">
        <v>79</v>
      </c>
      <c r="B104" s="191"/>
      <c r="C104" s="186"/>
      <c r="D104" s="157">
        <f>D99/7</f>
        <v>162.85714285714286</v>
      </c>
      <c r="E104" s="157"/>
      <c r="F104" s="157"/>
      <c r="G104" s="157"/>
      <c r="H104" s="158"/>
    </row>
    <row r="105" spans="1:8" ht="70.5" customHeight="1" x14ac:dyDescent="0.2">
      <c r="A105" s="190" t="s">
        <v>80</v>
      </c>
      <c r="B105" s="191"/>
      <c r="C105" s="186"/>
      <c r="D105" s="157">
        <f>D99/8</f>
        <v>142.5</v>
      </c>
      <c r="E105" s="157"/>
      <c r="F105" s="157"/>
      <c r="G105" s="157"/>
      <c r="H105" s="158"/>
    </row>
    <row r="106" spans="1:8" ht="70.5" customHeight="1" x14ac:dyDescent="0.2">
      <c r="A106" s="190" t="s">
        <v>81</v>
      </c>
      <c r="B106" s="191"/>
      <c r="C106" s="186"/>
      <c r="D106" s="157">
        <f>D99/9</f>
        <v>126.66666666666667</v>
      </c>
      <c r="E106" s="157"/>
      <c r="F106" s="157"/>
      <c r="G106" s="157"/>
      <c r="H106" s="158"/>
    </row>
    <row r="107" spans="1:8" ht="70.5" customHeight="1" x14ac:dyDescent="0.2">
      <c r="A107" s="190" t="s">
        <v>82</v>
      </c>
      <c r="B107" s="191"/>
      <c r="C107" s="186"/>
      <c r="D107" s="157">
        <f>D99/10</f>
        <v>114</v>
      </c>
      <c r="E107" s="157"/>
      <c r="F107" s="157"/>
      <c r="G107" s="157"/>
      <c r="H107" s="158"/>
    </row>
    <row r="108" spans="1:8" ht="70.5" customHeight="1" thickBot="1" x14ac:dyDescent="0.25">
      <c r="A108" s="179" t="s">
        <v>83</v>
      </c>
      <c r="B108" s="180"/>
      <c r="C108" s="186"/>
      <c r="D108" s="182">
        <v>2160</v>
      </c>
      <c r="E108" s="182"/>
      <c r="F108" s="182"/>
      <c r="G108" s="182"/>
      <c r="H108" s="183"/>
    </row>
    <row r="109" spans="1:8" ht="70.5" customHeight="1" thickBot="1" x14ac:dyDescent="0.25">
      <c r="A109" s="184" t="s">
        <v>74</v>
      </c>
      <c r="B109" s="185"/>
      <c r="C109" s="186"/>
      <c r="D109" s="187" t="s">
        <v>75</v>
      </c>
      <c r="E109" s="188"/>
      <c r="F109" s="188"/>
      <c r="G109" s="188"/>
      <c r="H109" s="189"/>
    </row>
    <row r="110" spans="1:8" ht="70.5" customHeight="1" x14ac:dyDescent="0.2">
      <c r="A110" s="190" t="s">
        <v>76</v>
      </c>
      <c r="B110" s="191"/>
      <c r="C110" s="186"/>
      <c r="D110" s="157">
        <v>540</v>
      </c>
      <c r="E110" s="157"/>
      <c r="F110" s="157"/>
      <c r="G110" s="157"/>
      <c r="H110" s="158"/>
    </row>
    <row r="111" spans="1:8" ht="70.5" customHeight="1" x14ac:dyDescent="0.2">
      <c r="A111" s="190" t="s">
        <v>77</v>
      </c>
      <c r="B111" s="191"/>
      <c r="C111" s="186"/>
      <c r="D111" s="157">
        <v>432</v>
      </c>
      <c r="E111" s="157"/>
      <c r="F111" s="157"/>
      <c r="G111" s="157"/>
      <c r="H111" s="158"/>
    </row>
    <row r="112" spans="1:8" ht="70.5" customHeight="1" x14ac:dyDescent="0.2">
      <c r="A112" s="190" t="s">
        <v>78</v>
      </c>
      <c r="B112" s="191"/>
      <c r="C112" s="186"/>
      <c r="D112" s="157">
        <v>360</v>
      </c>
      <c r="E112" s="157"/>
      <c r="F112" s="157"/>
      <c r="G112" s="157"/>
      <c r="H112" s="158"/>
    </row>
    <row r="113" spans="1:8" ht="70.5" customHeight="1" x14ac:dyDescent="0.2">
      <c r="A113" s="190" t="s">
        <v>79</v>
      </c>
      <c r="B113" s="191"/>
      <c r="C113" s="186"/>
      <c r="D113" s="157">
        <v>308.57142857142861</v>
      </c>
      <c r="E113" s="157"/>
      <c r="F113" s="157"/>
      <c r="G113" s="157"/>
      <c r="H113" s="158"/>
    </row>
    <row r="114" spans="1:8" ht="70.5" customHeight="1" x14ac:dyDescent="0.2">
      <c r="A114" s="190" t="s">
        <v>80</v>
      </c>
      <c r="B114" s="191"/>
      <c r="C114" s="186"/>
      <c r="D114" s="157">
        <v>270</v>
      </c>
      <c r="E114" s="157"/>
      <c r="F114" s="157"/>
      <c r="G114" s="157"/>
      <c r="H114" s="158"/>
    </row>
    <row r="115" spans="1:8" ht="70.5" customHeight="1" x14ac:dyDescent="0.2">
      <c r="A115" s="190" t="s">
        <v>81</v>
      </c>
      <c r="B115" s="191"/>
      <c r="C115" s="186"/>
      <c r="D115" s="157">
        <v>240</v>
      </c>
      <c r="E115" s="157"/>
      <c r="F115" s="157"/>
      <c r="G115" s="157"/>
      <c r="H115" s="158"/>
    </row>
    <row r="116" spans="1:8" ht="70.5" customHeight="1" thickBot="1" x14ac:dyDescent="0.25">
      <c r="A116" s="190" t="s">
        <v>82</v>
      </c>
      <c r="B116" s="191"/>
      <c r="C116" s="194"/>
      <c r="D116" s="157">
        <v>216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"2ГИС.ОРЁЛ"</v>
      </c>
      <c r="D119" s="31">
        <v>2304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6">
        <v>5784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"2ГИС.ОРЁЛ"</v>
      </c>
      <c r="D122" s="36">
        <v>4524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"2ГИС.ОРЁЛ"</v>
      </c>
      <c r="D123" s="36">
        <v>5428.8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6">
        <v>2430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6">
        <v>2124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6">
        <v>10620</v>
      </c>
      <c r="E126" s="37"/>
      <c r="F126" s="37"/>
      <c r="G126" s="37"/>
      <c r="H126" s="38"/>
    </row>
    <row r="127" spans="1:8" ht="50.1" customHeight="1" x14ac:dyDescent="0.2">
      <c r="A127" s="160" t="s">
        <v>93</v>
      </c>
      <c r="B127" s="161"/>
      <c r="C127" s="203" t="e">
        <f>#REF!</f>
        <v>#REF!</v>
      </c>
      <c r="D127" s="36">
        <v>3900</v>
      </c>
      <c r="E127" s="37"/>
      <c r="F127" s="37"/>
      <c r="G127" s="37"/>
      <c r="H127" s="38"/>
    </row>
    <row r="128" spans="1:8" ht="50.1" customHeight="1" x14ac:dyDescent="0.2">
      <c r="A128" s="160" t="s">
        <v>94</v>
      </c>
      <c r="B128" s="161"/>
      <c r="C128" s="202" t="s">
        <v>95</v>
      </c>
      <c r="D128" s="36">
        <v>552</v>
      </c>
      <c r="E128" s="37"/>
      <c r="F128" s="37"/>
      <c r="G128" s="37"/>
      <c r="H128" s="38"/>
    </row>
    <row r="129" spans="1:8" ht="64.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6">
        <v>1950</v>
      </c>
      <c r="E129" s="37"/>
      <c r="F129" s="37"/>
      <c r="G129" s="37"/>
      <c r="H129" s="38"/>
    </row>
    <row r="130" spans="1:8" ht="64.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6">
        <v>1560</v>
      </c>
      <c r="E130" s="37"/>
      <c r="F130" s="37"/>
      <c r="G130" s="37"/>
      <c r="H130" s="38"/>
    </row>
    <row r="131" spans="1:8" ht="64.5" customHeight="1" x14ac:dyDescent="0.2">
      <c r="A131" s="160" t="s">
        <v>98</v>
      </c>
      <c r="B131" s="161"/>
      <c r="C131"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6">
        <v>1320</v>
      </c>
      <c r="E131" s="37"/>
      <c r="F131" s="37"/>
      <c r="G131" s="37"/>
      <c r="H131" s="38"/>
    </row>
    <row r="132" spans="1:8" ht="64.5" customHeight="1" x14ac:dyDescent="0.2">
      <c r="A132" s="160" t="s">
        <v>99</v>
      </c>
      <c r="B132" s="161"/>
      <c r="C132"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6">
        <v>780</v>
      </c>
      <c r="E132" s="37"/>
      <c r="F132" s="37"/>
      <c r="G132" s="37"/>
      <c r="H132" s="38"/>
    </row>
    <row r="133" spans="1:8" ht="64.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6">
        <v>6000</v>
      </c>
      <c r="E133" s="37"/>
      <c r="F133" s="37"/>
      <c r="G133" s="37"/>
      <c r="H133" s="38"/>
    </row>
    <row r="134" spans="1:8" ht="64.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6">
        <v>2124</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6">
        <v>552</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8" s="36">
        <v>3300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"2ГИС.ОРЁЛ"</v>
      </c>
      <c r="D141" s="36">
        <v>3240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6">
        <v>3000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"2ГИС.ОРЁЛ" (версия для ПК)</v>
      </c>
      <c r="D143" s="36">
        <v>8160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"2ГИС.ОРЁЛ"</v>
      </c>
      <c r="D144" s="36">
        <v>6360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"2ГИС.ОРЁЛ"</v>
      </c>
      <c r="D145" s="36">
        <v>7632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"2ГИС.ОРЁЛ" (версия для ПК)</v>
      </c>
      <c r="D146" s="36">
        <v>3480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"2ГИС.ОРЁЛ" (версия для ПК)</v>
      </c>
      <c r="D147" s="36">
        <v>3000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"2ГИС.ОРЁЛ" (версия для ПК)</v>
      </c>
      <c r="D148" s="36">
        <v>14880</v>
      </c>
      <c r="E148" s="37"/>
      <c r="F148" s="37"/>
      <c r="G148" s="37"/>
      <c r="H148" s="38"/>
    </row>
    <row r="149" spans="1:8" ht="50.1" customHeight="1" x14ac:dyDescent="0.2">
      <c r="A149" s="160" t="s">
        <v>115</v>
      </c>
      <c r="B149" s="161"/>
      <c r="C149" s="202" t="s">
        <v>95</v>
      </c>
      <c r="D149" s="36">
        <v>840</v>
      </c>
      <c r="E149" s="37"/>
      <c r="F149" s="37"/>
      <c r="G149" s="37"/>
      <c r="H149" s="38"/>
    </row>
    <row r="150" spans="1:8" ht="69"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6">
        <v>8400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"2ГИС.ОРЁЛ" (версия для ПК)</v>
      </c>
      <c r="D151" s="44">
        <v>3000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6">
        <v>2004</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"2ГИС.ОРЁЛ"</v>
      </c>
      <c r="D159" s="36">
        <v>2856</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0" s="36">
        <v>1062</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"2ГИС.ОРЁЛ"</v>
      </c>
      <c r="D161" s="36">
        <v>4080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2" s="36">
        <v>1560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"2ГИС.ОРЁЛ"</v>
      </c>
      <c r="D163" s="36">
        <v>3360</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thickBot="1" x14ac:dyDescent="0.25">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6" s="31">
        <v>5370</v>
      </c>
      <c r="E166" s="32"/>
      <c r="F166" s="32"/>
      <c r="G166" s="32"/>
      <c r="H166" s="33"/>
    </row>
    <row r="167" spans="1:8" s="16" customFormat="1" ht="83.25" customHeight="1" thickBot="1" x14ac:dyDescent="0.25">
      <c r="A167" s="160" t="s">
        <v>198</v>
      </c>
      <c r="B167" s="161"/>
      <c r="C167" s="209"/>
      <c r="D167" s="31">
        <v>5370</v>
      </c>
      <c r="E167" s="32"/>
      <c r="F167" s="32"/>
      <c r="G167" s="32"/>
      <c r="H167" s="33"/>
    </row>
    <row r="168" spans="1:8" ht="21.75" thickBot="1" x14ac:dyDescent="0.25">
      <c r="A168" s="286"/>
      <c r="B168" s="287"/>
      <c r="C168" s="130"/>
      <c r="D168" s="288"/>
      <c r="E168" s="288"/>
      <c r="F168" s="288"/>
      <c r="G168" s="288"/>
      <c r="H168" s="289"/>
    </row>
    <row r="170" spans="1:8" ht="21" x14ac:dyDescent="0.2">
      <c r="A170" s="216"/>
      <c r="B170" s="217" t="s">
        <v>130</v>
      </c>
      <c r="C170" s="218" t="s">
        <v>612</v>
      </c>
      <c r="D170" s="218"/>
      <c r="E170" s="219"/>
      <c r="F170" s="219"/>
      <c r="G170" s="219"/>
      <c r="H170" s="219"/>
    </row>
    <row r="171" spans="1:8" ht="21" x14ac:dyDescent="0.2">
      <c r="A171" s="216"/>
      <c r="B171" s="219"/>
      <c r="C171" s="220" t="s">
        <v>613</v>
      </c>
      <c r="D171" s="220"/>
      <c r="E171" s="219"/>
      <c r="F171" s="219"/>
      <c r="G171" s="219"/>
      <c r="H171" s="219"/>
    </row>
    <row r="172" spans="1:8" ht="21" x14ac:dyDescent="0.2">
      <c r="A172" s="216"/>
      <c r="B172" s="219"/>
      <c r="C172" s="218" t="s">
        <v>614</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96" customHeight="1" thickBot="1" x14ac:dyDescent="0.25">
      <c r="A187" s="421" t="s">
        <v>145</v>
      </c>
      <c r="B187" s="422"/>
      <c r="C187" s="246" t="s">
        <v>146</v>
      </c>
      <c r="D187" s="435" t="s">
        <v>147</v>
      </c>
      <c r="E187" s="436"/>
      <c r="F187" s="248"/>
      <c r="G187" s="248"/>
      <c r="H187" s="248"/>
    </row>
    <row r="188" spans="1:8" ht="120" customHeight="1" x14ac:dyDescent="0.2">
      <c r="A188" s="249" t="s">
        <v>148</v>
      </c>
      <c r="B188" s="250"/>
      <c r="C188" s="251" t="s">
        <v>149</v>
      </c>
      <c r="D188" s="252" t="s">
        <v>150</v>
      </c>
      <c r="E188" s="253"/>
      <c r="F188" s="248"/>
      <c r="G188" s="248"/>
      <c r="H188" s="248"/>
    </row>
    <row r="189" spans="1:8" ht="100.5" customHeight="1" x14ac:dyDescent="0.2">
      <c r="A189" s="254" t="s">
        <v>151</v>
      </c>
      <c r="B189" s="255"/>
      <c r="C189" s="256" t="s">
        <v>152</v>
      </c>
      <c r="D189" s="257" t="s">
        <v>153</v>
      </c>
      <c r="E189" s="258"/>
      <c r="F189" s="248"/>
      <c r="G189" s="248"/>
      <c r="H189" s="248"/>
    </row>
    <row r="190" spans="1:8" ht="132.75" customHeight="1" thickBot="1" x14ac:dyDescent="0.25">
      <c r="A190" s="316" t="s">
        <v>154</v>
      </c>
      <c r="B190" s="317"/>
      <c r="C190" s="318" t="s">
        <v>155</v>
      </c>
      <c r="D190" s="319" t="s">
        <v>153</v>
      </c>
      <c r="E190" s="320"/>
      <c r="F190" s="248"/>
      <c r="G190" s="248"/>
      <c r="H190" s="248"/>
    </row>
    <row r="191" spans="1:8" s="213" customFormat="1" ht="102.75" customHeight="1" thickBot="1" x14ac:dyDescent="0.25">
      <c r="A191" s="316" t="s">
        <v>157</v>
      </c>
      <c r="B191" s="317"/>
      <c r="C191" s="613" t="s">
        <v>158</v>
      </c>
      <c r="D191" s="317" t="s">
        <v>153</v>
      </c>
      <c r="E191" s="614"/>
      <c r="F191" s="242"/>
      <c r="G191" s="242"/>
      <c r="H191" s="242"/>
    </row>
    <row r="192" spans="1:8" s="234" customFormat="1" ht="222.75" customHeight="1" thickBot="1" x14ac:dyDescent="0.25">
      <c r="A192" s="316" t="s">
        <v>159</v>
      </c>
      <c r="B192" s="317"/>
      <c r="C192" s="318" t="s">
        <v>160</v>
      </c>
      <c r="D192" s="319" t="s">
        <v>153</v>
      </c>
      <c r="E192" s="320"/>
      <c r="F192" s="232"/>
      <c r="G192" s="233"/>
      <c r="H192" s="233"/>
    </row>
    <row r="193" spans="1:8" ht="24.75" customHeight="1" x14ac:dyDescent="0.2">
      <c r="A193" s="260" t="s">
        <v>161</v>
      </c>
      <c r="B193" s="260"/>
      <c r="C193" s="260"/>
      <c r="D193" s="260"/>
      <c r="E193" s="260"/>
      <c r="F193" s="260"/>
      <c r="G193" s="260"/>
      <c r="H193" s="260"/>
    </row>
    <row r="194" spans="1:8" ht="24.75" customHeight="1" x14ac:dyDescent="0.2">
      <c r="A194" s="260" t="s">
        <v>162</v>
      </c>
      <c r="B194" s="260"/>
      <c r="C194" s="260"/>
      <c r="D194" s="260"/>
      <c r="E194" s="260"/>
      <c r="F194" s="260"/>
      <c r="G194" s="260"/>
      <c r="H194" s="260"/>
    </row>
    <row r="195" spans="1:8" ht="186"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78.75" customHeight="1" x14ac:dyDescent="0.2">
      <c r="A196" s="235" t="s">
        <v>164</v>
      </c>
      <c r="B196" s="235"/>
      <c r="C196" s="235"/>
      <c r="D196" s="235"/>
      <c r="E196" s="235"/>
      <c r="F196" s="235"/>
      <c r="G196" s="235"/>
      <c r="H196" s="235"/>
    </row>
    <row r="197" spans="1:8" ht="23.25" x14ac:dyDescent="0.2">
      <c r="A197" s="260" t="s">
        <v>165</v>
      </c>
      <c r="B197" s="260"/>
      <c r="C197" s="260"/>
      <c r="D197" s="260"/>
      <c r="E197" s="260"/>
      <c r="F197" s="260"/>
      <c r="G197" s="260"/>
      <c r="H197" s="260"/>
    </row>
    <row r="198" spans="1:8" s="262" customFormat="1" ht="114.75" customHeight="1" x14ac:dyDescent="0.2">
      <c r="A198" s="235" t="s">
        <v>166</v>
      </c>
      <c r="B198" s="235"/>
      <c r="C198" s="235"/>
      <c r="D198" s="235"/>
      <c r="E198" s="235"/>
      <c r="F198" s="235"/>
      <c r="G198" s="235"/>
      <c r="H198" s="235"/>
    </row>
  </sheetData>
  <sheetProtection selectLockedCells="1" selectUnlockedCells="1"/>
  <mergeCells count="328">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6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267">
        <v>360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275">
        <f>F48*1.2</f>
        <v>5400</v>
      </c>
      <c r="E48" s="275">
        <f>F48*1.1</f>
        <v>4950</v>
      </c>
      <c r="F48" s="275">
        <v>4500</v>
      </c>
      <c r="G48" s="275">
        <f>F48*0.75</f>
        <v>3375</v>
      </c>
      <c r="H48" s="275">
        <f>F48*0.5</f>
        <v>2250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1">
        <f>F55*1.2</f>
        <v>10800</v>
      </c>
      <c r="E55" s="32">
        <f>F55*1.1</f>
        <v>9900</v>
      </c>
      <c r="F55" s="32">
        <v>9000</v>
      </c>
      <c r="G55" s="32">
        <f>F55*0.75</f>
        <v>6750</v>
      </c>
      <c r="H55" s="33">
        <f>F55*0.5</f>
        <v>4500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54">
        <f>F61*1.2</f>
        <v>14313.6</v>
      </c>
      <c r="E61" s="32">
        <f>F61*1.1</f>
        <v>13120.800000000001</v>
      </c>
      <c r="F61" s="32">
        <v>11928</v>
      </c>
      <c r="G61" s="32">
        <f>F61*0.75</f>
        <v>8946</v>
      </c>
      <c r="H61" s="33">
        <f>F61*0.5</f>
        <v>5964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267">
        <v>360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1800 до 36000</v>
      </c>
      <c r="E71" s="139"/>
      <c r="F71" s="139"/>
      <c r="G71" s="139"/>
      <c r="H71" s="140"/>
    </row>
    <row r="72" spans="1:8" ht="37.5" customHeight="1" x14ac:dyDescent="0.2">
      <c r="A72" s="141" t="s">
        <v>39</v>
      </c>
      <c r="B72" s="142"/>
      <c r="C72" s="27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144">
        <v>1800</v>
      </c>
      <c r="E72" s="145"/>
      <c r="F72" s="145"/>
      <c r="G72" s="145"/>
      <c r="H72" s="146"/>
    </row>
    <row r="73" spans="1:8" ht="37.5" customHeight="1" x14ac:dyDescent="0.2">
      <c r="A73" s="147" t="s">
        <v>40</v>
      </c>
      <c r="B73" s="148"/>
      <c r="C73" s="143"/>
      <c r="D73" s="36">
        <v>3600</v>
      </c>
      <c r="E73" s="37"/>
      <c r="F73" s="37"/>
      <c r="G73" s="37"/>
      <c r="H73" s="38"/>
    </row>
    <row r="74" spans="1:8" ht="37.5" customHeight="1" x14ac:dyDescent="0.2">
      <c r="A74" s="147" t="s">
        <v>41</v>
      </c>
      <c r="B74" s="148"/>
      <c r="C74" s="143"/>
      <c r="D74" s="36">
        <v>5400</v>
      </c>
      <c r="E74" s="37"/>
      <c r="F74" s="37"/>
      <c r="G74" s="37"/>
      <c r="H74" s="38"/>
    </row>
    <row r="75" spans="1:8" ht="37.5" customHeight="1" x14ac:dyDescent="0.2">
      <c r="A75" s="147" t="s">
        <v>42</v>
      </c>
      <c r="B75" s="148"/>
      <c r="C75" s="143"/>
      <c r="D75" s="36">
        <v>7200</v>
      </c>
      <c r="E75" s="37"/>
      <c r="F75" s="37"/>
      <c r="G75" s="37"/>
      <c r="H75" s="38"/>
    </row>
    <row r="76" spans="1:8" ht="37.5" customHeight="1" x14ac:dyDescent="0.2">
      <c r="A76" s="147" t="s">
        <v>43</v>
      </c>
      <c r="B76" s="148"/>
      <c r="C76" s="143"/>
      <c r="D76" s="36">
        <v>9000</v>
      </c>
      <c r="E76" s="37"/>
      <c r="F76" s="37"/>
      <c r="G76" s="37"/>
      <c r="H76" s="38"/>
    </row>
    <row r="77" spans="1:8" ht="37.5" customHeight="1" x14ac:dyDescent="0.2">
      <c r="A77" s="147" t="s">
        <v>44</v>
      </c>
      <c r="B77" s="148"/>
      <c r="C77" s="143"/>
      <c r="D77" s="36">
        <v>10800</v>
      </c>
      <c r="E77" s="37"/>
      <c r="F77" s="37"/>
      <c r="G77" s="37"/>
      <c r="H77" s="38"/>
    </row>
    <row r="78" spans="1:8" ht="37.5" customHeight="1" x14ac:dyDescent="0.2">
      <c r="A78" s="147" t="s">
        <v>45</v>
      </c>
      <c r="B78" s="148"/>
      <c r="C78" s="143"/>
      <c r="D78" s="36">
        <v>12600</v>
      </c>
      <c r="E78" s="37"/>
      <c r="F78" s="37"/>
      <c r="G78" s="37"/>
      <c r="H78" s="38"/>
    </row>
    <row r="79" spans="1:8" ht="37.5" customHeight="1" x14ac:dyDescent="0.2">
      <c r="A79" s="147" t="s">
        <v>46</v>
      </c>
      <c r="B79" s="148"/>
      <c r="C79" s="143"/>
      <c r="D79" s="36">
        <v>14400</v>
      </c>
      <c r="E79" s="37"/>
      <c r="F79" s="37"/>
      <c r="G79" s="37"/>
      <c r="H79" s="38"/>
    </row>
    <row r="80" spans="1:8" ht="37.5" customHeight="1" x14ac:dyDescent="0.2">
      <c r="A80" s="147" t="s">
        <v>47</v>
      </c>
      <c r="B80" s="148"/>
      <c r="C80" s="143"/>
      <c r="D80" s="36">
        <v>16200</v>
      </c>
      <c r="E80" s="37"/>
      <c r="F80" s="37"/>
      <c r="G80" s="37"/>
      <c r="H80" s="38"/>
    </row>
    <row r="81" spans="1:8" ht="37.5" customHeight="1" x14ac:dyDescent="0.2">
      <c r="A81" s="147" t="s">
        <v>48</v>
      </c>
      <c r="B81" s="148"/>
      <c r="C81" s="143"/>
      <c r="D81" s="36">
        <v>18000</v>
      </c>
      <c r="E81" s="37"/>
      <c r="F81" s="37"/>
      <c r="G81" s="37"/>
      <c r="H81" s="38"/>
    </row>
    <row r="82" spans="1:8" ht="37.5" customHeight="1" x14ac:dyDescent="0.2">
      <c r="A82" s="147" t="s">
        <v>49</v>
      </c>
      <c r="B82" s="148"/>
      <c r="C82" s="143"/>
      <c r="D82" s="36">
        <v>19800</v>
      </c>
      <c r="E82" s="37"/>
      <c r="F82" s="37"/>
      <c r="G82" s="37"/>
      <c r="H82" s="38"/>
    </row>
    <row r="83" spans="1:8" ht="37.5" customHeight="1" x14ac:dyDescent="0.2">
      <c r="A83" s="147" t="s">
        <v>50</v>
      </c>
      <c r="B83" s="148"/>
      <c r="C83" s="143"/>
      <c r="D83" s="36">
        <v>21600</v>
      </c>
      <c r="E83" s="37"/>
      <c r="F83" s="37"/>
      <c r="G83" s="37"/>
      <c r="H83" s="38"/>
    </row>
    <row r="84" spans="1:8" ht="37.5" customHeight="1" x14ac:dyDescent="0.2">
      <c r="A84" s="147" t="s">
        <v>51</v>
      </c>
      <c r="B84" s="148"/>
      <c r="C84" s="143"/>
      <c r="D84" s="36">
        <v>23400</v>
      </c>
      <c r="E84" s="37"/>
      <c r="F84" s="37"/>
      <c r="G84" s="37"/>
      <c r="H84" s="38"/>
    </row>
    <row r="85" spans="1:8" ht="37.5" customHeight="1" x14ac:dyDescent="0.2">
      <c r="A85" s="147" t="s">
        <v>52</v>
      </c>
      <c r="B85" s="148"/>
      <c r="C85" s="143"/>
      <c r="D85" s="36">
        <v>25200</v>
      </c>
      <c r="E85" s="37"/>
      <c r="F85" s="37"/>
      <c r="G85" s="37"/>
      <c r="H85" s="38"/>
    </row>
    <row r="86" spans="1:8" ht="37.5" customHeight="1" x14ac:dyDescent="0.2">
      <c r="A86" s="147" t="s">
        <v>53</v>
      </c>
      <c r="B86" s="148"/>
      <c r="C86" s="143"/>
      <c r="D86" s="36">
        <v>27000</v>
      </c>
      <c r="E86" s="37"/>
      <c r="F86" s="37"/>
      <c r="G86" s="37"/>
      <c r="H86" s="38"/>
    </row>
    <row r="87" spans="1:8" ht="37.5" customHeight="1" x14ac:dyDescent="0.2">
      <c r="A87" s="147" t="s">
        <v>54</v>
      </c>
      <c r="B87" s="148"/>
      <c r="C87" s="143"/>
      <c r="D87" s="36">
        <v>28800</v>
      </c>
      <c r="E87" s="37"/>
      <c r="F87" s="37"/>
      <c r="G87" s="37"/>
      <c r="H87" s="38"/>
    </row>
    <row r="88" spans="1:8" ht="37.5" customHeight="1" x14ac:dyDescent="0.2">
      <c r="A88" s="147" t="s">
        <v>55</v>
      </c>
      <c r="B88" s="148"/>
      <c r="C88" s="143"/>
      <c r="D88" s="36">
        <v>30600</v>
      </c>
      <c r="E88" s="37"/>
      <c r="F88" s="37"/>
      <c r="G88" s="37"/>
      <c r="H88" s="38"/>
    </row>
    <row r="89" spans="1:8" ht="37.5" customHeight="1" x14ac:dyDescent="0.2">
      <c r="A89" s="147" t="s">
        <v>56</v>
      </c>
      <c r="B89" s="148"/>
      <c r="C89" s="143"/>
      <c r="D89" s="36">
        <v>32400</v>
      </c>
      <c r="E89" s="37"/>
      <c r="F89" s="37"/>
      <c r="G89" s="37"/>
      <c r="H89" s="38"/>
    </row>
    <row r="90" spans="1:8" ht="37.5" customHeight="1" x14ac:dyDescent="0.2">
      <c r="A90" s="147" t="s">
        <v>57</v>
      </c>
      <c r="B90" s="148"/>
      <c r="C90" s="143"/>
      <c r="D90" s="36">
        <v>34200</v>
      </c>
      <c r="E90" s="37"/>
      <c r="F90" s="37"/>
      <c r="G90" s="37"/>
      <c r="H90" s="38"/>
    </row>
    <row r="91" spans="1:8" ht="37.5" customHeight="1" x14ac:dyDescent="0.2">
      <c r="A91" s="147" t="s">
        <v>58</v>
      </c>
      <c r="B91" s="148"/>
      <c r="C91" s="143"/>
      <c r="D91" s="36">
        <v>36000</v>
      </c>
      <c r="E91" s="37"/>
      <c r="F91" s="37"/>
      <c r="G91" s="37"/>
      <c r="H91" s="38"/>
    </row>
    <row r="92" spans="1:8" ht="37.5" customHeight="1" x14ac:dyDescent="0.2">
      <c r="A92" s="147" t="s">
        <v>178</v>
      </c>
      <c r="B92" s="148"/>
      <c r="C92" s="143"/>
      <c r="D92" s="36">
        <v>37800</v>
      </c>
      <c r="E92" s="37"/>
      <c r="F92" s="37"/>
      <c r="G92" s="37"/>
      <c r="H92" s="38"/>
    </row>
    <row r="93" spans="1:8" ht="37.5" customHeight="1" x14ac:dyDescent="0.2">
      <c r="A93" s="147" t="s">
        <v>179</v>
      </c>
      <c r="B93" s="148"/>
      <c r="C93" s="143"/>
      <c r="D93" s="36">
        <v>39600</v>
      </c>
      <c r="E93" s="37"/>
      <c r="F93" s="37"/>
      <c r="G93" s="37"/>
      <c r="H93" s="38"/>
    </row>
    <row r="94" spans="1:8" ht="37.5" customHeight="1" x14ac:dyDescent="0.2">
      <c r="A94" s="147" t="s">
        <v>180</v>
      </c>
      <c r="B94" s="148"/>
      <c r="C94" s="143"/>
      <c r="D94" s="36">
        <v>41400</v>
      </c>
      <c r="E94" s="37"/>
      <c r="F94" s="37"/>
      <c r="G94" s="37"/>
      <c r="H94" s="38"/>
    </row>
    <row r="95" spans="1:8" ht="37.5" customHeight="1" x14ac:dyDescent="0.2">
      <c r="A95" s="147" t="s">
        <v>181</v>
      </c>
      <c r="B95" s="148"/>
      <c r="C95" s="143"/>
      <c r="D95" s="36">
        <v>43200</v>
      </c>
      <c r="E95" s="37"/>
      <c r="F95" s="37"/>
      <c r="G95" s="37"/>
      <c r="H95" s="38"/>
    </row>
    <row r="96" spans="1:8" ht="37.5" customHeight="1" thickBot="1" x14ac:dyDescent="0.25">
      <c r="A96" s="147" t="s">
        <v>182</v>
      </c>
      <c r="B96" s="148"/>
      <c r="C96" s="528"/>
      <c r="D96" s="36">
        <v>45000</v>
      </c>
      <c r="E96" s="37"/>
      <c r="F96" s="37"/>
      <c r="G96" s="37"/>
      <c r="H96" s="38"/>
    </row>
    <row r="97" spans="1:8" ht="50.1" customHeight="1" thickBot="1" x14ac:dyDescent="0.25">
      <c r="A97" s="136" t="s">
        <v>59</v>
      </c>
      <c r="B97" s="137"/>
      <c r="C97" s="137"/>
      <c r="D97" s="138" t="e">
        <f>"от "&amp;MIN(D98:D109)&amp;" до "&amp;MAX(D98:D109)</f>
        <v>#REF!</v>
      </c>
      <c r="E97" s="139"/>
      <c r="F97" s="139"/>
      <c r="G97" s="139"/>
      <c r="H97" s="140"/>
    </row>
    <row r="98" spans="1:8" ht="151.5" x14ac:dyDescent="0.2">
      <c r="A98" s="517" t="s">
        <v>616</v>
      </c>
      <c r="B98" s="150" t="s">
        <v>194</v>
      </c>
      <c r="C98"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152">
        <v>1200</v>
      </c>
      <c r="E98" s="152"/>
      <c r="F98" s="152"/>
      <c r="G98" s="152"/>
      <c r="H98" s="153"/>
    </row>
    <row r="99" spans="1:8" ht="151.5" x14ac:dyDescent="0.2">
      <c r="A99" s="691" t="s">
        <v>617</v>
      </c>
      <c r="B99" s="150" t="s">
        <v>13</v>
      </c>
      <c r="C99" s="350"/>
      <c r="D99" s="152" t="e">
        <v>#REF!</v>
      </c>
      <c r="E99" s="152"/>
      <c r="F99" s="152"/>
      <c r="G99" s="152"/>
      <c r="H99" s="153"/>
    </row>
    <row r="100" spans="1:8" ht="151.5" x14ac:dyDescent="0.2">
      <c r="A100" s="149" t="s">
        <v>60</v>
      </c>
      <c r="B100" s="150" t="s">
        <v>13</v>
      </c>
      <c r="C100" s="35"/>
      <c r="D100" s="152">
        <v>1200</v>
      </c>
      <c r="E100" s="152"/>
      <c r="F100" s="152"/>
      <c r="G100" s="152"/>
      <c r="H100" s="153"/>
    </row>
    <row r="101" spans="1:8" ht="37.5" customHeight="1" x14ac:dyDescent="0.2">
      <c r="A101" s="154" t="s">
        <v>61</v>
      </c>
      <c r="B101" s="155"/>
      <c r="C101" s="15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157">
        <v>510</v>
      </c>
      <c r="E101" s="157"/>
      <c r="F101" s="157"/>
      <c r="G101" s="157"/>
      <c r="H101" s="158"/>
    </row>
    <row r="102" spans="1:8" ht="37.5" customHeight="1" x14ac:dyDescent="0.2">
      <c r="A102" s="154" t="s">
        <v>62</v>
      </c>
      <c r="B102" s="155"/>
      <c r="C102" s="159"/>
      <c r="D102" s="157">
        <v>3000</v>
      </c>
      <c r="E102" s="157"/>
      <c r="F102" s="157"/>
      <c r="G102" s="157"/>
      <c r="H102" s="158"/>
    </row>
    <row r="103" spans="1:8" ht="37.5" customHeight="1" x14ac:dyDescent="0.2">
      <c r="A103" s="154" t="s">
        <v>63</v>
      </c>
      <c r="B103" s="155"/>
      <c r="C103" s="159"/>
      <c r="D103" s="157">
        <v>1008</v>
      </c>
      <c r="E103" s="157"/>
      <c r="F103" s="157"/>
      <c r="G103" s="157"/>
      <c r="H103" s="158"/>
    </row>
    <row r="104" spans="1:8" ht="37.5" customHeight="1" x14ac:dyDescent="0.2">
      <c r="A104" s="160" t="s">
        <v>64</v>
      </c>
      <c r="B104" s="161"/>
      <c r="C104" s="159"/>
      <c r="D104" s="157">
        <v>2016</v>
      </c>
      <c r="E104" s="157"/>
      <c r="F104" s="157"/>
      <c r="G104" s="157"/>
      <c r="H104" s="158"/>
    </row>
    <row r="105" spans="1:8" ht="37.5" customHeight="1" x14ac:dyDescent="0.2">
      <c r="A105" s="154" t="s">
        <v>65</v>
      </c>
      <c r="B105" s="155"/>
      <c r="C105" s="159"/>
      <c r="D105" s="157">
        <v>324</v>
      </c>
      <c r="E105" s="157"/>
      <c r="F105" s="157"/>
      <c r="G105" s="157"/>
      <c r="H105" s="158"/>
    </row>
    <row r="106" spans="1:8" ht="37.5" customHeight="1" x14ac:dyDescent="0.2">
      <c r="A106" s="154" t="s">
        <v>66</v>
      </c>
      <c r="B106" s="155"/>
      <c r="C106" s="159"/>
      <c r="D106" s="157">
        <v>324</v>
      </c>
      <c r="E106" s="157"/>
      <c r="F106" s="157"/>
      <c r="G106" s="157"/>
      <c r="H106" s="158"/>
    </row>
    <row r="107" spans="1:8" ht="37.5" customHeight="1" x14ac:dyDescent="0.2">
      <c r="A107" s="154" t="s">
        <v>67</v>
      </c>
      <c r="B107" s="155"/>
      <c r="C107" s="159"/>
      <c r="D107" s="157">
        <v>612</v>
      </c>
      <c r="E107" s="157"/>
      <c r="F107" s="157"/>
      <c r="G107" s="157"/>
      <c r="H107" s="158"/>
    </row>
    <row r="108" spans="1:8" ht="37.5" customHeight="1" x14ac:dyDescent="0.2">
      <c r="A108" s="154" t="s">
        <v>68</v>
      </c>
      <c r="B108" s="155"/>
      <c r="C108" s="159"/>
      <c r="D108" s="157">
        <v>900</v>
      </c>
      <c r="E108" s="157"/>
      <c r="F108" s="157"/>
      <c r="G108" s="157"/>
      <c r="H108" s="158"/>
    </row>
    <row r="109" spans="1:8" ht="37.5" customHeight="1" thickBot="1" x14ac:dyDescent="0.25">
      <c r="A109" s="162" t="s">
        <v>69</v>
      </c>
      <c r="B109" s="163"/>
      <c r="C109" s="164"/>
      <c r="D109" s="165">
        <v>2520</v>
      </c>
      <c r="E109" s="165"/>
      <c r="F109" s="165"/>
      <c r="G109" s="165"/>
      <c r="H109" s="166"/>
    </row>
    <row r="110" spans="1:8" s="16" customFormat="1" ht="117.75" customHeight="1" thickBot="1" x14ac:dyDescent="0.25">
      <c r="A110" s="283" t="s">
        <v>71</v>
      </c>
      <c r="B110" s="284"/>
      <c r="C110"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45">
        <v>30</v>
      </c>
      <c r="E110" s="45"/>
      <c r="F110" s="45"/>
      <c r="G110" s="45"/>
      <c r="H110" s="46"/>
    </row>
    <row r="111" spans="1:8" ht="50.1" customHeight="1" thickBot="1" x14ac:dyDescent="0.25">
      <c r="A111" s="24" t="s">
        <v>72</v>
      </c>
      <c r="B111" s="25"/>
      <c r="C111" s="26"/>
      <c r="D111" s="173" t="e">
        <f>"от "&amp;MIN(D113,D133:H134,#REF!,D135:H149)&amp;" до "&amp;MAX(D113,D133:H134,#REF!,D135:H149)</f>
        <v>#REF!</v>
      </c>
      <c r="E111" s="173"/>
      <c r="F111" s="173"/>
      <c r="G111" s="173"/>
      <c r="H111" s="174"/>
    </row>
    <row r="112" spans="1:8" ht="21.75" thickBot="1" x14ac:dyDescent="0.25">
      <c r="A112" s="286"/>
      <c r="B112" s="287"/>
      <c r="C112" s="130"/>
      <c r="D112" s="288"/>
      <c r="E112" s="288"/>
      <c r="F112" s="288"/>
      <c r="G112" s="288"/>
      <c r="H112" s="289"/>
    </row>
    <row r="113" spans="1:8" ht="53.25" customHeight="1" thickBot="1" x14ac:dyDescent="0.25">
      <c r="A113" s="179" t="s">
        <v>73</v>
      </c>
      <c r="B113" s="180"/>
      <c r="C11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182">
        <v>3600</v>
      </c>
      <c r="E113" s="182"/>
      <c r="F113" s="182"/>
      <c r="G113" s="182"/>
      <c r="H113" s="183"/>
    </row>
    <row r="114" spans="1:8" ht="53.25" customHeight="1" thickBot="1" x14ac:dyDescent="0.25">
      <c r="A114" s="184" t="s">
        <v>74</v>
      </c>
      <c r="B114" s="185"/>
      <c r="C114" s="186"/>
      <c r="D114" s="187" t="s">
        <v>75</v>
      </c>
      <c r="E114" s="188"/>
      <c r="F114" s="188"/>
      <c r="G114" s="188"/>
      <c r="H114" s="189"/>
    </row>
    <row r="115" spans="1:8" ht="53.25" customHeight="1" x14ac:dyDescent="0.2">
      <c r="A115" s="190" t="s">
        <v>76</v>
      </c>
      <c r="B115" s="191"/>
      <c r="C115" s="186"/>
      <c r="D115" s="157">
        <f>D113/4</f>
        <v>900</v>
      </c>
      <c r="E115" s="157"/>
      <c r="F115" s="157"/>
      <c r="G115" s="157"/>
      <c r="H115" s="158"/>
    </row>
    <row r="116" spans="1:8" ht="53.25" customHeight="1" x14ac:dyDescent="0.2">
      <c r="A116" s="190" t="s">
        <v>77</v>
      </c>
      <c r="B116" s="191"/>
      <c r="C116" s="186"/>
      <c r="D116" s="157">
        <f>D113/5</f>
        <v>720</v>
      </c>
      <c r="E116" s="157"/>
      <c r="F116" s="157"/>
      <c r="G116" s="157"/>
      <c r="H116" s="158"/>
    </row>
    <row r="117" spans="1:8" ht="53.25" customHeight="1" x14ac:dyDescent="0.2">
      <c r="A117" s="190" t="s">
        <v>78</v>
      </c>
      <c r="B117" s="191"/>
      <c r="C117" s="186"/>
      <c r="D117" s="157">
        <f>D113/6</f>
        <v>600</v>
      </c>
      <c r="E117" s="157"/>
      <c r="F117" s="157"/>
      <c r="G117" s="157"/>
      <c r="H117" s="158"/>
    </row>
    <row r="118" spans="1:8" ht="53.25" customHeight="1" x14ac:dyDescent="0.2">
      <c r="A118" s="190" t="s">
        <v>79</v>
      </c>
      <c r="B118" s="191"/>
      <c r="C118" s="186"/>
      <c r="D118" s="157">
        <f>D113/7</f>
        <v>514.28571428571433</v>
      </c>
      <c r="E118" s="157"/>
      <c r="F118" s="157"/>
      <c r="G118" s="157"/>
      <c r="H118" s="158"/>
    </row>
    <row r="119" spans="1:8" ht="53.25" customHeight="1" x14ac:dyDescent="0.2">
      <c r="A119" s="190" t="s">
        <v>80</v>
      </c>
      <c r="B119" s="191"/>
      <c r="C119" s="186"/>
      <c r="D119" s="157">
        <f>D113/8</f>
        <v>450</v>
      </c>
      <c r="E119" s="157"/>
      <c r="F119" s="157"/>
      <c r="G119" s="157"/>
      <c r="H119" s="158"/>
    </row>
    <row r="120" spans="1:8" ht="53.25" customHeight="1" x14ac:dyDescent="0.2">
      <c r="A120" s="190" t="s">
        <v>81</v>
      </c>
      <c r="B120" s="191"/>
      <c r="C120" s="186"/>
      <c r="D120" s="157">
        <f>D113/9</f>
        <v>400</v>
      </c>
      <c r="E120" s="157"/>
      <c r="F120" s="157"/>
      <c r="G120" s="157"/>
      <c r="H120" s="158"/>
    </row>
    <row r="121" spans="1:8" ht="53.25" customHeight="1" x14ac:dyDescent="0.2">
      <c r="A121" s="190" t="s">
        <v>82</v>
      </c>
      <c r="B121" s="191"/>
      <c r="C121" s="186"/>
      <c r="D121" s="157">
        <f>D113/10</f>
        <v>360</v>
      </c>
      <c r="E121" s="157"/>
      <c r="F121" s="157"/>
      <c r="G121" s="157"/>
      <c r="H121" s="158"/>
    </row>
    <row r="122" spans="1:8" ht="53.25" customHeight="1" thickBot="1" x14ac:dyDescent="0.25">
      <c r="A122" s="179" t="s">
        <v>83</v>
      </c>
      <c r="B122" s="180"/>
      <c r="C122" s="186"/>
      <c r="D122" s="182">
        <v>7200</v>
      </c>
      <c r="E122" s="182"/>
      <c r="F122" s="182"/>
      <c r="G122" s="182"/>
      <c r="H122" s="183"/>
    </row>
    <row r="123" spans="1:8" ht="53.25" customHeight="1" thickBot="1" x14ac:dyDescent="0.25">
      <c r="A123" s="184" t="s">
        <v>74</v>
      </c>
      <c r="B123" s="185"/>
      <c r="C123" s="186"/>
      <c r="D123" s="187" t="s">
        <v>75</v>
      </c>
      <c r="E123" s="188"/>
      <c r="F123" s="188"/>
      <c r="G123" s="188"/>
      <c r="H123" s="189"/>
    </row>
    <row r="124" spans="1:8" ht="53.25" customHeight="1" x14ac:dyDescent="0.2">
      <c r="A124" s="190" t="s">
        <v>76</v>
      </c>
      <c r="B124" s="191"/>
      <c r="C124" s="186"/>
      <c r="D124" s="157">
        <v>1800</v>
      </c>
      <c r="E124" s="157"/>
      <c r="F124" s="157"/>
      <c r="G124" s="157"/>
      <c r="H124" s="158"/>
    </row>
    <row r="125" spans="1:8" ht="53.25" customHeight="1" x14ac:dyDescent="0.2">
      <c r="A125" s="190" t="s">
        <v>77</v>
      </c>
      <c r="B125" s="191"/>
      <c r="C125" s="186"/>
      <c r="D125" s="157">
        <v>1440</v>
      </c>
      <c r="E125" s="157"/>
      <c r="F125" s="157"/>
      <c r="G125" s="157"/>
      <c r="H125" s="158"/>
    </row>
    <row r="126" spans="1:8" ht="53.25" customHeight="1" x14ac:dyDescent="0.2">
      <c r="A126" s="190" t="s">
        <v>78</v>
      </c>
      <c r="B126" s="191"/>
      <c r="C126" s="186"/>
      <c r="D126" s="157">
        <v>1200</v>
      </c>
      <c r="E126" s="157"/>
      <c r="F126" s="157"/>
      <c r="G126" s="157"/>
      <c r="H126" s="158"/>
    </row>
    <row r="127" spans="1:8" ht="53.25" customHeight="1" x14ac:dyDescent="0.2">
      <c r="A127" s="190" t="s">
        <v>79</v>
      </c>
      <c r="B127" s="191"/>
      <c r="C127" s="186"/>
      <c r="D127" s="157">
        <v>1028.5714285714284</v>
      </c>
      <c r="E127" s="157"/>
      <c r="F127" s="157"/>
      <c r="G127" s="157"/>
      <c r="H127" s="158"/>
    </row>
    <row r="128" spans="1:8" ht="53.25" customHeight="1" x14ac:dyDescent="0.2">
      <c r="A128" s="190" t="s">
        <v>80</v>
      </c>
      <c r="B128" s="191"/>
      <c r="C128" s="186"/>
      <c r="D128" s="157">
        <v>900</v>
      </c>
      <c r="E128" s="157"/>
      <c r="F128" s="157"/>
      <c r="G128" s="157"/>
      <c r="H128" s="158"/>
    </row>
    <row r="129" spans="1:8" ht="53.25" customHeight="1" x14ac:dyDescent="0.2">
      <c r="A129" s="190" t="s">
        <v>81</v>
      </c>
      <c r="B129" s="191"/>
      <c r="C129" s="186"/>
      <c r="D129" s="157">
        <v>799.99999999999989</v>
      </c>
      <c r="E129" s="157"/>
      <c r="F129" s="157"/>
      <c r="G129" s="157"/>
      <c r="H129" s="158"/>
    </row>
    <row r="130" spans="1:8" ht="53.25" customHeight="1" thickBot="1" x14ac:dyDescent="0.25">
      <c r="A130" s="190" t="s">
        <v>82</v>
      </c>
      <c r="B130" s="191"/>
      <c r="C130" s="194"/>
      <c r="D130" s="157">
        <v>720</v>
      </c>
      <c r="E130" s="157"/>
      <c r="F130" s="157"/>
      <c r="G130" s="157"/>
      <c r="H130" s="158"/>
    </row>
    <row r="131" spans="1:8" s="16" customFormat="1" ht="62.45" customHeight="1" thickBot="1" x14ac:dyDescent="0.25">
      <c r="A131" s="195" t="s">
        <v>84</v>
      </c>
      <c r="B131" s="196"/>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44">
        <v>15048</v>
      </c>
      <c r="E131" s="45"/>
      <c r="F131" s="45"/>
      <c r="G131" s="45"/>
      <c r="H131" s="46"/>
    </row>
    <row r="132" spans="1:8" ht="21.75" thickBot="1" x14ac:dyDescent="0.25">
      <c r="A132" s="286"/>
      <c r="B132" s="287"/>
      <c r="C132" s="125"/>
      <c r="D132" s="288"/>
      <c r="E132" s="288"/>
      <c r="F132" s="288"/>
      <c r="G132" s="288"/>
      <c r="H132" s="289"/>
    </row>
    <row r="133" spans="1:8" ht="50.1" customHeight="1" x14ac:dyDescent="0.2">
      <c r="A133" s="160" t="s">
        <v>85</v>
      </c>
      <c r="B133" s="161"/>
      <c r="C133" s="201" t="str">
        <f>"Интернет-площадка 2gis.ru на основе Cправочника организаций "&amp;$C$2&amp;""</f>
        <v>Интернет-площадка 2gis.ru на основе Cправочника организаций "2ГИС.ОРЕНБУРГ"</v>
      </c>
      <c r="D133" s="31">
        <v>6048</v>
      </c>
      <c r="E133" s="32"/>
      <c r="F133" s="32"/>
      <c r="G133" s="32"/>
      <c r="H133" s="33"/>
    </row>
    <row r="134" spans="1:8" ht="50.1" customHeight="1" x14ac:dyDescent="0.2">
      <c r="A134" s="160" t="s">
        <v>86</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121">
        <v>3000</v>
      </c>
      <c r="E134" s="122"/>
      <c r="F134" s="122"/>
      <c r="G134" s="122"/>
      <c r="H134" s="123"/>
    </row>
    <row r="135" spans="1:8" ht="50.1" customHeight="1" x14ac:dyDescent="0.2">
      <c r="A135" s="160" t="s">
        <v>87</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6">
        <v>5052</v>
      </c>
      <c r="E135" s="37"/>
      <c r="F135" s="37"/>
      <c r="G135" s="37"/>
      <c r="H135" s="38"/>
    </row>
    <row r="136" spans="1:8" ht="50.1" customHeight="1" x14ac:dyDescent="0.2">
      <c r="A136" s="160" t="s">
        <v>88</v>
      </c>
      <c r="B136" s="161"/>
      <c r="C136" s="202" t="str">
        <f>"Интернет-площадка 2gis.ru на основе Cправочника организаций "&amp;$C$2&amp;""</f>
        <v>Интернет-площадка 2gis.ru на основе Cправочника организаций "2ГИС.ОРЕНБУРГ"</v>
      </c>
      <c r="D136" s="36">
        <v>8550</v>
      </c>
      <c r="E136" s="37"/>
      <c r="F136" s="37"/>
      <c r="G136" s="37"/>
      <c r="H136" s="38"/>
    </row>
    <row r="137" spans="1:8" ht="50.1" customHeight="1" x14ac:dyDescent="0.2">
      <c r="A137" s="160" t="s">
        <v>89</v>
      </c>
      <c r="B137" s="161"/>
      <c r="C137" s="202" t="str">
        <f>"Интернет-площадка 2gis.ru на основе Cправочника организаций "&amp;$C$2&amp;""</f>
        <v>Интернет-площадка 2gis.ru на основе Cправочника организаций "2ГИС.ОРЕНБУРГ"</v>
      </c>
      <c r="D137" s="36">
        <v>10260</v>
      </c>
      <c r="E137" s="37"/>
      <c r="F137" s="37"/>
      <c r="G137" s="37"/>
      <c r="H137" s="38"/>
    </row>
    <row r="138" spans="1:8" ht="50.1" customHeight="1" x14ac:dyDescent="0.2">
      <c r="A138" s="160" t="s">
        <v>90</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6">
        <v>4800</v>
      </c>
      <c r="E138" s="37"/>
      <c r="F138" s="37"/>
      <c r="G138" s="37"/>
      <c r="H138" s="38"/>
    </row>
    <row r="139" spans="1:8" ht="50.1" customHeight="1" x14ac:dyDescent="0.2">
      <c r="A139" s="160" t="s">
        <v>91</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6">
        <v>3000</v>
      </c>
      <c r="E139" s="37"/>
      <c r="F139" s="37"/>
      <c r="G139" s="37"/>
      <c r="H139" s="38"/>
    </row>
    <row r="140" spans="1:8" ht="50.1" customHeight="1" x14ac:dyDescent="0.2">
      <c r="A140" s="160" t="s">
        <v>92</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6">
        <v>4500</v>
      </c>
      <c r="E140" s="37"/>
      <c r="F140" s="37"/>
      <c r="G140" s="37"/>
      <c r="H140" s="38"/>
    </row>
    <row r="141" spans="1:8" ht="50.1" customHeight="1" x14ac:dyDescent="0.2">
      <c r="A141" s="160" t="s">
        <v>93</v>
      </c>
      <c r="B141" s="161"/>
      <c r="C141" s="203" t="e">
        <f>#REF!</f>
        <v>#REF!</v>
      </c>
      <c r="D141" s="36">
        <v>13212</v>
      </c>
      <c r="E141" s="37"/>
      <c r="F141" s="37"/>
      <c r="G141" s="37"/>
      <c r="H141" s="38"/>
    </row>
    <row r="142" spans="1:8" ht="50.1" customHeight="1" x14ac:dyDescent="0.2">
      <c r="A142" s="160" t="s">
        <v>94</v>
      </c>
      <c r="B142" s="161"/>
      <c r="C142" s="202" t="s">
        <v>95</v>
      </c>
      <c r="D142" s="36">
        <v>1224</v>
      </c>
      <c r="E142" s="37"/>
      <c r="F142" s="37"/>
      <c r="G142" s="37"/>
      <c r="H142" s="38"/>
    </row>
    <row r="143" spans="1:8" ht="64.5" customHeight="1" x14ac:dyDescent="0.2">
      <c r="A143" s="160" t="s">
        <v>96</v>
      </c>
      <c r="B143" s="161"/>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6">
        <v>3000</v>
      </c>
      <c r="E143" s="37"/>
      <c r="F143" s="37"/>
      <c r="G143" s="37"/>
      <c r="H143" s="38"/>
    </row>
    <row r="144" spans="1:8" ht="64.5" customHeight="1" x14ac:dyDescent="0.2">
      <c r="A144" s="160" t="s">
        <v>97</v>
      </c>
      <c r="B144" s="161"/>
      <c r="C144" s="202"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6">
        <v>2400</v>
      </c>
      <c r="E144" s="37"/>
      <c r="F144" s="37"/>
      <c r="G144" s="37"/>
      <c r="H144" s="38"/>
    </row>
    <row r="145" spans="1:8" ht="64.5" customHeight="1" x14ac:dyDescent="0.2">
      <c r="A145" s="160" t="s">
        <v>98</v>
      </c>
      <c r="B145" s="161"/>
      <c r="C145"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6">
        <v>2550</v>
      </c>
      <c r="E145" s="37"/>
      <c r="F145" s="37"/>
      <c r="G145" s="37"/>
      <c r="H145" s="38"/>
    </row>
    <row r="146" spans="1:8" ht="64.5" customHeight="1" x14ac:dyDescent="0.2">
      <c r="A146" s="160" t="s">
        <v>99</v>
      </c>
      <c r="B146" s="161"/>
      <c r="C146"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6">
        <v>1200</v>
      </c>
      <c r="E146" s="37"/>
      <c r="F146" s="37"/>
      <c r="G146" s="37"/>
      <c r="H146" s="38"/>
    </row>
    <row r="147" spans="1:8" ht="64.5" customHeight="1" x14ac:dyDescent="0.2">
      <c r="A147" s="160" t="s">
        <v>100</v>
      </c>
      <c r="B147" s="161" t="s">
        <v>100</v>
      </c>
      <c r="C14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6">
        <v>15000</v>
      </c>
      <c r="E147" s="37"/>
      <c r="F147" s="37"/>
      <c r="G147" s="37"/>
      <c r="H147" s="38"/>
    </row>
    <row r="148" spans="1:8" ht="64.5" customHeight="1" x14ac:dyDescent="0.2">
      <c r="A148" s="160" t="s">
        <v>101</v>
      </c>
      <c r="B148" s="161" t="s">
        <v>101</v>
      </c>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6">
        <v>8502</v>
      </c>
      <c r="E148" s="37"/>
      <c r="F148" s="37"/>
      <c r="G148" s="37"/>
      <c r="H148" s="38"/>
    </row>
    <row r="149" spans="1:8" ht="50.1" customHeight="1" thickBot="1" x14ac:dyDescent="0.25">
      <c r="A149" s="160" t="s">
        <v>102</v>
      </c>
      <c r="B149" s="161"/>
      <c r="C149"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6">
        <v>2520</v>
      </c>
      <c r="E149" s="37"/>
      <c r="F149" s="37"/>
      <c r="G149" s="37"/>
      <c r="H149" s="38"/>
    </row>
    <row r="150" spans="1:8" s="16" customFormat="1" ht="102" customHeight="1" thickBot="1" x14ac:dyDescent="0.25">
      <c r="A150" s="160" t="s">
        <v>16</v>
      </c>
      <c r="B150" s="161"/>
      <c r="C150"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6">
        <v>510</v>
      </c>
      <c r="E150" s="37"/>
      <c r="F150" s="37"/>
      <c r="G150" s="37"/>
      <c r="H150" s="38"/>
    </row>
    <row r="151" spans="1:8" s="16" customFormat="1" ht="102" customHeight="1" thickBot="1" x14ac:dyDescent="0.25">
      <c r="A151" s="160" t="s">
        <v>103</v>
      </c>
      <c r="B151" s="161"/>
      <c r="C151"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1" s="36">
        <v>50010</v>
      </c>
      <c r="E151" s="37"/>
      <c r="F151" s="37"/>
      <c r="G151" s="37"/>
      <c r="H151" s="38"/>
    </row>
    <row r="152" spans="1:8" s="16" customFormat="1" ht="126" customHeight="1" x14ac:dyDescent="0.2">
      <c r="A152" s="160" t="s">
        <v>104</v>
      </c>
      <c r="B152" s="161"/>
      <c r="C152"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2" s="36">
        <v>8424</v>
      </c>
      <c r="E152" s="37"/>
      <c r="F152" s="37"/>
      <c r="G152" s="37"/>
      <c r="H152" s="38"/>
    </row>
    <row r="153" spans="1:8" s="16" customFormat="1" ht="96" customHeight="1" x14ac:dyDescent="0.2">
      <c r="A153" s="154" t="s">
        <v>105</v>
      </c>
      <c r="B153" s="204"/>
      <c r="C15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6">
        <v>4824</v>
      </c>
      <c r="E153" s="37"/>
      <c r="F153" s="37"/>
      <c r="G153" s="37"/>
      <c r="H153" s="38"/>
    </row>
    <row r="154" spans="1:8" s="16" customFormat="1" ht="96" customHeight="1" x14ac:dyDescent="0.2">
      <c r="A154" s="154" t="s">
        <v>106</v>
      </c>
      <c r="B154" s="204"/>
      <c r="C15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4" s="36">
        <v>6000</v>
      </c>
      <c r="E154" s="37"/>
      <c r="F154" s="37"/>
      <c r="G154" s="37"/>
      <c r="H154" s="38"/>
    </row>
    <row r="155" spans="1:8" ht="50.1" customHeight="1" x14ac:dyDescent="0.2">
      <c r="A155" s="160" t="s">
        <v>107</v>
      </c>
      <c r="B155" s="161"/>
      <c r="C155" s="202" t="str">
        <f>"Интернет-площадка 2gis.ru на основе Cправочника организаций "&amp;$C$2&amp;""</f>
        <v>Интернет-площадка 2gis.ru на основе Cправочника организаций "2ГИС.ОРЕНБУРГ"</v>
      </c>
      <c r="D155" s="36">
        <v>8520</v>
      </c>
      <c r="E155" s="37"/>
      <c r="F155" s="37"/>
      <c r="G155" s="37"/>
      <c r="H155" s="38"/>
    </row>
    <row r="156" spans="1:8" ht="50.1" customHeight="1" x14ac:dyDescent="0.2">
      <c r="A156" s="160" t="s">
        <v>108</v>
      </c>
      <c r="B156" s="161"/>
      <c r="C156" s="202"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6">
        <v>4200</v>
      </c>
      <c r="E156" s="37"/>
      <c r="F156" s="37"/>
      <c r="G156" s="37"/>
      <c r="H156" s="38"/>
    </row>
    <row r="157" spans="1:8" ht="50.1" customHeight="1" x14ac:dyDescent="0.2">
      <c r="A157" s="160" t="s">
        <v>109</v>
      </c>
      <c r="B157" s="161"/>
      <c r="C157" s="202" t="str">
        <f t="shared" si="1"/>
        <v>Электронный справочник на основе Справочника организаций "2ГИС.ОРЕНБУРГ" (версия для ПК)</v>
      </c>
      <c r="D157" s="36">
        <v>7080</v>
      </c>
      <c r="E157" s="37"/>
      <c r="F157" s="37"/>
      <c r="G157" s="37"/>
      <c r="H157" s="38"/>
    </row>
    <row r="158" spans="1:8" ht="50.1" customHeight="1" x14ac:dyDescent="0.2">
      <c r="A158" s="160" t="s">
        <v>110</v>
      </c>
      <c r="B158" s="161"/>
      <c r="C158" s="202" t="str">
        <f>"Интернет-площадка 2gis.ru на основе Cправочника организаций "&amp;$C$2&amp;""</f>
        <v>Интернет-площадка 2gis.ru на основе Cправочника организаций "2ГИС.ОРЕНБУРГ"</v>
      </c>
      <c r="D158" s="36">
        <v>12000</v>
      </c>
      <c r="E158" s="37"/>
      <c r="F158" s="37"/>
      <c r="G158" s="37"/>
      <c r="H158" s="38"/>
    </row>
    <row r="159" spans="1:8" ht="50.1" customHeight="1" x14ac:dyDescent="0.2">
      <c r="A159" s="160" t="s">
        <v>111</v>
      </c>
      <c r="B159" s="161"/>
      <c r="C159" s="202" t="str">
        <f>"Интернет-площадка 2gis.ru на основе Cправочника организаций "&amp;$C$2&amp;""</f>
        <v>Интернет-площадка 2gis.ru на основе Cправочника организаций "2ГИС.ОРЕНБУРГ"</v>
      </c>
      <c r="D159" s="36">
        <v>14400</v>
      </c>
      <c r="E159" s="37"/>
      <c r="F159" s="37"/>
      <c r="G159" s="37"/>
      <c r="H159" s="38"/>
    </row>
    <row r="160" spans="1:8" ht="50.1" customHeight="1" x14ac:dyDescent="0.2">
      <c r="A160" s="160" t="s">
        <v>112</v>
      </c>
      <c r="B160" s="161"/>
      <c r="C160" s="202" t="str">
        <f t="shared" si="1"/>
        <v>Электронный справочник на основе Справочника организаций "2ГИС.ОРЕНБУРГ" (версия для ПК)</v>
      </c>
      <c r="D160" s="36">
        <v>6720</v>
      </c>
      <c r="E160" s="37"/>
      <c r="F160" s="37"/>
      <c r="G160" s="37"/>
      <c r="H160" s="38"/>
    </row>
    <row r="161" spans="1:8" ht="50.1" customHeight="1" x14ac:dyDescent="0.2">
      <c r="A161" s="160" t="s">
        <v>113</v>
      </c>
      <c r="B161" s="161"/>
      <c r="C161" s="202" t="str">
        <f t="shared" si="1"/>
        <v>Электронный справочник на основе Справочника организаций "2ГИС.ОРЕНБУРГ" (версия для ПК)</v>
      </c>
      <c r="D161" s="36">
        <v>4200</v>
      </c>
      <c r="E161" s="37"/>
      <c r="F161" s="37"/>
      <c r="G161" s="37"/>
      <c r="H161" s="38"/>
    </row>
    <row r="162" spans="1:8" ht="50.1" customHeight="1" x14ac:dyDescent="0.2">
      <c r="A162" s="160" t="s">
        <v>114</v>
      </c>
      <c r="B162" s="161"/>
      <c r="C162" s="202" t="str">
        <f t="shared" si="1"/>
        <v>Электронный справочник на основе Справочника организаций "2ГИС.ОРЕНБУРГ" (версия для ПК)</v>
      </c>
      <c r="D162" s="36">
        <v>6360</v>
      </c>
      <c r="E162" s="37"/>
      <c r="F162" s="37"/>
      <c r="G162" s="37"/>
      <c r="H162" s="38"/>
    </row>
    <row r="163" spans="1:8" ht="50.1" customHeight="1" x14ac:dyDescent="0.2">
      <c r="A163" s="160" t="s">
        <v>115</v>
      </c>
      <c r="B163" s="161"/>
      <c r="C163" s="202" t="s">
        <v>95</v>
      </c>
      <c r="D163" s="36">
        <v>1800</v>
      </c>
      <c r="E163" s="37"/>
      <c r="F163" s="37"/>
      <c r="G163" s="37"/>
      <c r="H163" s="38"/>
    </row>
    <row r="164" spans="1:8" ht="69.75" customHeight="1" x14ac:dyDescent="0.2">
      <c r="A164" s="160" t="s">
        <v>116</v>
      </c>
      <c r="B164" s="161"/>
      <c r="C16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6">
        <v>21000</v>
      </c>
      <c r="E164" s="37"/>
      <c r="F164" s="37"/>
      <c r="G164" s="37"/>
      <c r="H164" s="38"/>
    </row>
    <row r="165" spans="1:8" ht="50.1" customHeight="1" thickBot="1" x14ac:dyDescent="0.25">
      <c r="A165" s="160" t="s">
        <v>117</v>
      </c>
      <c r="B165" s="161"/>
      <c r="C165" s="202" t="str">
        <f t="shared" si="1"/>
        <v>Электронный справочник на основе Справочника организаций "2ГИС.ОРЕНБУРГ" (версия для ПК)</v>
      </c>
      <c r="D165" s="44">
        <v>3600</v>
      </c>
      <c r="E165" s="45"/>
      <c r="F165" s="45"/>
      <c r="G165" s="45"/>
      <c r="H165" s="46"/>
    </row>
    <row r="166" spans="1:8" s="28" customFormat="1" ht="50.1" customHeight="1" thickBot="1" x14ac:dyDescent="0.25">
      <c r="A166" s="24" t="s">
        <v>118</v>
      </c>
      <c r="B166" s="25"/>
      <c r="C166" s="26"/>
      <c r="D166" s="173"/>
      <c r="E166" s="173"/>
      <c r="F166" s="173"/>
      <c r="G166" s="173"/>
      <c r="H166" s="174"/>
    </row>
    <row r="167" spans="1:8" s="16" customFormat="1" ht="50.1" customHeight="1" x14ac:dyDescent="0.2">
      <c r="A167" s="160" t="s">
        <v>119</v>
      </c>
      <c r="B167" s="161"/>
      <c r="C16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6">
        <v>10800</v>
      </c>
      <c r="E167" s="37"/>
      <c r="F167" s="37"/>
      <c r="G167" s="37"/>
      <c r="H167" s="38"/>
    </row>
    <row r="168" spans="1:8" s="16" customFormat="1" ht="50.1" customHeight="1" x14ac:dyDescent="0.2">
      <c r="A168" s="160" t="s">
        <v>120</v>
      </c>
      <c r="B168" s="161"/>
      <c r="C168" s="209"/>
      <c r="D168" s="36">
        <v>10800</v>
      </c>
      <c r="E168" s="37"/>
      <c r="F168" s="37"/>
      <c r="G168" s="37"/>
      <c r="H168" s="38"/>
    </row>
    <row r="169" spans="1:8" s="16" customFormat="1" ht="50.1" customHeight="1" x14ac:dyDescent="0.2">
      <c r="A169" s="207" t="s">
        <v>121</v>
      </c>
      <c r="B169" s="208"/>
      <c r="C169" s="209"/>
      <c r="D169" s="293">
        <v>4824</v>
      </c>
      <c r="E169" s="157"/>
      <c r="F169" s="157"/>
      <c r="G169" s="157"/>
      <c r="H169" s="157"/>
    </row>
    <row r="170" spans="1:8" s="16" customFormat="1" ht="50.1" customHeight="1" x14ac:dyDescent="0.2">
      <c r="A170" s="207" t="s">
        <v>122</v>
      </c>
      <c r="B170" s="208"/>
      <c r="C170" s="209"/>
      <c r="D170" s="293">
        <v>482.4</v>
      </c>
      <c r="E170" s="157"/>
      <c r="F170" s="157"/>
      <c r="G170" s="157"/>
      <c r="H170" s="157"/>
    </row>
    <row r="171" spans="1:8" s="16" customFormat="1" ht="50.1" customHeight="1" thickBot="1" x14ac:dyDescent="0.25">
      <c r="A171" s="207" t="s">
        <v>123</v>
      </c>
      <c r="B171" s="208"/>
      <c r="C171" s="210"/>
      <c r="D171" s="78">
        <v>1800</v>
      </c>
      <c r="E171" s="79"/>
      <c r="F171" s="79"/>
      <c r="G171" s="79"/>
      <c r="H171" s="79"/>
    </row>
    <row r="172" spans="1:8" s="16" customFormat="1" ht="50.1" customHeight="1" thickBot="1" x14ac:dyDescent="0.25">
      <c r="A172" s="24" t="s">
        <v>124</v>
      </c>
      <c r="B172" s="25"/>
      <c r="C172" s="26"/>
      <c r="D172" s="173"/>
      <c r="E172" s="173"/>
      <c r="F172" s="173"/>
      <c r="G172" s="173"/>
      <c r="H172" s="174"/>
    </row>
    <row r="173" spans="1:8" ht="50.1" customHeight="1" x14ac:dyDescent="0.2">
      <c r="A173" s="160" t="s">
        <v>125</v>
      </c>
      <c r="B173" s="161"/>
      <c r="C173" s="202" t="str">
        <f>"Интернет-площадка 2gis.ru на основе Cправочника организаций "&amp;$C$2&amp;""</f>
        <v>Интернет-площадка 2gis.ru на основе Cправочника организаций "2ГИС.ОРЕНБУРГ"</v>
      </c>
      <c r="D173" s="36">
        <v>3600</v>
      </c>
      <c r="E173" s="37"/>
      <c r="F173" s="37"/>
      <c r="G173" s="37"/>
      <c r="H173" s="38"/>
    </row>
    <row r="174" spans="1:8" ht="50.1" customHeight="1" x14ac:dyDescent="0.2">
      <c r="A174" s="160" t="s">
        <v>126</v>
      </c>
      <c r="B174" s="161"/>
      <c r="C174"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4" s="36">
        <v>2400</v>
      </c>
      <c r="E174" s="37"/>
      <c r="F174" s="37"/>
      <c r="G174" s="37"/>
      <c r="H174" s="38"/>
    </row>
    <row r="175" spans="1:8" ht="50.1" customHeight="1" x14ac:dyDescent="0.2">
      <c r="A175" s="160" t="s">
        <v>195</v>
      </c>
      <c r="B175" s="161"/>
      <c r="C175" s="202" t="str">
        <f>"Интернет-площадка 2gis.ru на основе Cправочника организаций "&amp;$C$2&amp;""</f>
        <v>Интернет-площадка 2gis.ru на основе Cправочника организаций "2ГИС.ОРЕНБУРГ"</v>
      </c>
      <c r="D175" s="36">
        <v>5040</v>
      </c>
      <c r="E175" s="37"/>
      <c r="F175" s="37"/>
      <c r="G175" s="37"/>
      <c r="H175" s="38"/>
    </row>
    <row r="176" spans="1:8" ht="50.1" customHeight="1" x14ac:dyDescent="0.2">
      <c r="A176" s="160" t="s">
        <v>128</v>
      </c>
      <c r="B176" s="161"/>
      <c r="C176"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6" s="36">
        <v>3360</v>
      </c>
      <c r="E176" s="37"/>
      <c r="F176" s="37"/>
      <c r="G176" s="37"/>
      <c r="H176" s="38"/>
    </row>
    <row r="177" spans="1:8" s="16" customFormat="1" ht="126" customHeight="1" thickBot="1" x14ac:dyDescent="0.25">
      <c r="A177" s="160" t="s">
        <v>129</v>
      </c>
      <c r="B177" s="161"/>
      <c r="C177" s="481" t="str">
        <f>C173</f>
        <v>Интернет-площадка 2gis.ru на основе Cправочника организаций "2ГИС.ОРЕНБУРГ"</v>
      </c>
      <c r="D177" s="36">
        <v>7854</v>
      </c>
      <c r="E177" s="37"/>
      <c r="F177" s="37"/>
      <c r="G177" s="37"/>
      <c r="H177" s="38"/>
    </row>
    <row r="178" spans="1:8" ht="50.1" customHeight="1" thickBot="1" x14ac:dyDescent="0.25">
      <c r="A178" s="24" t="s">
        <v>196</v>
      </c>
      <c r="B178" s="25"/>
      <c r="C178" s="26"/>
      <c r="D178" s="173"/>
      <c r="E178" s="173"/>
      <c r="F178" s="173"/>
      <c r="G178" s="173"/>
      <c r="H178" s="174"/>
    </row>
    <row r="179" spans="1:8" s="23" customFormat="1" ht="30" customHeight="1" thickBot="1" x14ac:dyDescent="0.25">
      <c r="A179" s="297"/>
      <c r="B179" s="298"/>
      <c r="C179" s="456"/>
      <c r="D179" s="298"/>
      <c r="E179" s="298"/>
      <c r="F179" s="298"/>
      <c r="G179" s="298"/>
      <c r="H179" s="299"/>
    </row>
    <row r="180" spans="1:8" s="16" customFormat="1" ht="185.25" customHeight="1" thickBot="1" x14ac:dyDescent="0.25">
      <c r="A180" s="160" t="s">
        <v>197</v>
      </c>
      <c r="B180" s="161"/>
      <c r="C18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0" s="31">
        <v>18612</v>
      </c>
      <c r="E180" s="32"/>
      <c r="F180" s="32"/>
      <c r="G180" s="32"/>
      <c r="H180" s="33"/>
    </row>
    <row r="181" spans="1:8" s="16" customFormat="1" ht="83.25" customHeight="1" thickBot="1" x14ac:dyDescent="0.25">
      <c r="A181" s="160" t="s">
        <v>198</v>
      </c>
      <c r="B181" s="161"/>
      <c r="C181" s="209"/>
      <c r="D181" s="31">
        <v>18612</v>
      </c>
      <c r="E181" s="32"/>
      <c r="F181" s="32"/>
      <c r="G181" s="32"/>
      <c r="H181" s="33"/>
    </row>
    <row r="182" spans="1:8" ht="21.75" thickBot="1" x14ac:dyDescent="0.25">
      <c r="A182" s="286"/>
      <c r="B182" s="287"/>
      <c r="C182" s="125"/>
      <c r="D182" s="288"/>
      <c r="E182" s="288"/>
      <c r="F182" s="288"/>
      <c r="G182" s="288"/>
      <c r="H182" s="289"/>
    </row>
    <row r="184" spans="1:8" ht="21" x14ac:dyDescent="0.2">
      <c r="A184" s="216"/>
      <c r="B184" s="217" t="s">
        <v>130</v>
      </c>
      <c r="C184" s="218" t="s">
        <v>618</v>
      </c>
      <c r="D184" s="218"/>
      <c r="E184" s="219"/>
      <c r="F184" s="219"/>
      <c r="G184" s="219"/>
      <c r="H184" s="219"/>
    </row>
    <row r="185" spans="1:8" ht="21" x14ac:dyDescent="0.2">
      <c r="A185" s="216"/>
      <c r="B185" s="219"/>
      <c r="C185" s="220" t="s">
        <v>619</v>
      </c>
      <c r="D185" s="220"/>
      <c r="E185" s="219"/>
      <c r="F185" s="219"/>
      <c r="G185" s="219"/>
      <c r="H185" s="219"/>
    </row>
    <row r="186" spans="1:8" ht="21" x14ac:dyDescent="0.2">
      <c r="A186" s="216"/>
      <c r="B186" s="219"/>
      <c r="C186" s="220" t="s">
        <v>620</v>
      </c>
      <c r="D186" s="220"/>
      <c r="E186" s="219"/>
      <c r="F186" s="219"/>
      <c r="G186" s="219"/>
      <c r="H186" s="219"/>
    </row>
    <row r="187" spans="1:8" ht="21" x14ac:dyDescent="0.2">
      <c r="C187" s="220"/>
      <c r="D187" s="220"/>
      <c r="E187" s="219"/>
      <c r="F187" s="219"/>
      <c r="G187" s="219"/>
      <c r="H187" s="213"/>
    </row>
    <row r="188" spans="1:8" ht="26.25" customHeight="1" x14ac:dyDescent="0.2">
      <c r="A188" s="223" t="str">
        <f>Абакан_юр!A171</f>
        <v>По соглашению сторон в качестве валюты платежа могут выступать украинские гривны, в этом случае курс следующий: 1 руб. = 0,5104 гривен</v>
      </c>
      <c r="B188" s="223"/>
      <c r="C188" s="223"/>
      <c r="D188" s="224"/>
      <c r="E188" s="224"/>
      <c r="F188" s="225"/>
      <c r="G188" s="226"/>
      <c r="H188" s="226"/>
    </row>
    <row r="189" spans="1:8" ht="26.25" customHeight="1" x14ac:dyDescent="0.2">
      <c r="A189" s="223" t="str">
        <f>Абакан_юр!A172</f>
        <v>По соглашению сторон в качестве валюты платежа могут выступать дирхамы ОАЭ, в этом случае курс следующий: 1 руб. = 0,0436 дирхам</v>
      </c>
      <c r="B189" s="223"/>
      <c r="C189" s="223"/>
      <c r="D189" s="224"/>
      <c r="E189" s="224"/>
      <c r="F189" s="225"/>
      <c r="G189" s="228"/>
      <c r="H189" s="228"/>
    </row>
    <row r="190" spans="1:8" ht="26.25" customHeight="1" x14ac:dyDescent="0.2">
      <c r="A190" s="223" t="str">
        <f>Абакан_юр!A173</f>
        <v>По соглашению сторон в качестве валюты платежа могут выступать доллары США, в этом случае курс следующий: 1 руб. = 0,0118 доллара</v>
      </c>
      <c r="B190" s="223"/>
      <c r="C190" s="223"/>
      <c r="D190" s="224"/>
      <c r="E190" s="224"/>
      <c r="F190" s="225"/>
      <c r="G190" s="228"/>
      <c r="H190" s="228"/>
    </row>
    <row r="191" spans="1:8" ht="26.25" customHeight="1" x14ac:dyDescent="0.2">
      <c r="A191" s="223" t="str">
        <f>Абакан_юр!A174</f>
        <v>По соглашению сторон в качестве валюты платежа могут выступать евро, в этом случае курс следующий: 1 руб. = 0,0108 евро</v>
      </c>
      <c r="B191" s="223"/>
      <c r="C191" s="223"/>
      <c r="D191" s="224"/>
      <c r="E191" s="225"/>
      <c r="F191" s="225"/>
      <c r="G191" s="228"/>
      <c r="H191" s="228"/>
    </row>
    <row r="192" spans="1:8" ht="26.25" customHeight="1" x14ac:dyDescent="0.2">
      <c r="A192" s="223" t="str">
        <f>Абакан_юр!A175</f>
        <v>По соглашению сторон в качестве валюты платежа могут выступать чешские кроны, в этом случае курс следующий: 1 руб. = 0,2741 крона</v>
      </c>
      <c r="B192" s="223"/>
      <c r="C192" s="223"/>
      <c r="D192" s="224"/>
      <c r="E192" s="225"/>
      <c r="F192" s="225"/>
      <c r="G192" s="228"/>
      <c r="H192" s="228"/>
    </row>
    <row r="193" spans="1:8" ht="26.25" customHeight="1" x14ac:dyDescent="0.2">
      <c r="A193" s="223" t="str">
        <f>Абакан_юр!A176</f>
        <v>По соглашению сторон в качестве валюты платежа могут выступать киргизские сомы, в этом случае курс следующий: 1 руб. = 1,0001 сом</v>
      </c>
      <c r="B193" s="223"/>
      <c r="C193" s="223"/>
      <c r="D193" s="224"/>
      <c r="E193" s="224"/>
      <c r="F193" s="225"/>
      <c r="G193" s="228"/>
      <c r="H193" s="228"/>
    </row>
    <row r="194" spans="1:8" ht="26.25" customHeight="1" x14ac:dyDescent="0.2">
      <c r="A194"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4" s="223"/>
      <c r="C194" s="223"/>
      <c r="D194" s="224"/>
      <c r="E194" s="224"/>
      <c r="F194" s="225"/>
      <c r="G194" s="228"/>
      <c r="H194" s="228"/>
    </row>
    <row r="195" spans="1:8" ht="26.25" x14ac:dyDescent="0.2">
      <c r="A195" s="229"/>
      <c r="B195" s="229"/>
      <c r="C195" s="230"/>
      <c r="D195" s="231"/>
      <c r="E195" s="231"/>
      <c r="F195" s="232"/>
      <c r="G195" s="233"/>
      <c r="H195" s="233"/>
    </row>
    <row r="196" spans="1:8" ht="21" x14ac:dyDescent="0.2">
      <c r="A196" s="235" t="s">
        <v>141</v>
      </c>
      <c r="B196" s="235"/>
      <c r="C196" s="235"/>
      <c r="D196" s="235"/>
      <c r="E196" s="235"/>
      <c r="F196" s="235"/>
      <c r="G196" s="235"/>
      <c r="H196" s="235"/>
    </row>
    <row r="197" spans="1:8" ht="21" x14ac:dyDescent="0.2">
      <c r="A197" s="235" t="s">
        <v>142</v>
      </c>
      <c r="B197" s="235"/>
      <c r="C197" s="235"/>
      <c r="D197" s="235"/>
      <c r="E197" s="235"/>
      <c r="F197" s="235"/>
      <c r="G197" s="235"/>
      <c r="H197" s="235"/>
    </row>
    <row r="198" spans="1:8" ht="26.25" x14ac:dyDescent="0.2">
      <c r="A198" s="229"/>
      <c r="B198" s="229"/>
      <c r="C198" s="230"/>
      <c r="D198" s="231"/>
      <c r="E198" s="231"/>
      <c r="F198" s="232"/>
      <c r="G198" s="233"/>
      <c r="H198" s="233"/>
    </row>
    <row r="199" spans="1:8" ht="50.1" customHeight="1" thickBot="1" x14ac:dyDescent="0.25">
      <c r="A199" s="236" t="s">
        <v>143</v>
      </c>
      <c r="B199" s="236"/>
      <c r="C199" s="236"/>
      <c r="D199" s="236"/>
      <c r="E199" s="236"/>
      <c r="F199" s="237"/>
      <c r="G199" s="227"/>
      <c r="H199" s="238"/>
    </row>
    <row r="200" spans="1:8" ht="50.1" customHeight="1" thickBot="1" x14ac:dyDescent="0.25">
      <c r="A200" s="239" t="s">
        <v>144</v>
      </c>
      <c r="B200" s="240"/>
      <c r="C200" s="240"/>
      <c r="D200" s="240"/>
      <c r="E200" s="241"/>
      <c r="F200" s="242"/>
      <c r="H200" s="243"/>
    </row>
    <row r="201" spans="1:8" ht="100.5" customHeight="1" thickBot="1" x14ac:dyDescent="0.25">
      <c r="A201" s="421" t="s">
        <v>145</v>
      </c>
      <c r="B201" s="422"/>
      <c r="C201" s="246" t="s">
        <v>146</v>
      </c>
      <c r="D201" s="435" t="s">
        <v>147</v>
      </c>
      <c r="E201" s="436"/>
      <c r="F201" s="248"/>
      <c r="G201" s="248"/>
      <c r="H201" s="248"/>
    </row>
    <row r="202" spans="1:8" ht="95.25" customHeight="1" x14ac:dyDescent="0.2">
      <c r="A202" s="249" t="s">
        <v>148</v>
      </c>
      <c r="B202" s="250"/>
      <c r="C202" s="251" t="s">
        <v>149</v>
      </c>
      <c r="D202" s="252" t="s">
        <v>150</v>
      </c>
      <c r="E202" s="253"/>
      <c r="F202" s="248"/>
      <c r="G202" s="248"/>
      <c r="H202" s="248"/>
    </row>
    <row r="203" spans="1:8" ht="94.5" customHeight="1" x14ac:dyDescent="0.2">
      <c r="A203" s="254" t="s">
        <v>151</v>
      </c>
      <c r="B203" s="255"/>
      <c r="C203" s="256" t="s">
        <v>152</v>
      </c>
      <c r="D203" s="257" t="s">
        <v>153</v>
      </c>
      <c r="E203" s="258"/>
      <c r="F203" s="248"/>
      <c r="G203" s="248"/>
      <c r="H203" s="248"/>
    </row>
    <row r="204" spans="1:8" ht="108" customHeight="1" thickBot="1" x14ac:dyDescent="0.25">
      <c r="A204" s="316" t="s">
        <v>154</v>
      </c>
      <c r="B204" s="317"/>
      <c r="C204" s="318" t="s">
        <v>155</v>
      </c>
      <c r="D204" s="319" t="s">
        <v>153</v>
      </c>
      <c r="E204" s="320"/>
      <c r="F204" s="248"/>
      <c r="G204" s="248"/>
      <c r="H204" s="248"/>
    </row>
    <row r="205" spans="1:8" s="213" customFormat="1" ht="102.75" customHeight="1" thickBot="1" x14ac:dyDescent="0.25">
      <c r="A205" s="316" t="s">
        <v>157</v>
      </c>
      <c r="B205" s="317"/>
      <c r="C205" s="613" t="s">
        <v>158</v>
      </c>
      <c r="D205" s="317" t="s">
        <v>153</v>
      </c>
      <c r="E205" s="614"/>
      <c r="F205" s="242"/>
      <c r="G205" s="242"/>
      <c r="H205" s="242"/>
    </row>
    <row r="206" spans="1:8" s="234" customFormat="1" ht="222.75" customHeight="1" thickBot="1" x14ac:dyDescent="0.25">
      <c r="A206" s="316" t="s">
        <v>159</v>
      </c>
      <c r="B206" s="317"/>
      <c r="C206" s="318" t="s">
        <v>160</v>
      </c>
      <c r="D206" s="319" t="s">
        <v>153</v>
      </c>
      <c r="E206" s="320"/>
      <c r="F206" s="232"/>
      <c r="G206" s="233"/>
      <c r="H206" s="233"/>
    </row>
    <row r="207" spans="1:8" ht="23.25" x14ac:dyDescent="0.2">
      <c r="A207" s="260" t="s">
        <v>161</v>
      </c>
      <c r="B207" s="260"/>
      <c r="C207" s="260"/>
      <c r="D207" s="260"/>
      <c r="E207" s="260"/>
      <c r="F207" s="260"/>
      <c r="G207" s="260"/>
      <c r="H207" s="260"/>
    </row>
    <row r="208" spans="1:8" ht="23.25" x14ac:dyDescent="0.2">
      <c r="A208" s="260" t="s">
        <v>162</v>
      </c>
      <c r="B208" s="260"/>
      <c r="C208" s="260"/>
      <c r="D208" s="260"/>
      <c r="E208" s="260"/>
      <c r="F208" s="260"/>
      <c r="G208" s="260"/>
      <c r="H208" s="260"/>
    </row>
    <row r="209" spans="1:8" ht="186" customHeight="1" x14ac:dyDescent="0.2">
      <c r="A209"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235"/>
      <c r="C209" s="235"/>
      <c r="D209" s="235"/>
      <c r="E209" s="235"/>
      <c r="F209" s="235"/>
      <c r="G209" s="235"/>
      <c r="H209" s="235"/>
    </row>
    <row r="210" spans="1:8" ht="71.25" customHeight="1" x14ac:dyDescent="0.2">
      <c r="A210" s="235" t="s">
        <v>164</v>
      </c>
      <c r="B210" s="235"/>
      <c r="C210" s="235"/>
      <c r="D210" s="235"/>
      <c r="E210" s="235"/>
      <c r="F210" s="235"/>
      <c r="G210" s="235"/>
      <c r="H210" s="235"/>
    </row>
    <row r="211" spans="1:8" ht="23.25" x14ac:dyDescent="0.2">
      <c r="A211" s="260" t="s">
        <v>165</v>
      </c>
      <c r="B211" s="260"/>
      <c r="C211" s="260"/>
      <c r="D211" s="260"/>
      <c r="E211" s="260"/>
      <c r="F211" s="260"/>
      <c r="G211" s="260"/>
      <c r="H211" s="260"/>
    </row>
    <row r="212" spans="1:8" s="262" customFormat="1" ht="114.75" customHeight="1" x14ac:dyDescent="0.2">
      <c r="A212" s="235" t="s">
        <v>166</v>
      </c>
      <c r="B212" s="235"/>
      <c r="C212" s="235"/>
      <c r="D212" s="235"/>
      <c r="E212" s="235"/>
      <c r="F212" s="235"/>
      <c r="G212" s="235"/>
      <c r="H212" s="235"/>
    </row>
  </sheetData>
  <sheetProtection selectLockedCells="1" selectUnlockedCells="1"/>
  <mergeCells count="349">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 ref="A201:B201"/>
    <mergeCell ref="D201:E201"/>
    <mergeCell ref="A202:B202"/>
    <mergeCell ref="D202:E202"/>
    <mergeCell ref="A203:B203"/>
    <mergeCell ref="D203:E203"/>
    <mergeCell ref="A193:C193"/>
    <mergeCell ref="A194:C194"/>
    <mergeCell ref="A196:H196"/>
    <mergeCell ref="A197:H197"/>
    <mergeCell ref="A199:E199"/>
    <mergeCell ref="A200:E200"/>
    <mergeCell ref="A188:C188"/>
    <mergeCell ref="G188:H188"/>
    <mergeCell ref="A189:C189"/>
    <mergeCell ref="A190:C190"/>
    <mergeCell ref="A191:C191"/>
    <mergeCell ref="A192:C192"/>
    <mergeCell ref="A182:B182"/>
    <mergeCell ref="D182:H182"/>
    <mergeCell ref="C184:D184"/>
    <mergeCell ref="C185:D185"/>
    <mergeCell ref="C186:D186"/>
    <mergeCell ref="C187:D187"/>
    <mergeCell ref="A179:C179"/>
    <mergeCell ref="D179:H179"/>
    <mergeCell ref="A180:B180"/>
    <mergeCell ref="C180:C181"/>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D169:H169"/>
    <mergeCell ref="A170:B170"/>
    <mergeCell ref="D170:H170"/>
    <mergeCell ref="A171:B171"/>
    <mergeCell ref="D171:H171"/>
    <mergeCell ref="A172:B172"/>
    <mergeCell ref="D172:H172"/>
    <mergeCell ref="A165:B165"/>
    <mergeCell ref="D165:H165"/>
    <mergeCell ref="A166:B166"/>
    <mergeCell ref="D166:H166"/>
    <mergeCell ref="A167:B167"/>
    <mergeCell ref="C167:C171"/>
    <mergeCell ref="D167:H167"/>
    <mergeCell ref="A168:B168"/>
    <mergeCell ref="D168:H168"/>
    <mergeCell ref="A169:B169"/>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12:B112"/>
    <mergeCell ref="D112:H112"/>
    <mergeCell ref="A113:B113"/>
    <mergeCell ref="C113:C130"/>
    <mergeCell ref="D113:H113"/>
    <mergeCell ref="A114:B114"/>
    <mergeCell ref="D114:H114"/>
    <mergeCell ref="A115:B115"/>
    <mergeCell ref="D115:H115"/>
    <mergeCell ref="A116:B116"/>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C101:C109"/>
    <mergeCell ref="D101:H101"/>
    <mergeCell ref="A102:B102"/>
    <mergeCell ref="D102:H102"/>
    <mergeCell ref="A103:B103"/>
    <mergeCell ref="D103:H103"/>
    <mergeCell ref="A104:B104"/>
    <mergeCell ref="D104:H104"/>
    <mergeCell ref="A105:B105"/>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98"/>
  <sheetViews>
    <sheetView view="pageBreakPreview" zoomScale="40" zoomScaleNormal="60" zoomScaleSheetLayoutView="40" workbookViewId="0">
      <pane ySplit="4" topLeftCell="A156"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4" width="90.7109375" style="213" customWidth="1"/>
    <col min="5" max="16384" width="9.140625" style="215"/>
  </cols>
  <sheetData>
    <row r="1" spans="1:4" s="4" customFormat="1" ht="50.1" customHeight="1" x14ac:dyDescent="0.2">
      <c r="A1" s="1"/>
      <c r="B1" s="2"/>
      <c r="C1" s="3" t="s">
        <v>0</v>
      </c>
      <c r="D1" s="232"/>
    </row>
    <row r="2" spans="1:4" s="10" customFormat="1" ht="50.1" customHeight="1" x14ac:dyDescent="0.2">
      <c r="A2" s="5" t="str">
        <f>Абакан_юр!A2</f>
        <v>Введен в действие с "01" августа 2024 г.</v>
      </c>
      <c r="B2" s="6" t="s">
        <v>2</v>
      </c>
      <c r="C2" s="7" t="s">
        <v>621</v>
      </c>
      <c r="D2" s="51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s="334" customFormat="1" ht="24.95" customHeight="1" thickBot="1" x14ac:dyDescent="0.25">
      <c r="A6" s="431"/>
      <c r="B6" s="432"/>
      <c r="C6" s="433"/>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9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9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267">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271"/>
    </row>
    <row r="26" spans="1:4" s="16" customFormat="1" ht="24.95" customHeight="1" thickBot="1" x14ac:dyDescent="0.25">
      <c r="A26" s="81"/>
      <c r="B26" s="48"/>
      <c r="C26" s="49"/>
      <c r="D26" s="69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9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92"/>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ht="21.75" thickBot="1" x14ac:dyDescent="0.25">
      <c r="A47" s="431"/>
      <c r="B47" s="432"/>
      <c r="C47" s="433"/>
      <c r="D47" s="571"/>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1">
        <v>6402</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44"/>
    </row>
    <row r="53" spans="1:4" s="16" customFormat="1" ht="24.95" customHeight="1" thickBot="1" x14ac:dyDescent="0.25">
      <c r="A53" s="47"/>
      <c r="B53" s="48"/>
      <c r="C53" s="49"/>
      <c r="D53" s="572"/>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54">
        <v>7302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61"/>
    </row>
    <row r="59" spans="1:4" s="16" customFormat="1" ht="24.95" customHeight="1" thickBot="1" x14ac:dyDescent="0.25">
      <c r="A59" s="81"/>
      <c r="B59" s="82"/>
      <c r="C59" s="83"/>
      <c r="D59" s="573"/>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267">
        <v>84</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271"/>
    </row>
    <row r="63" spans="1:4" s="16" customFormat="1" ht="24.95" customHeight="1" thickBot="1" x14ac:dyDescent="0.25">
      <c r="A63" s="81"/>
      <c r="B63" s="129"/>
      <c r="C63" s="130"/>
      <c r="D63" s="575"/>
    </row>
    <row r="64" spans="1:4" s="16" customFormat="1" ht="50.1" customHeight="1" thickBot="1" x14ac:dyDescent="0.25">
      <c r="A64" s="136" t="s">
        <v>38</v>
      </c>
      <c r="B64" s="137"/>
      <c r="C64" s="137"/>
      <c r="D64" s="576" t="str">
        <f>"от "&amp;MIN(D65:D84)&amp;" до "&amp;MAX(D65:D84)</f>
        <v>от 978 до 19560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577">
        <v>978</v>
      </c>
    </row>
    <row r="66" spans="1:4" s="16" customFormat="1" ht="37.5" customHeight="1" outlineLevel="1" x14ac:dyDescent="0.2">
      <c r="A66" s="147" t="s">
        <v>40</v>
      </c>
      <c r="B66" s="148"/>
      <c r="C66" s="143"/>
      <c r="D66" s="578">
        <v>1956</v>
      </c>
    </row>
    <row r="67" spans="1:4" s="16" customFormat="1" ht="37.5" customHeight="1" outlineLevel="1" x14ac:dyDescent="0.2">
      <c r="A67" s="147" t="s">
        <v>41</v>
      </c>
      <c r="B67" s="148"/>
      <c r="C67" s="143"/>
      <c r="D67" s="578">
        <v>2934</v>
      </c>
    </row>
    <row r="68" spans="1:4" s="16" customFormat="1" ht="37.5" customHeight="1" outlineLevel="1" x14ac:dyDescent="0.2">
      <c r="A68" s="147" t="s">
        <v>42</v>
      </c>
      <c r="B68" s="148"/>
      <c r="C68" s="143"/>
      <c r="D68" s="578">
        <v>3912</v>
      </c>
    </row>
    <row r="69" spans="1:4" s="16" customFormat="1" ht="37.5" customHeight="1" outlineLevel="1" x14ac:dyDescent="0.2">
      <c r="A69" s="147" t="s">
        <v>43</v>
      </c>
      <c r="B69" s="148"/>
      <c r="C69" s="143"/>
      <c r="D69" s="578">
        <v>4890</v>
      </c>
    </row>
    <row r="70" spans="1:4" s="16" customFormat="1" ht="37.5" customHeight="1" outlineLevel="1" x14ac:dyDescent="0.2">
      <c r="A70" s="147" t="s">
        <v>44</v>
      </c>
      <c r="B70" s="148"/>
      <c r="C70" s="143"/>
      <c r="D70" s="578">
        <v>5868</v>
      </c>
    </row>
    <row r="71" spans="1:4" s="16" customFormat="1" ht="37.5" customHeight="1" outlineLevel="1" x14ac:dyDescent="0.2">
      <c r="A71" s="147" t="s">
        <v>45</v>
      </c>
      <c r="B71" s="148"/>
      <c r="C71" s="143"/>
      <c r="D71" s="578">
        <v>6846</v>
      </c>
    </row>
    <row r="72" spans="1:4" s="16" customFormat="1" ht="37.5" customHeight="1" outlineLevel="1" x14ac:dyDescent="0.2">
      <c r="A72" s="147" t="s">
        <v>46</v>
      </c>
      <c r="B72" s="148"/>
      <c r="C72" s="143"/>
      <c r="D72" s="578">
        <v>7824</v>
      </c>
    </row>
    <row r="73" spans="1:4" s="16" customFormat="1" ht="37.5" customHeight="1" outlineLevel="1" x14ac:dyDescent="0.2">
      <c r="A73" s="147" t="s">
        <v>47</v>
      </c>
      <c r="B73" s="148"/>
      <c r="C73" s="143"/>
      <c r="D73" s="578">
        <v>8802</v>
      </c>
    </row>
    <row r="74" spans="1:4" s="16" customFormat="1" ht="37.5" customHeight="1" outlineLevel="1" x14ac:dyDescent="0.2">
      <c r="A74" s="147" t="s">
        <v>48</v>
      </c>
      <c r="B74" s="148"/>
      <c r="C74" s="143"/>
      <c r="D74" s="578">
        <v>9780</v>
      </c>
    </row>
    <row r="75" spans="1:4" s="16" customFormat="1" ht="37.5" customHeight="1" outlineLevel="1" x14ac:dyDescent="0.2">
      <c r="A75" s="147" t="s">
        <v>49</v>
      </c>
      <c r="B75" s="148"/>
      <c r="C75" s="143"/>
      <c r="D75" s="578">
        <v>10758</v>
      </c>
    </row>
    <row r="76" spans="1:4" s="16" customFormat="1" ht="37.5" customHeight="1" outlineLevel="1" x14ac:dyDescent="0.2">
      <c r="A76" s="147" t="s">
        <v>50</v>
      </c>
      <c r="B76" s="148"/>
      <c r="C76" s="143"/>
      <c r="D76" s="578">
        <v>11736</v>
      </c>
    </row>
    <row r="77" spans="1:4" s="16" customFormat="1" ht="37.5" customHeight="1" outlineLevel="1" x14ac:dyDescent="0.2">
      <c r="A77" s="147" t="s">
        <v>51</v>
      </c>
      <c r="B77" s="148"/>
      <c r="C77" s="143"/>
      <c r="D77" s="578">
        <v>12714</v>
      </c>
    </row>
    <row r="78" spans="1:4" s="16" customFormat="1" ht="37.5" customHeight="1" outlineLevel="1" x14ac:dyDescent="0.2">
      <c r="A78" s="147" t="s">
        <v>52</v>
      </c>
      <c r="B78" s="148"/>
      <c r="C78" s="143"/>
      <c r="D78" s="578">
        <v>13692</v>
      </c>
    </row>
    <row r="79" spans="1:4" s="16" customFormat="1" ht="37.5" customHeight="1" outlineLevel="1" x14ac:dyDescent="0.2">
      <c r="A79" s="147" t="s">
        <v>53</v>
      </c>
      <c r="B79" s="148"/>
      <c r="C79" s="143"/>
      <c r="D79" s="578">
        <v>14670</v>
      </c>
    </row>
    <row r="80" spans="1:4" s="16" customFormat="1" ht="37.5" customHeight="1" outlineLevel="1" x14ac:dyDescent="0.2">
      <c r="A80" s="147" t="s">
        <v>54</v>
      </c>
      <c r="B80" s="148"/>
      <c r="C80" s="143"/>
      <c r="D80" s="578">
        <v>15648</v>
      </c>
    </row>
    <row r="81" spans="1:4" s="16" customFormat="1" ht="37.5" customHeight="1" outlineLevel="1" x14ac:dyDescent="0.2">
      <c r="A81" s="147" t="s">
        <v>55</v>
      </c>
      <c r="B81" s="148"/>
      <c r="C81" s="143"/>
      <c r="D81" s="578">
        <v>16626</v>
      </c>
    </row>
    <row r="82" spans="1:4" s="16" customFormat="1" ht="37.5" customHeight="1" outlineLevel="1" x14ac:dyDescent="0.2">
      <c r="A82" s="147" t="s">
        <v>56</v>
      </c>
      <c r="B82" s="148"/>
      <c r="C82" s="143"/>
      <c r="D82" s="578">
        <v>17604</v>
      </c>
    </row>
    <row r="83" spans="1:4" s="16" customFormat="1" ht="37.5" customHeight="1" outlineLevel="1" x14ac:dyDescent="0.2">
      <c r="A83" s="147" t="s">
        <v>57</v>
      </c>
      <c r="B83" s="148"/>
      <c r="C83" s="143"/>
      <c r="D83" s="578">
        <v>18582</v>
      </c>
    </row>
    <row r="84" spans="1:4" s="16" customFormat="1" ht="37.5" customHeight="1" outlineLevel="1" thickBot="1" x14ac:dyDescent="0.25">
      <c r="A84" s="147" t="s">
        <v>58</v>
      </c>
      <c r="B84" s="148"/>
      <c r="C84" s="143"/>
      <c r="D84" s="578">
        <v>19560</v>
      </c>
    </row>
    <row r="85" spans="1:4" s="16" customFormat="1" ht="50.1" customHeight="1" thickBot="1" x14ac:dyDescent="0.25">
      <c r="A85" s="136" t="s">
        <v>59</v>
      </c>
      <c r="B85" s="137"/>
      <c r="C85" s="137"/>
      <c r="D85" s="576" t="str">
        <f>"от "&amp;MIN(D86:D95)&amp;" до "&amp;MAX(D86:D95)</f>
        <v>от 180 до 3132</v>
      </c>
    </row>
    <row r="86" spans="1:4" s="16" customFormat="1" ht="156"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592">
        <v>630</v>
      </c>
    </row>
    <row r="87" spans="1:4" s="16" customFormat="1" ht="37.5" customHeight="1" x14ac:dyDescent="0.2">
      <c r="A87" s="449" t="s">
        <v>61</v>
      </c>
      <c r="B87" s="196"/>
      <c r="C87" s="15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592">
        <v>396</v>
      </c>
    </row>
    <row r="88" spans="1:4" s="16" customFormat="1" ht="37.5" customHeight="1" x14ac:dyDescent="0.2">
      <c r="A88" s="449" t="s">
        <v>62</v>
      </c>
      <c r="B88" s="196"/>
      <c r="C88" s="159"/>
      <c r="D88" s="592">
        <v>3132</v>
      </c>
    </row>
    <row r="89" spans="1:4" s="16" customFormat="1" ht="37.5" customHeight="1" x14ac:dyDescent="0.2">
      <c r="A89" s="449" t="s">
        <v>63</v>
      </c>
      <c r="B89" s="196"/>
      <c r="C89" s="159"/>
      <c r="D89" s="578">
        <v>888</v>
      </c>
    </row>
    <row r="90" spans="1:4" s="16" customFormat="1" ht="37.5" customHeight="1" x14ac:dyDescent="0.2">
      <c r="A90" s="160" t="s">
        <v>64</v>
      </c>
      <c r="B90" s="161"/>
      <c r="C90" s="159"/>
      <c r="D90" s="578">
        <v>1890</v>
      </c>
    </row>
    <row r="91" spans="1:4" s="16" customFormat="1" ht="37.5" customHeight="1" x14ac:dyDescent="0.2">
      <c r="A91" s="449" t="s">
        <v>65</v>
      </c>
      <c r="B91" s="196"/>
      <c r="C91" s="159"/>
      <c r="D91" s="592">
        <v>180</v>
      </c>
    </row>
    <row r="92" spans="1:4" s="16" customFormat="1" ht="37.5" customHeight="1" x14ac:dyDescent="0.2">
      <c r="A92" s="449" t="s">
        <v>66</v>
      </c>
      <c r="B92" s="196"/>
      <c r="C92" s="159"/>
      <c r="D92" s="592">
        <v>180</v>
      </c>
    </row>
    <row r="93" spans="1:4" s="16" customFormat="1" ht="37.5" customHeight="1" x14ac:dyDescent="0.2">
      <c r="A93" s="449" t="s">
        <v>67</v>
      </c>
      <c r="B93" s="196"/>
      <c r="C93" s="159"/>
      <c r="D93" s="592">
        <v>360</v>
      </c>
    </row>
    <row r="94" spans="1:4" s="16" customFormat="1" ht="37.5" customHeight="1" x14ac:dyDescent="0.2">
      <c r="A94" s="449" t="s">
        <v>68</v>
      </c>
      <c r="B94" s="196"/>
      <c r="C94" s="159"/>
      <c r="D94" s="592">
        <v>540</v>
      </c>
    </row>
    <row r="95" spans="1:4" s="16" customFormat="1" ht="37.5" customHeight="1" thickBot="1" x14ac:dyDescent="0.25">
      <c r="A95" s="283" t="s">
        <v>69</v>
      </c>
      <c r="B95" s="519"/>
      <c r="C95" s="164"/>
      <c r="D95" s="695">
        <v>3132</v>
      </c>
    </row>
    <row r="96" spans="1:4" s="16" customFormat="1" ht="117.75" customHeight="1" thickBot="1" x14ac:dyDescent="0.25">
      <c r="A96" s="283" t="s">
        <v>71</v>
      </c>
      <c r="B96" s="284"/>
      <c r="C96" s="6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697">
        <v>30</v>
      </c>
    </row>
    <row r="97" spans="1:4" s="28" customFormat="1" ht="50.1" customHeight="1" thickBot="1" x14ac:dyDescent="0.25">
      <c r="A97" s="24" t="s">
        <v>72</v>
      </c>
      <c r="B97" s="25"/>
      <c r="C97" s="26"/>
      <c r="D97" s="27" t="str">
        <f>"от "&amp;MIN(D99,D119:D135)&amp;" до "&amp;MAX(D99,D119:D135)</f>
        <v>от 636 до 7272</v>
      </c>
    </row>
    <row r="98" spans="1:4" s="16" customFormat="1" ht="24.95" customHeight="1" thickBot="1" x14ac:dyDescent="0.25">
      <c r="A98" s="330"/>
      <c r="B98" s="520"/>
      <c r="C98" s="130"/>
      <c r="D98" s="553"/>
    </row>
    <row r="99" spans="1:4" s="16" customFormat="1"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584">
        <v>6720</v>
      </c>
    </row>
    <row r="100" spans="1:4" s="16" customFormat="1" ht="64.5" customHeight="1" thickBot="1" x14ac:dyDescent="0.25">
      <c r="A100" s="184" t="s">
        <v>74</v>
      </c>
      <c r="B100" s="185"/>
      <c r="C100" s="186"/>
      <c r="D100" s="698" t="s">
        <v>75</v>
      </c>
    </row>
    <row r="101" spans="1:4" s="16" customFormat="1" ht="64.5" customHeight="1" x14ac:dyDescent="0.2">
      <c r="A101" s="190" t="s">
        <v>76</v>
      </c>
      <c r="B101" s="191"/>
      <c r="C101" s="186"/>
      <c r="D101" s="578">
        <f>D99/4</f>
        <v>1680</v>
      </c>
    </row>
    <row r="102" spans="1:4" s="16" customFormat="1" ht="64.5" customHeight="1" x14ac:dyDescent="0.2">
      <c r="A102" s="190" t="s">
        <v>77</v>
      </c>
      <c r="B102" s="191"/>
      <c r="C102" s="186"/>
      <c r="D102" s="578">
        <f>D99/5</f>
        <v>1344</v>
      </c>
    </row>
    <row r="103" spans="1:4" s="16" customFormat="1" ht="64.5" customHeight="1" x14ac:dyDescent="0.2">
      <c r="A103" s="190" t="s">
        <v>78</v>
      </c>
      <c r="B103" s="191"/>
      <c r="C103" s="186"/>
      <c r="D103" s="578">
        <f>D99/6</f>
        <v>1120</v>
      </c>
    </row>
    <row r="104" spans="1:4" s="16" customFormat="1" ht="64.5" customHeight="1" x14ac:dyDescent="0.2">
      <c r="A104" s="190" t="s">
        <v>79</v>
      </c>
      <c r="B104" s="191"/>
      <c r="C104" s="186"/>
      <c r="D104" s="578">
        <f>D99/7</f>
        <v>960</v>
      </c>
    </row>
    <row r="105" spans="1:4" s="16" customFormat="1" ht="64.5" customHeight="1" x14ac:dyDescent="0.2">
      <c r="A105" s="190" t="s">
        <v>80</v>
      </c>
      <c r="B105" s="191"/>
      <c r="C105" s="186"/>
      <c r="D105" s="578">
        <f>D99/8</f>
        <v>840</v>
      </c>
    </row>
    <row r="106" spans="1:4" s="16" customFormat="1" ht="64.5" customHeight="1" x14ac:dyDescent="0.2">
      <c r="A106" s="190" t="s">
        <v>81</v>
      </c>
      <c r="B106" s="191"/>
      <c r="C106" s="186"/>
      <c r="D106" s="578">
        <f>D99/9</f>
        <v>746.66666666666663</v>
      </c>
    </row>
    <row r="107" spans="1:4" s="16" customFormat="1" ht="64.5" customHeight="1" thickBot="1" x14ac:dyDescent="0.25">
      <c r="A107" s="190" t="s">
        <v>82</v>
      </c>
      <c r="B107" s="191"/>
      <c r="C107" s="186"/>
      <c r="D107" s="578">
        <f>D99/10</f>
        <v>672</v>
      </c>
    </row>
    <row r="108" spans="1:4" s="16" customFormat="1" ht="64.5" customHeight="1" thickBot="1" x14ac:dyDescent="0.25">
      <c r="A108" s="179" t="s">
        <v>83</v>
      </c>
      <c r="B108" s="180"/>
      <c r="C108" s="186"/>
      <c r="D108" s="584">
        <v>10080</v>
      </c>
    </row>
    <row r="109" spans="1:4" s="16" customFormat="1" ht="64.5" customHeight="1" thickBot="1" x14ac:dyDescent="0.25">
      <c r="A109" s="184" t="s">
        <v>74</v>
      </c>
      <c r="B109" s="185"/>
      <c r="C109" s="186"/>
      <c r="D109" s="698" t="s">
        <v>75</v>
      </c>
    </row>
    <row r="110" spans="1:4" s="16" customFormat="1" ht="64.5" customHeight="1" x14ac:dyDescent="0.2">
      <c r="A110" s="190" t="s">
        <v>76</v>
      </c>
      <c r="B110" s="191"/>
      <c r="C110" s="186"/>
      <c r="D110" s="578">
        <v>2520</v>
      </c>
    </row>
    <row r="111" spans="1:4" s="16" customFormat="1" ht="64.5" customHeight="1" x14ac:dyDescent="0.2">
      <c r="A111" s="190" t="s">
        <v>77</v>
      </c>
      <c r="B111" s="191"/>
      <c r="C111" s="186"/>
      <c r="D111" s="578">
        <v>2016</v>
      </c>
    </row>
    <row r="112" spans="1:4" s="16" customFormat="1" ht="64.5" customHeight="1" x14ac:dyDescent="0.2">
      <c r="A112" s="190" t="s">
        <v>78</v>
      </c>
      <c r="B112" s="191"/>
      <c r="C112" s="186"/>
      <c r="D112" s="578">
        <v>1680</v>
      </c>
    </row>
    <row r="113" spans="1:4" s="16" customFormat="1" ht="64.5" customHeight="1" x14ac:dyDescent="0.2">
      <c r="A113" s="190" t="s">
        <v>79</v>
      </c>
      <c r="B113" s="191"/>
      <c r="C113" s="186"/>
      <c r="D113" s="578">
        <v>1440</v>
      </c>
    </row>
    <row r="114" spans="1:4" s="16" customFormat="1" ht="64.5" customHeight="1" x14ac:dyDescent="0.2">
      <c r="A114" s="190" t="s">
        <v>80</v>
      </c>
      <c r="B114" s="191"/>
      <c r="C114" s="186"/>
      <c r="D114" s="578">
        <v>1260</v>
      </c>
    </row>
    <row r="115" spans="1:4" s="16" customFormat="1" ht="64.5" customHeight="1" x14ac:dyDescent="0.2">
      <c r="A115" s="190" t="s">
        <v>81</v>
      </c>
      <c r="B115" s="191"/>
      <c r="C115" s="186"/>
      <c r="D115" s="578">
        <v>1120</v>
      </c>
    </row>
    <row r="116" spans="1:4" s="16" customFormat="1" ht="64.5" customHeight="1" thickBot="1" x14ac:dyDescent="0.25">
      <c r="A116" s="190" t="s">
        <v>82</v>
      </c>
      <c r="B116" s="191"/>
      <c r="C116" s="194"/>
      <c r="D116" s="578">
        <v>1008</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590">
        <v>12000</v>
      </c>
    </row>
    <row r="118" spans="1:4" s="16" customFormat="1" ht="24.95" customHeight="1" thickBot="1" x14ac:dyDescent="0.25">
      <c r="A118" s="330"/>
      <c r="B118" s="520"/>
      <c r="C118" s="130"/>
      <c r="D118" s="553"/>
    </row>
    <row r="119" spans="1:4" s="16" customFormat="1" ht="50.1" customHeight="1" x14ac:dyDescent="0.2">
      <c r="A119" s="160" t="s">
        <v>85</v>
      </c>
      <c r="B119" s="161"/>
      <c r="C119" s="294" t="str">
        <f>"Интернет-площадка 2gis.ru на основе Cправочника организаций "&amp;$C$2&amp;""</f>
        <v>Интернет-площадка 2gis.ru на основе Cправочника организаций "2ГИС.ПЕНЗА"</v>
      </c>
      <c r="D119" s="699">
        <v>4212</v>
      </c>
    </row>
    <row r="120" spans="1:4" s="16" customFormat="1" ht="50.1" customHeight="1" x14ac:dyDescent="0.2">
      <c r="A120" s="160" t="s">
        <v>86</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699">
        <v>1656</v>
      </c>
    </row>
    <row r="121" spans="1:4" s="16" customFormat="1" ht="50.1" customHeight="1" x14ac:dyDescent="0.2">
      <c r="A121" s="160" t="s">
        <v>87</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699">
        <v>3780</v>
      </c>
    </row>
    <row r="122" spans="1:4"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"2ГИС.ПЕНЗА"</v>
      </c>
      <c r="D122" s="699">
        <v>5220</v>
      </c>
    </row>
    <row r="123" spans="1:4"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"2ГИС.ПЕНЗА"</v>
      </c>
      <c r="D123" s="699">
        <v>6264</v>
      </c>
    </row>
    <row r="124" spans="1:4" s="16" customFormat="1" ht="50.1" customHeight="1" x14ac:dyDescent="0.2">
      <c r="A124" s="160" t="s">
        <v>90</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699">
        <v>1890</v>
      </c>
    </row>
    <row r="125" spans="1:4" s="16" customFormat="1" ht="50.1" customHeight="1" x14ac:dyDescent="0.2">
      <c r="A125" s="160" t="s">
        <v>91</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699">
        <v>3600</v>
      </c>
    </row>
    <row r="126" spans="1:4" s="16" customFormat="1" ht="50.1" customHeight="1" x14ac:dyDescent="0.2">
      <c r="A126" s="160" t="s">
        <v>92</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699">
        <v>4488</v>
      </c>
    </row>
    <row r="127" spans="1:4" s="16" customFormat="1" ht="50.1" customHeight="1" x14ac:dyDescent="0.2">
      <c r="A127" s="160" t="s">
        <v>93</v>
      </c>
      <c r="B127" s="161"/>
      <c r="C127" s="203" t="e">
        <f>#REF!</f>
        <v>#REF!</v>
      </c>
      <c r="D127" s="699">
        <v>5544</v>
      </c>
    </row>
    <row r="128" spans="1:4" s="16" customFormat="1" ht="50.1" customHeight="1" x14ac:dyDescent="0.2">
      <c r="A128" s="154" t="s">
        <v>94</v>
      </c>
      <c r="B128" s="204"/>
      <c r="C128" s="203" t="s">
        <v>95</v>
      </c>
      <c r="D128" s="699">
        <v>636</v>
      </c>
    </row>
    <row r="129" spans="1:4" s="16" customFormat="1" ht="50.1"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699">
        <v>1860</v>
      </c>
    </row>
    <row r="130" spans="1:4" s="16" customFormat="1" ht="50.1"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699">
        <v>1488</v>
      </c>
    </row>
    <row r="131" spans="1:4" s="16" customFormat="1" ht="50.1" customHeight="1" x14ac:dyDescent="0.2">
      <c r="A131" s="160" t="s">
        <v>98</v>
      </c>
      <c r="B131" s="161"/>
      <c r="C131"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699">
        <v>1230</v>
      </c>
    </row>
    <row r="132" spans="1:4" s="16" customFormat="1" ht="50.1" customHeight="1" x14ac:dyDescent="0.2">
      <c r="A132" s="160" t="s">
        <v>99</v>
      </c>
      <c r="B132" s="161"/>
      <c r="C132"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699">
        <v>744</v>
      </c>
    </row>
    <row r="133" spans="1:4" s="16" customFormat="1" ht="50.1"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699">
        <v>7272</v>
      </c>
    </row>
    <row r="134" spans="1:4" s="16" customFormat="1" ht="50.1"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699">
        <v>3000</v>
      </c>
    </row>
    <row r="135" spans="1:4" s="16" customFormat="1" ht="50.1" customHeight="1" thickBot="1" x14ac:dyDescent="0.25">
      <c r="A135" s="160" t="s">
        <v>102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699">
        <v>1770</v>
      </c>
    </row>
    <row r="136" spans="1:4"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699">
        <v>756</v>
      </c>
    </row>
    <row r="137" spans="1:4"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7" s="699">
        <v>50010</v>
      </c>
    </row>
    <row r="138" spans="1:4"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8" s="699">
        <v>9018</v>
      </c>
    </row>
    <row r="139" spans="1:4"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699">
        <v>4212</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0" s="699">
        <v>7200</v>
      </c>
    </row>
    <row r="141" spans="1:4" s="16" customFormat="1" ht="50.1" customHeight="1" x14ac:dyDescent="0.2">
      <c r="A141" s="154" t="s">
        <v>107</v>
      </c>
      <c r="B141" s="204"/>
      <c r="C141" s="203" t="str">
        <f>"Интернет-площадка 2gis.ru на основе Cправочника организаций "&amp;$C$2&amp;""</f>
        <v>Интернет-площадка 2gis.ru на основе Cправочника организаций "2ГИС.ПЕНЗА"</v>
      </c>
      <c r="D141" s="699">
        <v>6000</v>
      </c>
    </row>
    <row r="142" spans="1:4" s="16" customFormat="1" ht="50.1" customHeight="1" x14ac:dyDescent="0.2">
      <c r="A142" s="160" t="s">
        <v>108</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699">
        <v>2400</v>
      </c>
    </row>
    <row r="143" spans="1:4" s="16" customFormat="1" ht="50.1" customHeight="1" x14ac:dyDescent="0.2">
      <c r="A143" s="160" t="s">
        <v>109</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699">
        <v>5400</v>
      </c>
    </row>
    <row r="144" spans="1:4"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"2ГИС.ПЕНЗА"</v>
      </c>
      <c r="D144" s="699">
        <v>7320</v>
      </c>
    </row>
    <row r="145" spans="1:4"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"2ГИС.ПЕНЗА"</v>
      </c>
      <c r="D145" s="699">
        <v>8784</v>
      </c>
    </row>
    <row r="146" spans="1:4" s="16" customFormat="1" ht="50.1" customHeight="1" x14ac:dyDescent="0.2">
      <c r="A146" s="160" t="s">
        <v>112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699">
        <v>2760</v>
      </c>
    </row>
    <row r="147" spans="1:4" s="16" customFormat="1" ht="50.1" customHeight="1" x14ac:dyDescent="0.2">
      <c r="A147" s="160" t="s">
        <v>113</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699">
        <v>5040</v>
      </c>
    </row>
    <row r="148" spans="1:4" s="16" customFormat="1" ht="50.1" customHeight="1" x14ac:dyDescent="0.2">
      <c r="A148" s="154" t="s">
        <v>114</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699">
        <v>6360</v>
      </c>
    </row>
    <row r="149" spans="1:4" s="16" customFormat="1" ht="50.1" customHeight="1" x14ac:dyDescent="0.2">
      <c r="A149" s="160" t="s">
        <v>115</v>
      </c>
      <c r="B149" s="161"/>
      <c r="C149" s="203" t="s">
        <v>95</v>
      </c>
      <c r="D149" s="699">
        <v>960</v>
      </c>
    </row>
    <row r="150" spans="1:4" s="16" customFormat="1" ht="84.7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699">
        <v>10200</v>
      </c>
    </row>
    <row r="151" spans="1:4" s="16" customFormat="1" ht="50.1" customHeight="1" thickBot="1" x14ac:dyDescent="0.25">
      <c r="A151" s="154" t="s">
        <v>117</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699">
        <v>2520</v>
      </c>
    </row>
    <row r="152" spans="1:4" s="16" customFormat="1" ht="36" customHeight="1" thickBot="1" x14ac:dyDescent="0.25">
      <c r="A152" s="24" t="s">
        <v>118</v>
      </c>
      <c r="B152" s="25"/>
      <c r="C152" s="24"/>
      <c r="D152" s="593"/>
    </row>
    <row r="153" spans="1:4"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699">
        <v>4800</v>
      </c>
    </row>
    <row r="154" spans="1:4" s="16" customFormat="1" ht="50.1" customHeight="1" x14ac:dyDescent="0.2">
      <c r="A154" s="160" t="s">
        <v>120</v>
      </c>
      <c r="B154" s="161"/>
      <c r="C154" s="209"/>
      <c r="D154" s="699">
        <v>4800</v>
      </c>
    </row>
    <row r="155" spans="1:4" s="16" customFormat="1" ht="50.1" customHeight="1" x14ac:dyDescent="0.2">
      <c r="A155" s="207" t="s">
        <v>121</v>
      </c>
      <c r="B155" s="208"/>
      <c r="C155" s="209"/>
      <c r="D155" s="699">
        <v>3600</v>
      </c>
    </row>
    <row r="156" spans="1:4" s="16" customFormat="1" ht="50.1" customHeight="1" x14ac:dyDescent="0.2">
      <c r="A156" s="207" t="s">
        <v>122</v>
      </c>
      <c r="B156" s="208"/>
      <c r="C156" s="209"/>
      <c r="D156" s="699">
        <v>360</v>
      </c>
    </row>
    <row r="157" spans="1:4" s="16" customFormat="1" ht="50.1" customHeight="1" thickBot="1" x14ac:dyDescent="0.25">
      <c r="A157" s="207" t="s">
        <v>123</v>
      </c>
      <c r="B157" s="208"/>
      <c r="C157" s="210"/>
      <c r="D157" s="699">
        <v>1260</v>
      </c>
    </row>
    <row r="158" spans="1:4" s="16" customFormat="1" ht="50.1" customHeight="1" thickBot="1" x14ac:dyDescent="0.25">
      <c r="A158" s="24" t="s">
        <v>124</v>
      </c>
      <c r="B158" s="25"/>
      <c r="C158" s="26"/>
      <c r="D158" s="26"/>
    </row>
    <row r="159" spans="1:4" s="16" customFormat="1" ht="50.1" customHeight="1" x14ac:dyDescent="0.2">
      <c r="A159" s="160" t="s">
        <v>125</v>
      </c>
      <c r="B159" s="161"/>
      <c r="C159" s="203" t="str">
        <f>"Интернет-площадка 2gis.ru на основе Cправочника организаций "&amp;$C$2&amp;""</f>
        <v>Интернет-площадка 2gis.ru на основе Cправочника организаций "2ГИС.ПЕНЗА"</v>
      </c>
      <c r="D159" s="578">
        <v>1560</v>
      </c>
    </row>
    <row r="160" spans="1:4" s="16" customFormat="1" ht="50.1" customHeight="1" x14ac:dyDescent="0.2">
      <c r="A160" s="160" t="s">
        <v>126</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0" s="699">
        <v>2124</v>
      </c>
    </row>
    <row r="161" spans="1:4" s="16" customFormat="1" ht="50.1" customHeight="1" x14ac:dyDescent="0.2">
      <c r="A161" s="160" t="s">
        <v>195</v>
      </c>
      <c r="B161" s="161"/>
      <c r="C161" s="203" t="str">
        <f>"Интернет-площадка 2gis.ru на основе Cправочника организаций "&amp;$C$2&amp;""</f>
        <v>Интернет-площадка 2gis.ru на основе Cправочника организаций "2ГИС.ПЕНЗА"</v>
      </c>
      <c r="D161" s="578">
        <v>2280</v>
      </c>
    </row>
    <row r="162" spans="1:4" s="16" customFormat="1" ht="50.1" customHeight="1" x14ac:dyDescent="0.2">
      <c r="A162" s="160" t="s">
        <v>128</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2" s="578">
        <v>3000</v>
      </c>
    </row>
    <row r="163" spans="1:4" s="16" customFormat="1" ht="126" customHeight="1" thickBot="1" x14ac:dyDescent="0.25">
      <c r="A163" s="160" t="s">
        <v>129</v>
      </c>
      <c r="B163" s="161"/>
      <c r="C163" s="481" t="str">
        <f>C159</f>
        <v>Интернет-площадка 2gis.ru на основе Cправочника организаций "2ГИС.ПЕНЗА"</v>
      </c>
      <c r="D163" s="699">
        <v>4404</v>
      </c>
    </row>
    <row r="164" spans="1:4" s="28" customFormat="1" ht="50.1" customHeight="1" thickBot="1" x14ac:dyDescent="0.25">
      <c r="A164" s="24" t="s">
        <v>196</v>
      </c>
      <c r="B164" s="25"/>
      <c r="C164" s="26"/>
      <c r="D164" s="27"/>
    </row>
    <row r="165" spans="1:4" s="23" customFormat="1" ht="30" customHeight="1" thickBot="1" x14ac:dyDescent="0.25">
      <c r="A165" s="297"/>
      <c r="B165" s="298"/>
      <c r="C165" s="456"/>
      <c r="D165" s="595"/>
    </row>
    <row r="166" spans="1:4"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6" s="596">
        <v>7350</v>
      </c>
    </row>
    <row r="167" spans="1:4" s="16" customFormat="1" ht="83.25" customHeight="1" thickBot="1" x14ac:dyDescent="0.25">
      <c r="A167" s="160" t="s">
        <v>198</v>
      </c>
      <c r="B167" s="161"/>
      <c r="C167" s="209"/>
      <c r="D167" s="499">
        <v>7350</v>
      </c>
    </row>
    <row r="168" spans="1:4" s="16" customFormat="1" ht="21.75" thickBot="1" x14ac:dyDescent="0.25">
      <c r="A168" s="286"/>
      <c r="B168" s="287"/>
      <c r="C168" s="287"/>
      <c r="D168" s="459"/>
    </row>
    <row r="169" spans="1:4" ht="12.6" customHeight="1" x14ac:dyDescent="0.2"/>
    <row r="170" spans="1:4" s="219" customFormat="1" ht="24.95" customHeight="1" x14ac:dyDescent="0.2">
      <c r="A170" s="216"/>
      <c r="B170" s="217" t="s">
        <v>130</v>
      </c>
      <c r="C170" s="218" t="s">
        <v>622</v>
      </c>
      <c r="D170" s="218"/>
    </row>
    <row r="171" spans="1:4" s="219" customFormat="1" ht="24.95" customHeight="1" x14ac:dyDescent="0.2">
      <c r="A171" s="216"/>
      <c r="C171" s="419" t="s">
        <v>623</v>
      </c>
      <c r="D171" s="220"/>
    </row>
    <row r="172" spans="1:4" s="219" customFormat="1" ht="24.95" customHeight="1" x14ac:dyDescent="0.2">
      <c r="A172" s="216"/>
      <c r="C172" s="419" t="s">
        <v>624</v>
      </c>
      <c r="D172" s="220"/>
    </row>
    <row r="173" spans="1:4" s="213" customFormat="1" ht="12" customHeight="1" x14ac:dyDescent="0.2">
      <c r="A173" s="212"/>
      <c r="C173" s="220"/>
      <c r="D173" s="220"/>
    </row>
    <row r="174" spans="1:4" s="227" customFormat="1" ht="24.9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row>
    <row r="175" spans="1:4" s="227" customFormat="1" ht="24.9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row>
    <row r="176" spans="1:4" s="227" customFormat="1" ht="24.9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row>
    <row r="177" spans="1:4" s="227" customFormat="1" ht="24.9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row>
    <row r="178" spans="1:4" s="227" customFormat="1" ht="24.9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row>
    <row r="179" spans="1:4" s="227" customFormat="1" ht="24.9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row>
    <row r="180" spans="1:4" s="227" customFormat="1" ht="24.9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row>
    <row r="181" spans="1:4" s="234" customFormat="1" ht="12.6" customHeight="1" x14ac:dyDescent="0.2">
      <c r="A181" s="229"/>
      <c r="B181" s="229"/>
      <c r="C181" s="230"/>
      <c r="D181" s="231"/>
    </row>
    <row r="182" spans="1:4" ht="24.95" customHeight="1" x14ac:dyDescent="0.2">
      <c r="A182" s="235" t="s">
        <v>142</v>
      </c>
      <c r="B182" s="235"/>
      <c r="C182" s="235"/>
      <c r="D182" s="235"/>
    </row>
    <row r="183" spans="1:4" s="234" customFormat="1" ht="12" customHeight="1" x14ac:dyDescent="0.2">
      <c r="A183" s="229"/>
      <c r="B183" s="229"/>
      <c r="C183" s="230"/>
      <c r="D183" s="231"/>
    </row>
    <row r="184" spans="1:4" s="238" customFormat="1" ht="50.1" customHeight="1" thickBot="1" x14ac:dyDescent="0.25">
      <c r="A184" s="236" t="s">
        <v>143</v>
      </c>
      <c r="B184" s="236"/>
      <c r="C184" s="236"/>
      <c r="D184" s="236"/>
    </row>
    <row r="185" spans="1:4" s="243" customFormat="1" ht="50.1" customHeight="1" thickBot="1" x14ac:dyDescent="0.25">
      <c r="A185" s="239" t="s">
        <v>144</v>
      </c>
      <c r="B185" s="240"/>
      <c r="C185" s="240"/>
      <c r="D185" s="241"/>
    </row>
    <row r="186" spans="1:4" ht="50.1" customHeight="1" thickBot="1" x14ac:dyDescent="0.25">
      <c r="A186" s="421" t="s">
        <v>145</v>
      </c>
      <c r="B186" s="422"/>
      <c r="C186" s="246" t="s">
        <v>146</v>
      </c>
      <c r="D186" s="525" t="s">
        <v>147</v>
      </c>
    </row>
    <row r="187" spans="1:4" ht="99.95" customHeight="1" x14ac:dyDescent="0.2">
      <c r="A187" s="249" t="s">
        <v>148</v>
      </c>
      <c r="B187" s="250"/>
      <c r="C187" s="251" t="s">
        <v>149</v>
      </c>
      <c r="D187" s="427" t="s">
        <v>150</v>
      </c>
    </row>
    <row r="188" spans="1:4" ht="75" customHeight="1" x14ac:dyDescent="0.2">
      <c r="A188" s="254" t="s">
        <v>151</v>
      </c>
      <c r="B188" s="255"/>
      <c r="C188" s="256" t="s">
        <v>152</v>
      </c>
      <c r="D188" s="429" t="s">
        <v>153</v>
      </c>
    </row>
    <row r="189" spans="1:4" ht="138.75" customHeight="1" x14ac:dyDescent="0.2">
      <c r="A189" s="254" t="s">
        <v>154</v>
      </c>
      <c r="B189" s="255"/>
      <c r="C189" s="256" t="s">
        <v>155</v>
      </c>
      <c r="D189" s="429" t="s">
        <v>153</v>
      </c>
    </row>
    <row r="190" spans="1:4" s="213" customFormat="1" ht="102.75" customHeight="1" thickBot="1" x14ac:dyDescent="0.25">
      <c r="A190" s="316" t="s">
        <v>157</v>
      </c>
      <c r="B190" s="317"/>
      <c r="C190" s="613" t="s">
        <v>158</v>
      </c>
      <c r="D190" s="613" t="s">
        <v>153</v>
      </c>
    </row>
    <row r="191" spans="1:4" s="234" customFormat="1" ht="222.75" customHeight="1" thickBot="1" x14ac:dyDescent="0.25">
      <c r="A191" s="316" t="s">
        <v>159</v>
      </c>
      <c r="B191" s="317"/>
      <c r="C191" s="318" t="s">
        <v>160</v>
      </c>
      <c r="D191" s="318" t="s">
        <v>153</v>
      </c>
    </row>
    <row r="192" spans="1:4" ht="12" customHeight="1" x14ac:dyDescent="0.2"/>
    <row r="193" spans="1:4" ht="36.75" customHeight="1" x14ac:dyDescent="0.2">
      <c r="A193" s="260" t="s">
        <v>161</v>
      </c>
      <c r="B193" s="260"/>
      <c r="C193" s="260"/>
      <c r="D193" s="260"/>
    </row>
    <row r="194" spans="1:4" ht="36.75" customHeight="1" x14ac:dyDescent="0.2">
      <c r="A194" s="260" t="s">
        <v>162</v>
      </c>
      <c r="B194" s="260"/>
      <c r="C194" s="260"/>
      <c r="D194" s="260"/>
    </row>
    <row r="195" spans="1:4" ht="201.75"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row>
    <row r="196" spans="1:4" s="16" customFormat="1" ht="67.5" customHeight="1" x14ac:dyDescent="0.2">
      <c r="A196" s="235" t="s">
        <v>164</v>
      </c>
      <c r="B196" s="235"/>
      <c r="C196" s="235"/>
      <c r="D196" s="235"/>
    </row>
    <row r="197" spans="1:4" ht="23.25" x14ac:dyDescent="0.2">
      <c r="A197" s="260" t="s">
        <v>165</v>
      </c>
      <c r="B197" s="260"/>
      <c r="C197" s="260"/>
      <c r="D197" s="260"/>
    </row>
    <row r="198" spans="1:4" s="262" customFormat="1" ht="114.75" customHeight="1" x14ac:dyDescent="0.2">
      <c r="A198" s="235" t="s">
        <v>166</v>
      </c>
      <c r="B198" s="235"/>
      <c r="C198" s="235"/>
      <c r="D198" s="235"/>
    </row>
  </sheetData>
  <sheetProtection selectLockedCells="1" selectUnlockedCells="1"/>
  <mergeCells count="177">
    <mergeCell ref="A197:D197"/>
    <mergeCell ref="A198:D198"/>
    <mergeCell ref="A190:B190"/>
    <mergeCell ref="A191:B191"/>
    <mergeCell ref="A193:D193"/>
    <mergeCell ref="A194:D194"/>
    <mergeCell ref="A195:D195"/>
    <mergeCell ref="A196:D196"/>
    <mergeCell ref="A184:D184"/>
    <mergeCell ref="A185:D185"/>
    <mergeCell ref="A186:B186"/>
    <mergeCell ref="A187:B187"/>
    <mergeCell ref="A188:B188"/>
    <mergeCell ref="A189:B189"/>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64:B164"/>
    <mergeCell ref="A165:C165"/>
    <mergeCell ref="A166:B166"/>
    <mergeCell ref="C166:C167"/>
    <mergeCell ref="A167:B167"/>
    <mergeCell ref="A168:D168"/>
    <mergeCell ref="A158:B158"/>
    <mergeCell ref="A159:B159"/>
    <mergeCell ref="A160:B160"/>
    <mergeCell ref="A161:B161"/>
    <mergeCell ref="A162:B162"/>
    <mergeCell ref="A163:B163"/>
    <mergeCell ref="A150:B150"/>
    <mergeCell ref="A151:B151"/>
    <mergeCell ref="A152:B152"/>
    <mergeCell ref="C152:D152"/>
    <mergeCell ref="A153:B153"/>
    <mergeCell ref="C153:C157"/>
    <mergeCell ref="A154:B154"/>
    <mergeCell ref="A155:B155"/>
    <mergeCell ref="A156:B156"/>
    <mergeCell ref="A157:B157"/>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1"/>
  <sheetViews>
    <sheetView view="pageBreakPreview" zoomScale="40" zoomScaleNormal="60" zoomScaleSheetLayoutView="40" workbookViewId="0">
      <pane ySplit="3" topLeftCell="A26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625</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700" t="s">
        <v>7</v>
      </c>
      <c r="D4" s="326"/>
      <c r="E4" s="326"/>
      <c r="F4" s="326"/>
      <c r="G4" s="326"/>
      <c r="H4" s="327"/>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87" t="s">
        <v>228</v>
      </c>
      <c r="E6" s="287"/>
      <c r="F6" s="287"/>
      <c r="G6" s="287"/>
      <c r="H6" s="459"/>
    </row>
    <row r="7" spans="1:8" s="16" customFormat="1" ht="24.95" customHeight="1" thickBot="1" x14ac:dyDescent="0.25">
      <c r="A7" s="81"/>
      <c r="B7" s="129"/>
      <c r="C7" s="130"/>
      <c r="D7" s="644" t="s">
        <v>168</v>
      </c>
      <c r="E7" s="645" t="s">
        <v>169</v>
      </c>
      <c r="F7" s="646" t="s">
        <v>170</v>
      </c>
      <c r="G7" s="645" t="s">
        <v>171</v>
      </c>
      <c r="H7" s="647" t="s">
        <v>172</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348"/>
      <c r="C9" s="349"/>
      <c r="D9" s="36"/>
      <c r="E9" s="37"/>
      <c r="F9" s="37"/>
      <c r="G9" s="37"/>
      <c r="H9" s="38"/>
    </row>
    <row r="10" spans="1:8" s="16" customFormat="1" ht="57.75" customHeight="1" x14ac:dyDescent="0.2">
      <c r="A10" s="55"/>
      <c r="B10" s="348"/>
      <c r="C10" s="349"/>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701" t="s">
        <v>12</v>
      </c>
      <c r="C12" s="70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701"/>
      <c r="C13" s="702"/>
      <c r="D13" s="36"/>
      <c r="E13" s="37"/>
      <c r="F13" s="37"/>
      <c r="G13" s="37"/>
      <c r="H13" s="38"/>
    </row>
    <row r="14" spans="1:8" s="16" customFormat="1" ht="59.25" customHeight="1" x14ac:dyDescent="0.2">
      <c r="A14" s="55"/>
      <c r="B14" s="703" t="s">
        <v>13</v>
      </c>
      <c r="C14"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705"/>
      <c r="C15" s="706"/>
      <c r="D15" s="121"/>
      <c r="E15" s="122"/>
      <c r="F15" s="122"/>
      <c r="G15" s="122"/>
      <c r="H15" s="123"/>
    </row>
    <row r="16" spans="1:8" s="16" customFormat="1" ht="24.95" customHeight="1" thickBot="1" x14ac:dyDescent="0.25">
      <c r="A16" s="112"/>
      <c r="B16" s="707"/>
      <c r="C16" s="83"/>
      <c r="D16" s="287" t="s">
        <v>228</v>
      </c>
      <c r="E16" s="287"/>
      <c r="F16" s="287"/>
      <c r="G16" s="287"/>
      <c r="H16" s="459"/>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335">
        <f>F17*1.2</f>
        <v>15609.599999999999</v>
      </c>
      <c r="E17" s="336">
        <f>F17*1.1</f>
        <v>14308.800000000001</v>
      </c>
      <c r="F17" s="336">
        <v>13008</v>
      </c>
      <c r="G17" s="336">
        <f>F17*0.75</f>
        <v>9756</v>
      </c>
      <c r="H17" s="337">
        <f>F17*0.5</f>
        <v>6504</v>
      </c>
    </row>
    <row r="18" spans="1:8" s="16" customFormat="1" ht="47.25" customHeight="1" x14ac:dyDescent="0.2">
      <c r="A18" s="71"/>
      <c r="B18" s="348"/>
      <c r="C18" s="349"/>
      <c r="D18" s="338"/>
      <c r="E18" s="339"/>
      <c r="F18" s="339"/>
      <c r="G18" s="339"/>
      <c r="H18" s="340"/>
    </row>
    <row r="19" spans="1:8" s="16" customFormat="1" ht="57.75" customHeight="1" x14ac:dyDescent="0.2">
      <c r="A19" s="71"/>
      <c r="B19" s="348"/>
      <c r="C19" s="349"/>
      <c r="D19" s="338"/>
      <c r="E19" s="339"/>
      <c r="F19" s="339"/>
      <c r="G19" s="339"/>
      <c r="H19" s="340"/>
    </row>
    <row r="20" spans="1:8" s="16" customFormat="1" ht="63" customHeight="1" x14ac:dyDescent="0.2">
      <c r="A20" s="71"/>
      <c r="B20" s="92"/>
      <c r="C20" s="93"/>
      <c r="D20" s="338"/>
      <c r="E20" s="339"/>
      <c r="F20" s="339"/>
      <c r="G20" s="339"/>
      <c r="H20" s="340"/>
    </row>
    <row r="21" spans="1:8" s="16" customFormat="1" ht="55.5" customHeight="1" x14ac:dyDescent="0.2">
      <c r="A21" s="71"/>
      <c r="B21" s="701" t="s">
        <v>12</v>
      </c>
      <c r="C21" s="70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338"/>
      <c r="E21" s="339"/>
      <c r="F21" s="339"/>
      <c r="G21" s="339"/>
      <c r="H21" s="340"/>
    </row>
    <row r="22" spans="1:8" s="16" customFormat="1" ht="57.75" customHeight="1" x14ac:dyDescent="0.2">
      <c r="A22" s="71"/>
      <c r="B22" s="701"/>
      <c r="C22" s="708"/>
      <c r="D22" s="338"/>
      <c r="E22" s="339"/>
      <c r="F22" s="339"/>
      <c r="G22" s="339"/>
      <c r="H22" s="340"/>
    </row>
    <row r="23" spans="1:8" s="16" customFormat="1" ht="87.75" customHeight="1" x14ac:dyDescent="0.2">
      <c r="A23" s="71"/>
      <c r="B23" s="709" t="s">
        <v>13</v>
      </c>
      <c r="C23" s="7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338"/>
      <c r="E23" s="339"/>
      <c r="F23" s="339"/>
      <c r="G23" s="339"/>
      <c r="H23" s="340"/>
    </row>
    <row r="24" spans="1:8" s="16" customFormat="1" ht="63" customHeight="1" x14ac:dyDescent="0.2">
      <c r="A24" s="71"/>
      <c r="B24" s="709"/>
      <c r="C24" s="708"/>
      <c r="D24" s="338"/>
      <c r="E24" s="339"/>
      <c r="F24" s="339"/>
      <c r="G24" s="339"/>
      <c r="H24" s="340"/>
    </row>
    <row r="25" spans="1:8" s="16" customFormat="1" ht="100.5" customHeight="1" thickBot="1" x14ac:dyDescent="0.25">
      <c r="A25" s="77"/>
      <c r="B25" s="107" t="s">
        <v>16</v>
      </c>
      <c r="C25" s="7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341"/>
      <c r="E25" s="342"/>
      <c r="F25" s="342"/>
      <c r="G25" s="342"/>
      <c r="H25" s="343"/>
    </row>
    <row r="26" spans="1:8" s="16" customFormat="1" ht="24.95" customHeight="1" thickBot="1" x14ac:dyDescent="0.25">
      <c r="A26" s="81"/>
      <c r="B26" s="460"/>
      <c r="C26" s="130"/>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287" t="s">
        <v>228</v>
      </c>
      <c r="E31" s="287"/>
      <c r="F31" s="287"/>
      <c r="G31" s="287"/>
      <c r="H31" s="459"/>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287" t="s">
        <v>228</v>
      </c>
      <c r="E35" s="287"/>
      <c r="F35" s="287"/>
      <c r="G35" s="287"/>
      <c r="H35" s="459"/>
    </row>
    <row r="36" spans="1:8" s="16" customFormat="1" ht="50.1" customHeight="1" x14ac:dyDescent="0.2">
      <c r="A36" s="65" t="s">
        <v>626</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287" t="s">
        <v>228</v>
      </c>
      <c r="E40" s="287"/>
      <c r="F40" s="287"/>
      <c r="G40" s="287"/>
      <c r="H40" s="459"/>
    </row>
    <row r="41" spans="1:8" s="16" customFormat="1" ht="50.1" customHeight="1" x14ac:dyDescent="0.2">
      <c r="A41" s="65" t="s">
        <v>627</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628</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287" t="s">
        <v>228</v>
      </c>
      <c r="E51" s="287"/>
      <c r="F51" s="287"/>
      <c r="G51" s="287"/>
      <c r="H51" s="459"/>
    </row>
    <row r="52" spans="1:8" s="16" customFormat="1" ht="50.1" customHeight="1" x14ac:dyDescent="0.2">
      <c r="A52" s="65" t="s">
        <v>629</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1">
        <f>F57*1.2</f>
        <v>16012.8</v>
      </c>
      <c r="E57" s="32">
        <f>F57*1.1</f>
        <v>14678.400000000001</v>
      </c>
      <c r="F57" s="32">
        <v>13344</v>
      </c>
      <c r="G57" s="32">
        <f>F57*0.75</f>
        <v>10008</v>
      </c>
      <c r="H57" s="33">
        <f>F57*0.5</f>
        <v>6672</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54">
        <f>F63*1.2</f>
        <v>18734.399999999998</v>
      </c>
      <c r="E63" s="32">
        <f>F63*1.1</f>
        <v>17173.2</v>
      </c>
      <c r="F63" s="32">
        <v>15612</v>
      </c>
      <c r="G63" s="32">
        <f>F63*0.75</f>
        <v>11709</v>
      </c>
      <c r="H63" s="33">
        <f>F63*0.5</f>
        <v>7806</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267">
        <v>270</v>
      </c>
      <c r="E69" s="268"/>
      <c r="F69" s="268"/>
      <c r="G69" s="268"/>
      <c r="H69" s="269"/>
    </row>
    <row r="70" spans="1:8" s="16" customFormat="1" ht="94.5" customHeight="1" x14ac:dyDescent="0.2">
      <c r="A70" s="71"/>
      <c r="B70" s="92"/>
      <c r="C70" s="93"/>
      <c r="D70" s="94"/>
      <c r="E70" s="95"/>
      <c r="F70" s="95"/>
      <c r="G70" s="95"/>
      <c r="H70" s="270"/>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271"/>
      <c r="E71" s="272"/>
      <c r="F71" s="272"/>
      <c r="G71" s="272"/>
      <c r="H71" s="273"/>
    </row>
    <row r="72" spans="1:8" s="16" customFormat="1" ht="24.95" customHeight="1" thickBot="1" x14ac:dyDescent="0.25">
      <c r="A72" s="81"/>
      <c r="B72" s="129"/>
      <c r="C72" s="130"/>
      <c r="D72" s="287" t="s">
        <v>228</v>
      </c>
      <c r="E72" s="287"/>
      <c r="F72" s="287"/>
      <c r="G72" s="287"/>
      <c r="H72" s="459"/>
    </row>
    <row r="73" spans="1:8" s="16" customFormat="1" ht="50.1" customHeight="1" thickBot="1" x14ac:dyDescent="0.25">
      <c r="A73" s="136" t="s">
        <v>38</v>
      </c>
      <c r="B73" s="137"/>
      <c r="C73" s="137"/>
      <c r="D73" s="138" t="str">
        <f>"от "&amp;MIN(D74:D103)&amp;" до "&amp;MAX(D74:D103)</f>
        <v>от 2460 до 73800</v>
      </c>
      <c r="E73" s="139"/>
      <c r="F73" s="139"/>
      <c r="G73" s="139"/>
      <c r="H73" s="140"/>
    </row>
    <row r="74" spans="1:8" s="16" customFormat="1" ht="37.5" customHeight="1" outlineLevel="1" x14ac:dyDescent="0.2">
      <c r="A74" s="141" t="s">
        <v>39</v>
      </c>
      <c r="B74" s="142"/>
      <c r="C74" s="687"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1">
        <v>2460</v>
      </c>
      <c r="E74" s="32"/>
      <c r="F74" s="32"/>
      <c r="G74" s="32"/>
      <c r="H74" s="33"/>
    </row>
    <row r="75" spans="1:8" s="16" customFormat="1" ht="37.5" customHeight="1" outlineLevel="1" x14ac:dyDescent="0.2">
      <c r="A75" s="147" t="s">
        <v>40</v>
      </c>
      <c r="B75" s="148"/>
      <c r="C75" s="688"/>
      <c r="D75" s="36">
        <v>4920</v>
      </c>
      <c r="E75" s="37"/>
      <c r="F75" s="37"/>
      <c r="G75" s="37"/>
      <c r="H75" s="38"/>
    </row>
    <row r="76" spans="1:8" s="16" customFormat="1" ht="37.5" customHeight="1" outlineLevel="1" x14ac:dyDescent="0.2">
      <c r="A76" s="147" t="s">
        <v>41</v>
      </c>
      <c r="B76" s="148"/>
      <c r="C76" s="688"/>
      <c r="D76" s="36">
        <v>7380</v>
      </c>
      <c r="E76" s="37"/>
      <c r="F76" s="37"/>
      <c r="G76" s="37"/>
      <c r="H76" s="38"/>
    </row>
    <row r="77" spans="1:8" s="16" customFormat="1" ht="37.5" customHeight="1" outlineLevel="1" x14ac:dyDescent="0.2">
      <c r="A77" s="147" t="s">
        <v>42</v>
      </c>
      <c r="B77" s="148"/>
      <c r="C77" s="688"/>
      <c r="D77" s="36">
        <v>9840</v>
      </c>
      <c r="E77" s="37"/>
      <c r="F77" s="37"/>
      <c r="G77" s="37"/>
      <c r="H77" s="38"/>
    </row>
    <row r="78" spans="1:8" s="16" customFormat="1" ht="37.5" customHeight="1" outlineLevel="1" x14ac:dyDescent="0.2">
      <c r="A78" s="147" t="s">
        <v>43</v>
      </c>
      <c r="B78" s="148"/>
      <c r="C78" s="688"/>
      <c r="D78" s="36">
        <v>12300</v>
      </c>
      <c r="E78" s="37"/>
      <c r="F78" s="37"/>
      <c r="G78" s="37"/>
      <c r="H78" s="38"/>
    </row>
    <row r="79" spans="1:8" s="16" customFormat="1" ht="37.5" customHeight="1" outlineLevel="1" x14ac:dyDescent="0.2">
      <c r="A79" s="147" t="s">
        <v>44</v>
      </c>
      <c r="B79" s="148"/>
      <c r="C79" s="688"/>
      <c r="D79" s="36">
        <v>14760</v>
      </c>
      <c r="E79" s="37"/>
      <c r="F79" s="37"/>
      <c r="G79" s="37"/>
      <c r="H79" s="38"/>
    </row>
    <row r="80" spans="1:8" s="16" customFormat="1" ht="37.5" customHeight="1" outlineLevel="1" x14ac:dyDescent="0.2">
      <c r="A80" s="147" t="s">
        <v>45</v>
      </c>
      <c r="B80" s="148"/>
      <c r="C80" s="688"/>
      <c r="D80" s="36">
        <v>17220</v>
      </c>
      <c r="E80" s="37"/>
      <c r="F80" s="37"/>
      <c r="G80" s="37"/>
      <c r="H80" s="38"/>
    </row>
    <row r="81" spans="1:8" s="16" customFormat="1" ht="37.5" customHeight="1" outlineLevel="1" x14ac:dyDescent="0.2">
      <c r="A81" s="147" t="s">
        <v>46</v>
      </c>
      <c r="B81" s="148"/>
      <c r="C81" s="688"/>
      <c r="D81" s="36">
        <v>19680</v>
      </c>
      <c r="E81" s="37"/>
      <c r="F81" s="37"/>
      <c r="G81" s="37"/>
      <c r="H81" s="38"/>
    </row>
    <row r="82" spans="1:8" s="16" customFormat="1" ht="37.5" customHeight="1" outlineLevel="1" x14ac:dyDescent="0.2">
      <c r="A82" s="147" t="s">
        <v>47</v>
      </c>
      <c r="B82" s="148"/>
      <c r="C82" s="688"/>
      <c r="D82" s="36">
        <v>22140</v>
      </c>
      <c r="E82" s="37"/>
      <c r="F82" s="37"/>
      <c r="G82" s="37"/>
      <c r="H82" s="38"/>
    </row>
    <row r="83" spans="1:8" s="16" customFormat="1" ht="37.5" customHeight="1" outlineLevel="1" x14ac:dyDescent="0.2">
      <c r="A83" s="147" t="s">
        <v>48</v>
      </c>
      <c r="B83" s="148"/>
      <c r="C83" s="688"/>
      <c r="D83" s="36">
        <v>24600</v>
      </c>
      <c r="E83" s="37"/>
      <c r="F83" s="37"/>
      <c r="G83" s="37"/>
      <c r="H83" s="38"/>
    </row>
    <row r="84" spans="1:8" s="16" customFormat="1" ht="37.5" customHeight="1" outlineLevel="1" x14ac:dyDescent="0.2">
      <c r="A84" s="147" t="s">
        <v>49</v>
      </c>
      <c r="B84" s="148"/>
      <c r="C84" s="688"/>
      <c r="D84" s="36">
        <v>27060</v>
      </c>
      <c r="E84" s="37"/>
      <c r="F84" s="37"/>
      <c r="G84" s="37"/>
      <c r="H84" s="38"/>
    </row>
    <row r="85" spans="1:8" s="16" customFormat="1" ht="37.5" customHeight="1" outlineLevel="1" x14ac:dyDescent="0.2">
      <c r="A85" s="147" t="s">
        <v>50</v>
      </c>
      <c r="B85" s="148"/>
      <c r="C85" s="688"/>
      <c r="D85" s="36">
        <v>29520</v>
      </c>
      <c r="E85" s="37"/>
      <c r="F85" s="37"/>
      <c r="G85" s="37"/>
      <c r="H85" s="38"/>
    </row>
    <row r="86" spans="1:8" s="16" customFormat="1" ht="37.5" customHeight="1" outlineLevel="1" x14ac:dyDescent="0.2">
      <c r="A86" s="147" t="s">
        <v>51</v>
      </c>
      <c r="B86" s="148"/>
      <c r="C86" s="688"/>
      <c r="D86" s="36">
        <v>31980</v>
      </c>
      <c r="E86" s="37"/>
      <c r="F86" s="37"/>
      <c r="G86" s="37"/>
      <c r="H86" s="38"/>
    </row>
    <row r="87" spans="1:8" s="16" customFormat="1" ht="37.5" customHeight="1" outlineLevel="1" x14ac:dyDescent="0.2">
      <c r="A87" s="147" t="s">
        <v>52</v>
      </c>
      <c r="B87" s="148"/>
      <c r="C87" s="688"/>
      <c r="D87" s="36">
        <v>34440</v>
      </c>
      <c r="E87" s="37"/>
      <c r="F87" s="37"/>
      <c r="G87" s="37"/>
      <c r="H87" s="38"/>
    </row>
    <row r="88" spans="1:8" s="16" customFormat="1" ht="37.5" customHeight="1" outlineLevel="1" x14ac:dyDescent="0.2">
      <c r="A88" s="147" t="s">
        <v>53</v>
      </c>
      <c r="B88" s="148"/>
      <c r="C88" s="688"/>
      <c r="D88" s="36">
        <v>36900</v>
      </c>
      <c r="E88" s="37"/>
      <c r="F88" s="37"/>
      <c r="G88" s="37"/>
      <c r="H88" s="38"/>
    </row>
    <row r="89" spans="1:8" s="16" customFormat="1" ht="37.5" customHeight="1" outlineLevel="1" x14ac:dyDescent="0.2">
      <c r="A89" s="147" t="s">
        <v>54</v>
      </c>
      <c r="B89" s="148"/>
      <c r="C89" s="688"/>
      <c r="D89" s="36">
        <v>39360</v>
      </c>
      <c r="E89" s="37"/>
      <c r="F89" s="37"/>
      <c r="G89" s="37"/>
      <c r="H89" s="38"/>
    </row>
    <row r="90" spans="1:8" s="16" customFormat="1" ht="37.5" customHeight="1" outlineLevel="1" x14ac:dyDescent="0.2">
      <c r="A90" s="147" t="s">
        <v>55</v>
      </c>
      <c r="B90" s="148"/>
      <c r="C90" s="688"/>
      <c r="D90" s="36">
        <v>41820</v>
      </c>
      <c r="E90" s="37"/>
      <c r="F90" s="37"/>
      <c r="G90" s="37"/>
      <c r="H90" s="38"/>
    </row>
    <row r="91" spans="1:8" s="16" customFormat="1" ht="37.5" customHeight="1" outlineLevel="1" x14ac:dyDescent="0.2">
      <c r="A91" s="147" t="s">
        <v>56</v>
      </c>
      <c r="B91" s="148"/>
      <c r="C91" s="688"/>
      <c r="D91" s="36">
        <v>44280</v>
      </c>
      <c r="E91" s="37"/>
      <c r="F91" s="37"/>
      <c r="G91" s="37"/>
      <c r="H91" s="38"/>
    </row>
    <row r="92" spans="1:8" s="16" customFormat="1" ht="37.5" customHeight="1" outlineLevel="1" x14ac:dyDescent="0.2">
      <c r="A92" s="147" t="s">
        <v>57</v>
      </c>
      <c r="B92" s="148"/>
      <c r="C92" s="688"/>
      <c r="D92" s="36">
        <v>46740</v>
      </c>
      <c r="E92" s="37"/>
      <c r="F92" s="37"/>
      <c r="G92" s="37"/>
      <c r="H92" s="38"/>
    </row>
    <row r="93" spans="1:8" s="16" customFormat="1" ht="37.5" customHeight="1" outlineLevel="1" x14ac:dyDescent="0.2">
      <c r="A93" s="147" t="s">
        <v>58</v>
      </c>
      <c r="B93" s="148"/>
      <c r="C93" s="688"/>
      <c r="D93" s="36">
        <v>49200</v>
      </c>
      <c r="E93" s="37"/>
      <c r="F93" s="37"/>
      <c r="G93" s="37"/>
      <c r="H93" s="38"/>
    </row>
    <row r="94" spans="1:8" s="16" customFormat="1" ht="37.5" customHeight="1" outlineLevel="1" x14ac:dyDescent="0.2">
      <c r="A94" s="147" t="s">
        <v>178</v>
      </c>
      <c r="B94" s="148"/>
      <c r="C94" s="688"/>
      <c r="D94" s="293">
        <v>51660</v>
      </c>
      <c r="E94" s="157"/>
      <c r="F94" s="157"/>
      <c r="G94" s="157"/>
      <c r="H94" s="158"/>
    </row>
    <row r="95" spans="1:8" s="16" customFormat="1" ht="37.5" customHeight="1" outlineLevel="1" x14ac:dyDescent="0.2">
      <c r="A95" s="147" t="s">
        <v>179</v>
      </c>
      <c r="B95" s="148"/>
      <c r="C95" s="688"/>
      <c r="D95" s="293">
        <v>54120</v>
      </c>
      <c r="E95" s="157"/>
      <c r="F95" s="157"/>
      <c r="G95" s="157"/>
      <c r="H95" s="158"/>
    </row>
    <row r="96" spans="1:8" s="16" customFormat="1" ht="37.5" customHeight="1" outlineLevel="1" x14ac:dyDescent="0.2">
      <c r="A96" s="147" t="s">
        <v>180</v>
      </c>
      <c r="B96" s="148"/>
      <c r="C96" s="688"/>
      <c r="D96" s="293">
        <v>56580</v>
      </c>
      <c r="E96" s="157"/>
      <c r="F96" s="157"/>
      <c r="G96" s="157"/>
      <c r="H96" s="158"/>
    </row>
    <row r="97" spans="1:8" s="16" customFormat="1" ht="37.5" customHeight="1" outlineLevel="1" x14ac:dyDescent="0.2">
      <c r="A97" s="147" t="s">
        <v>181</v>
      </c>
      <c r="B97" s="148"/>
      <c r="C97" s="688"/>
      <c r="D97" s="293">
        <v>59040</v>
      </c>
      <c r="E97" s="157"/>
      <c r="F97" s="157"/>
      <c r="G97" s="157"/>
      <c r="H97" s="158"/>
    </row>
    <row r="98" spans="1:8" s="16" customFormat="1" ht="37.5" customHeight="1" outlineLevel="1" x14ac:dyDescent="0.2">
      <c r="A98" s="147" t="s">
        <v>182</v>
      </c>
      <c r="B98" s="148"/>
      <c r="C98" s="688"/>
      <c r="D98" s="293">
        <v>61500</v>
      </c>
      <c r="E98" s="157"/>
      <c r="F98" s="157"/>
      <c r="G98" s="157"/>
      <c r="H98" s="158"/>
    </row>
    <row r="99" spans="1:8" s="16" customFormat="1" ht="37.5" customHeight="1" outlineLevel="1" x14ac:dyDescent="0.2">
      <c r="A99" s="147" t="s">
        <v>183</v>
      </c>
      <c r="B99" s="148"/>
      <c r="C99" s="688"/>
      <c r="D99" s="293">
        <v>63960</v>
      </c>
      <c r="E99" s="157"/>
      <c r="F99" s="157"/>
      <c r="G99" s="157"/>
      <c r="H99" s="158"/>
    </row>
    <row r="100" spans="1:8" s="16" customFormat="1" ht="37.5" customHeight="1" outlineLevel="1" x14ac:dyDescent="0.2">
      <c r="A100" s="147" t="s">
        <v>184</v>
      </c>
      <c r="B100" s="148"/>
      <c r="C100" s="688"/>
      <c r="D100" s="293">
        <v>66420</v>
      </c>
      <c r="E100" s="157"/>
      <c r="F100" s="157"/>
      <c r="G100" s="157"/>
      <c r="H100" s="158"/>
    </row>
    <row r="101" spans="1:8" s="16" customFormat="1" ht="37.5" customHeight="1" outlineLevel="1" x14ac:dyDescent="0.2">
      <c r="A101" s="147" t="s">
        <v>185</v>
      </c>
      <c r="B101" s="148"/>
      <c r="C101" s="688"/>
      <c r="D101" s="293">
        <v>68880</v>
      </c>
      <c r="E101" s="157"/>
      <c r="F101" s="157"/>
      <c r="G101" s="157"/>
      <c r="H101" s="158"/>
    </row>
    <row r="102" spans="1:8" s="16" customFormat="1" ht="37.5" customHeight="1" outlineLevel="1" x14ac:dyDescent="0.2">
      <c r="A102" s="147" t="s">
        <v>186</v>
      </c>
      <c r="B102" s="148"/>
      <c r="C102" s="688"/>
      <c r="D102" s="293">
        <v>71340</v>
      </c>
      <c r="E102" s="157"/>
      <c r="F102" s="157"/>
      <c r="G102" s="157"/>
      <c r="H102" s="158"/>
    </row>
    <row r="103" spans="1:8" s="16" customFormat="1" ht="37.5" customHeight="1" outlineLevel="1" x14ac:dyDescent="0.2">
      <c r="A103" s="147" t="s">
        <v>187</v>
      </c>
      <c r="B103" s="148"/>
      <c r="C103" s="688"/>
      <c r="D103" s="293">
        <v>73800</v>
      </c>
      <c r="E103" s="157"/>
      <c r="F103" s="157"/>
      <c r="G103" s="157"/>
      <c r="H103" s="158"/>
    </row>
    <row r="104" spans="1:8" s="16" customFormat="1" ht="37.5" customHeight="1" outlineLevel="1" x14ac:dyDescent="0.2">
      <c r="A104" s="147" t="s">
        <v>188</v>
      </c>
      <c r="B104" s="148"/>
      <c r="C104" s="688"/>
      <c r="D104" s="293">
        <v>76260</v>
      </c>
      <c r="E104" s="157"/>
      <c r="F104" s="157"/>
      <c r="G104" s="157"/>
      <c r="H104" s="158"/>
    </row>
    <row r="105" spans="1:8" s="16" customFormat="1" ht="37.5" customHeight="1" outlineLevel="1" x14ac:dyDescent="0.2">
      <c r="A105" s="147" t="s">
        <v>189</v>
      </c>
      <c r="B105" s="148"/>
      <c r="C105" s="688"/>
      <c r="D105" s="293">
        <v>78720</v>
      </c>
      <c r="E105" s="157"/>
      <c r="F105" s="157"/>
      <c r="G105" s="157"/>
      <c r="H105" s="158"/>
    </row>
    <row r="106" spans="1:8" s="16" customFormat="1" ht="37.5" customHeight="1" outlineLevel="1" x14ac:dyDescent="0.2">
      <c r="A106" s="147" t="s">
        <v>190</v>
      </c>
      <c r="B106" s="148"/>
      <c r="C106" s="688"/>
      <c r="D106" s="293">
        <v>81180</v>
      </c>
      <c r="E106" s="157"/>
      <c r="F106" s="157"/>
      <c r="G106" s="157"/>
      <c r="H106" s="158"/>
    </row>
    <row r="107" spans="1:8" s="16" customFormat="1" ht="37.5" customHeight="1" outlineLevel="1" x14ac:dyDescent="0.2">
      <c r="A107" s="147" t="s">
        <v>191</v>
      </c>
      <c r="B107" s="148"/>
      <c r="C107" s="688"/>
      <c r="D107" s="293">
        <v>83640</v>
      </c>
      <c r="E107" s="157"/>
      <c r="F107" s="157"/>
      <c r="G107" s="157"/>
      <c r="H107" s="158"/>
    </row>
    <row r="108" spans="1:8" s="16" customFormat="1" ht="37.5" customHeight="1" outlineLevel="1" x14ac:dyDescent="0.2">
      <c r="A108" s="147" t="s">
        <v>192</v>
      </c>
      <c r="B108" s="148"/>
      <c r="C108" s="688"/>
      <c r="D108" s="293">
        <v>86100</v>
      </c>
      <c r="E108" s="157"/>
      <c r="F108" s="157"/>
      <c r="G108" s="157"/>
      <c r="H108" s="158"/>
    </row>
    <row r="109" spans="1:8" s="16" customFormat="1" ht="37.5" customHeight="1" outlineLevel="1" x14ac:dyDescent="0.2">
      <c r="A109" s="147" t="s">
        <v>229</v>
      </c>
      <c r="B109" s="148"/>
      <c r="C109" s="688"/>
      <c r="D109" s="293">
        <v>88560</v>
      </c>
      <c r="E109" s="157"/>
      <c r="F109" s="157"/>
      <c r="G109" s="157"/>
      <c r="H109" s="158"/>
    </row>
    <row r="110" spans="1:8" s="16" customFormat="1" ht="37.5" customHeight="1" outlineLevel="1" x14ac:dyDescent="0.2">
      <c r="A110" s="147" t="s">
        <v>230</v>
      </c>
      <c r="B110" s="148"/>
      <c r="C110" s="688"/>
      <c r="D110" s="293">
        <v>91020</v>
      </c>
      <c r="E110" s="157"/>
      <c r="F110" s="157"/>
      <c r="G110" s="157"/>
      <c r="H110" s="158"/>
    </row>
    <row r="111" spans="1:8" s="16" customFormat="1" ht="37.5" customHeight="1" outlineLevel="1" x14ac:dyDescent="0.2">
      <c r="A111" s="147" t="s">
        <v>231</v>
      </c>
      <c r="B111" s="148"/>
      <c r="C111" s="688"/>
      <c r="D111" s="293">
        <v>93480</v>
      </c>
      <c r="E111" s="157"/>
      <c r="F111" s="157"/>
      <c r="G111" s="157"/>
      <c r="H111" s="158"/>
    </row>
    <row r="112" spans="1:8" s="16" customFormat="1" ht="37.5" customHeight="1" outlineLevel="1" x14ac:dyDescent="0.2">
      <c r="A112" s="147" t="s">
        <v>232</v>
      </c>
      <c r="B112" s="148"/>
      <c r="C112" s="688"/>
      <c r="D112" s="293">
        <v>95940</v>
      </c>
      <c r="E112" s="157"/>
      <c r="F112" s="157"/>
      <c r="G112" s="157"/>
      <c r="H112" s="158"/>
    </row>
    <row r="113" spans="1:8" s="16" customFormat="1" ht="37.5" customHeight="1" outlineLevel="1" x14ac:dyDescent="0.2">
      <c r="A113" s="147" t="s">
        <v>233</v>
      </c>
      <c r="B113" s="148"/>
      <c r="C113" s="688"/>
      <c r="D113" s="293">
        <v>98400</v>
      </c>
      <c r="E113" s="157"/>
      <c r="F113" s="157"/>
      <c r="G113" s="157"/>
      <c r="H113" s="158"/>
    </row>
    <row r="114" spans="1:8" s="16" customFormat="1" ht="37.5" customHeight="1" outlineLevel="1" x14ac:dyDescent="0.2">
      <c r="A114" s="147" t="s">
        <v>356</v>
      </c>
      <c r="B114" s="148"/>
      <c r="C114" s="688"/>
      <c r="D114" s="293">
        <v>100860</v>
      </c>
      <c r="E114" s="157"/>
      <c r="F114" s="157"/>
      <c r="G114" s="157"/>
      <c r="H114" s="158"/>
    </row>
    <row r="115" spans="1:8" s="16" customFormat="1" ht="37.5" customHeight="1" outlineLevel="1" x14ac:dyDescent="0.2">
      <c r="A115" s="147" t="s">
        <v>357</v>
      </c>
      <c r="B115" s="148"/>
      <c r="C115" s="688"/>
      <c r="D115" s="293">
        <v>103320</v>
      </c>
      <c r="E115" s="157"/>
      <c r="F115" s="157"/>
      <c r="G115" s="157"/>
      <c r="H115" s="158"/>
    </row>
    <row r="116" spans="1:8" s="16" customFormat="1" ht="37.5" customHeight="1" outlineLevel="1" x14ac:dyDescent="0.2">
      <c r="A116" s="147" t="s">
        <v>358</v>
      </c>
      <c r="B116" s="148"/>
      <c r="C116" s="688"/>
      <c r="D116" s="293">
        <v>105780</v>
      </c>
      <c r="E116" s="157"/>
      <c r="F116" s="157"/>
      <c r="G116" s="157"/>
      <c r="H116" s="158"/>
    </row>
    <row r="117" spans="1:8" s="16" customFormat="1" ht="37.5" customHeight="1" outlineLevel="1" x14ac:dyDescent="0.2">
      <c r="A117" s="147" t="s">
        <v>359</v>
      </c>
      <c r="B117" s="148"/>
      <c r="C117" s="688"/>
      <c r="D117" s="293">
        <v>108240</v>
      </c>
      <c r="E117" s="157"/>
      <c r="F117" s="157"/>
      <c r="G117" s="157"/>
      <c r="H117" s="158"/>
    </row>
    <row r="118" spans="1:8" s="16" customFormat="1" ht="37.5" customHeight="1" outlineLevel="1" x14ac:dyDescent="0.2">
      <c r="A118" s="147" t="s">
        <v>360</v>
      </c>
      <c r="B118" s="148"/>
      <c r="C118" s="688"/>
      <c r="D118" s="293">
        <v>110700</v>
      </c>
      <c r="E118" s="157"/>
      <c r="F118" s="157"/>
      <c r="G118" s="157"/>
      <c r="H118" s="158"/>
    </row>
    <row r="119" spans="1:8" s="16" customFormat="1" ht="37.5" customHeight="1" outlineLevel="1" x14ac:dyDescent="0.2">
      <c r="A119" s="147" t="s">
        <v>361</v>
      </c>
      <c r="B119" s="148"/>
      <c r="C119" s="688"/>
      <c r="D119" s="293">
        <v>113160</v>
      </c>
      <c r="E119" s="157"/>
      <c r="F119" s="157"/>
      <c r="G119" s="157"/>
      <c r="H119" s="158"/>
    </row>
    <row r="120" spans="1:8" s="16" customFormat="1" ht="37.5" customHeight="1" outlineLevel="1" x14ac:dyDescent="0.2">
      <c r="A120" s="147" t="s">
        <v>362</v>
      </c>
      <c r="B120" s="148"/>
      <c r="C120" s="688"/>
      <c r="D120" s="293">
        <v>115620</v>
      </c>
      <c r="E120" s="157"/>
      <c r="F120" s="157"/>
      <c r="G120" s="157"/>
      <c r="H120" s="158"/>
    </row>
    <row r="121" spans="1:8" s="16" customFormat="1" ht="37.5" customHeight="1" outlineLevel="1" x14ac:dyDescent="0.2">
      <c r="A121" s="147" t="s">
        <v>363</v>
      </c>
      <c r="B121" s="148"/>
      <c r="C121" s="688"/>
      <c r="D121" s="293">
        <v>118080</v>
      </c>
      <c r="E121" s="157"/>
      <c r="F121" s="157"/>
      <c r="G121" s="157"/>
      <c r="H121" s="158"/>
    </row>
    <row r="122" spans="1:8" s="16" customFormat="1" ht="37.5" customHeight="1" outlineLevel="1" x14ac:dyDescent="0.2">
      <c r="A122" s="147" t="s">
        <v>364</v>
      </c>
      <c r="B122" s="148"/>
      <c r="C122" s="688"/>
      <c r="D122" s="293">
        <v>120540</v>
      </c>
      <c r="E122" s="157"/>
      <c r="F122" s="157"/>
      <c r="G122" s="157"/>
      <c r="H122" s="158"/>
    </row>
    <row r="123" spans="1:8" s="16" customFormat="1" ht="37.5" customHeight="1" outlineLevel="1" x14ac:dyDescent="0.2">
      <c r="A123" s="147" t="s">
        <v>365</v>
      </c>
      <c r="B123" s="148"/>
      <c r="C123" s="688"/>
      <c r="D123" s="293">
        <v>123000</v>
      </c>
      <c r="E123" s="157"/>
      <c r="F123" s="157"/>
      <c r="G123" s="157"/>
      <c r="H123" s="158"/>
    </row>
    <row r="124" spans="1:8" s="16" customFormat="1" ht="37.5" customHeight="1" outlineLevel="1" thickBot="1" x14ac:dyDescent="0.25">
      <c r="A124" s="147" t="s">
        <v>630</v>
      </c>
      <c r="B124" s="148"/>
      <c r="C124" s="689"/>
      <c r="D124" s="304">
        <f>832300*1.2</f>
        <v>998760</v>
      </c>
      <c r="E124" s="165"/>
      <c r="F124" s="165"/>
      <c r="G124" s="165"/>
      <c r="H124" s="166"/>
    </row>
    <row r="125" spans="1:8" s="16" customFormat="1" ht="24.95" customHeight="1" thickBot="1" x14ac:dyDescent="0.25">
      <c r="A125" s="81"/>
      <c r="B125" s="460"/>
      <c r="C125" s="130"/>
      <c r="D125" s="345" t="s">
        <v>234</v>
      </c>
      <c r="E125" s="345"/>
      <c r="F125" s="345"/>
      <c r="G125" s="345"/>
      <c r="H125" s="346"/>
    </row>
    <row r="126" spans="1:8" s="16" customFormat="1" ht="24.95" customHeight="1" thickBot="1" x14ac:dyDescent="0.25">
      <c r="A126" s="461"/>
      <c r="B126" s="124"/>
      <c r="C126" s="125"/>
      <c r="D126" s="462" t="s">
        <v>168</v>
      </c>
      <c r="E126" s="463" t="s">
        <v>169</v>
      </c>
      <c r="F126" s="464" t="s">
        <v>170</v>
      </c>
      <c r="G126" s="463" t="s">
        <v>171</v>
      </c>
      <c r="H126" s="465" t="s">
        <v>172</v>
      </c>
    </row>
    <row r="127" spans="1:8" s="16" customFormat="1" ht="48" customHeight="1" x14ac:dyDescent="0.2">
      <c r="A127" s="29" t="s">
        <v>235</v>
      </c>
      <c r="B127" s="30" t="s">
        <v>27</v>
      </c>
      <c r="C1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7" s="31">
        <f>F127*1.2</f>
        <v>13341.6</v>
      </c>
      <c r="E127" s="32">
        <f>F127*1.1</f>
        <v>12229.800000000001</v>
      </c>
      <c r="F127" s="32">
        <v>11118</v>
      </c>
      <c r="G127" s="32">
        <f>F127*0.75</f>
        <v>8338.5</v>
      </c>
      <c r="H127" s="33">
        <f>F127*0.5</f>
        <v>5559</v>
      </c>
    </row>
    <row r="128" spans="1:8" s="16" customFormat="1" ht="132" customHeight="1" x14ac:dyDescent="0.2">
      <c r="A128" s="34"/>
      <c r="B128" s="35"/>
      <c r="C128" s="35"/>
      <c r="D128" s="36"/>
      <c r="E128" s="37"/>
      <c r="F128" s="37"/>
      <c r="G128" s="37"/>
      <c r="H128" s="38"/>
    </row>
    <row r="129" spans="1:8" s="16" customFormat="1" ht="97.5" customHeight="1" x14ac:dyDescent="0.2">
      <c r="A129" s="34"/>
      <c r="B129" s="39" t="s">
        <v>12</v>
      </c>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9" s="36"/>
      <c r="E129" s="37"/>
      <c r="F129" s="37"/>
      <c r="G129" s="37"/>
      <c r="H129" s="38"/>
    </row>
    <row r="130" spans="1:8" s="16" customFormat="1" ht="166.5" customHeight="1" thickBot="1" x14ac:dyDescent="0.25">
      <c r="A130" s="41"/>
      <c r="B130" s="42" t="s">
        <v>13</v>
      </c>
      <c r="C13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0" s="44"/>
      <c r="E130" s="45"/>
      <c r="F130" s="45"/>
      <c r="G130" s="45"/>
      <c r="H130" s="46"/>
    </row>
    <row r="131" spans="1:8" s="16" customFormat="1" ht="24.95" customHeight="1" thickBot="1" x14ac:dyDescent="0.25">
      <c r="A131" s="47"/>
      <c r="B131" s="48"/>
      <c r="C131" s="49"/>
      <c r="D131" s="287"/>
      <c r="E131" s="287"/>
      <c r="F131" s="287"/>
      <c r="G131" s="287"/>
      <c r="H131" s="459"/>
    </row>
    <row r="132" spans="1:8" s="16" customFormat="1" ht="48" customHeight="1" x14ac:dyDescent="0.2">
      <c r="A132" s="53" t="s">
        <v>236</v>
      </c>
      <c r="B132" s="30" t="s">
        <v>27</v>
      </c>
      <c r="C1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2" s="54">
        <f>F132*1.2</f>
        <v>15609.599999999999</v>
      </c>
      <c r="E132" s="32">
        <f>F132*1.1</f>
        <v>14308.800000000001</v>
      </c>
      <c r="F132" s="32">
        <v>13008</v>
      </c>
      <c r="G132" s="32">
        <f>F132*0.75</f>
        <v>9756</v>
      </c>
      <c r="H132" s="33">
        <f>F132*0.5</f>
        <v>6504</v>
      </c>
    </row>
    <row r="133" spans="1:8" s="16" customFormat="1" ht="132" customHeight="1" x14ac:dyDescent="0.2">
      <c r="A133" s="55"/>
      <c r="B133" s="35"/>
      <c r="C133" s="35"/>
      <c r="D133" s="56"/>
      <c r="E133" s="37"/>
      <c r="F133" s="37"/>
      <c r="G133" s="37"/>
      <c r="H133" s="38"/>
    </row>
    <row r="134" spans="1:8" s="16" customFormat="1" ht="97.5" customHeight="1" x14ac:dyDescent="0.2">
      <c r="A134" s="55"/>
      <c r="B134" s="39" t="s">
        <v>12</v>
      </c>
      <c r="C13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4" s="56"/>
      <c r="E134" s="37"/>
      <c r="F134" s="37"/>
      <c r="G134" s="37"/>
      <c r="H134" s="38"/>
    </row>
    <row r="135" spans="1:8" s="16" customFormat="1" ht="166.5" customHeight="1" x14ac:dyDescent="0.2">
      <c r="A135" s="55"/>
      <c r="B135" s="57" t="s">
        <v>13</v>
      </c>
      <c r="C13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5" s="56"/>
      <c r="E135" s="37"/>
      <c r="F135" s="37"/>
      <c r="G135" s="37"/>
      <c r="H135" s="38"/>
    </row>
    <row r="136" spans="1:8" s="16" customFormat="1" ht="92.25" customHeight="1" thickBot="1" x14ac:dyDescent="0.25">
      <c r="A136" s="59"/>
      <c r="B136" s="42" t="s">
        <v>16</v>
      </c>
      <c r="C13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6" s="61"/>
      <c r="E136" s="45"/>
      <c r="F136" s="45"/>
      <c r="G136" s="45"/>
      <c r="H136" s="46"/>
    </row>
    <row r="137" spans="1:8" s="16" customFormat="1" ht="24.95" customHeight="1" thickBot="1" x14ac:dyDescent="0.25">
      <c r="A137" s="81"/>
      <c r="B137" s="82"/>
      <c r="C137" s="83"/>
      <c r="D137" s="287"/>
      <c r="E137" s="287"/>
      <c r="F137" s="287"/>
      <c r="G137" s="287"/>
      <c r="H137" s="459"/>
    </row>
    <row r="138" spans="1:8" s="16" customFormat="1" ht="50.1" customHeight="1" x14ac:dyDescent="0.2">
      <c r="A138" s="65" t="s">
        <v>237</v>
      </c>
      <c r="B138" s="87" t="s">
        <v>23</v>
      </c>
      <c r="C13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8" s="267">
        <v>270</v>
      </c>
      <c r="E138" s="268"/>
      <c r="F138" s="268"/>
      <c r="G138" s="268"/>
      <c r="H138" s="269"/>
    </row>
    <row r="139" spans="1:8" s="16" customFormat="1" ht="94.5" customHeight="1" x14ac:dyDescent="0.2">
      <c r="A139" s="71"/>
      <c r="B139" s="92"/>
      <c r="C139" s="93"/>
      <c r="D139" s="94"/>
      <c r="E139" s="95"/>
      <c r="F139" s="95"/>
      <c r="G139" s="95"/>
      <c r="H139" s="270"/>
    </row>
    <row r="140" spans="1:8" s="16" customFormat="1" ht="163.5" customHeight="1" thickBot="1" x14ac:dyDescent="0.25">
      <c r="A140" s="77"/>
      <c r="B140" s="97" t="s">
        <v>13</v>
      </c>
      <c r="C14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0" s="271"/>
      <c r="E140" s="272"/>
      <c r="F140" s="272"/>
      <c r="G140" s="272"/>
      <c r="H140" s="273"/>
    </row>
    <row r="141" spans="1:8" s="16" customFormat="1" ht="24.95" customHeight="1" thickBot="1" x14ac:dyDescent="0.25">
      <c r="A141" s="81"/>
      <c r="B141" s="129"/>
      <c r="C141" s="130"/>
      <c r="D141" s="345" t="s">
        <v>234</v>
      </c>
      <c r="E141" s="345"/>
      <c r="F141" s="345"/>
      <c r="G141" s="345"/>
      <c r="H141" s="346"/>
    </row>
    <row r="142" spans="1:8" s="16" customFormat="1" ht="50.1" customHeight="1" thickBot="1" x14ac:dyDescent="0.25">
      <c r="A142" s="136" t="s">
        <v>38</v>
      </c>
      <c r="B142" s="137"/>
      <c r="C142" s="137"/>
      <c r="D142" s="466" t="str">
        <f>"от "&amp;MIN(D143:D161)&amp;" до "&amp;MAX(D143:D161)</f>
        <v>от 2460 до 46740</v>
      </c>
      <c r="E142" s="467"/>
      <c r="F142" s="467"/>
      <c r="G142" s="467"/>
      <c r="H142" s="468"/>
    </row>
    <row r="143" spans="1:8" s="16" customFormat="1" ht="37.5" customHeight="1" outlineLevel="1" x14ac:dyDescent="0.2">
      <c r="A143" s="141" t="s">
        <v>238</v>
      </c>
      <c r="B143" s="364"/>
      <c r="C143" s="535"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43" s="31">
        <v>2460</v>
      </c>
      <c r="E143" s="32"/>
      <c r="F143" s="32"/>
      <c r="G143" s="32"/>
      <c r="H143" s="33"/>
    </row>
    <row r="144" spans="1:8" s="16" customFormat="1" ht="37.5" customHeight="1" outlineLevel="1" x14ac:dyDescent="0.2">
      <c r="A144" s="558" t="s">
        <v>239</v>
      </c>
      <c r="B144" s="568"/>
      <c r="C144" s="536"/>
      <c r="D144" s="144">
        <v>4920</v>
      </c>
      <c r="E144" s="145"/>
      <c r="F144" s="145"/>
      <c r="G144" s="145"/>
      <c r="H144" s="146"/>
    </row>
    <row r="145" spans="1:8" s="16" customFormat="1" ht="37.5" customHeight="1" outlineLevel="1" x14ac:dyDescent="0.2">
      <c r="A145" s="558" t="s">
        <v>240</v>
      </c>
      <c r="B145" s="568"/>
      <c r="C145" s="536"/>
      <c r="D145" s="144">
        <v>7380</v>
      </c>
      <c r="E145" s="145"/>
      <c r="F145" s="145"/>
      <c r="G145" s="145"/>
      <c r="H145" s="146"/>
    </row>
    <row r="146" spans="1:8" s="16" customFormat="1" ht="37.5" customHeight="1" outlineLevel="1" x14ac:dyDescent="0.2">
      <c r="A146" s="558" t="s">
        <v>241</v>
      </c>
      <c r="B146" s="568"/>
      <c r="C146" s="536"/>
      <c r="D146" s="144">
        <v>9840</v>
      </c>
      <c r="E146" s="145"/>
      <c r="F146" s="145"/>
      <c r="G146" s="145"/>
      <c r="H146" s="146"/>
    </row>
    <row r="147" spans="1:8" s="16" customFormat="1" ht="37.5" customHeight="1" outlineLevel="1" x14ac:dyDescent="0.2">
      <c r="A147" s="558" t="s">
        <v>242</v>
      </c>
      <c r="B147" s="568"/>
      <c r="C147" s="536"/>
      <c r="D147" s="144">
        <v>12300</v>
      </c>
      <c r="E147" s="145"/>
      <c r="F147" s="145"/>
      <c r="G147" s="145"/>
      <c r="H147" s="146"/>
    </row>
    <row r="148" spans="1:8" s="16" customFormat="1" ht="37.5" customHeight="1" outlineLevel="1" x14ac:dyDescent="0.2">
      <c r="A148" s="558" t="s">
        <v>243</v>
      </c>
      <c r="B148" s="568"/>
      <c r="C148" s="536"/>
      <c r="D148" s="144">
        <v>14760</v>
      </c>
      <c r="E148" s="145"/>
      <c r="F148" s="145"/>
      <c r="G148" s="145"/>
      <c r="H148" s="146"/>
    </row>
    <row r="149" spans="1:8" s="16" customFormat="1" ht="37.5" customHeight="1" outlineLevel="1" x14ac:dyDescent="0.2">
      <c r="A149" s="558" t="s">
        <v>244</v>
      </c>
      <c r="B149" s="568"/>
      <c r="C149" s="536"/>
      <c r="D149" s="144">
        <v>17220</v>
      </c>
      <c r="E149" s="145"/>
      <c r="F149" s="145"/>
      <c r="G149" s="145"/>
      <c r="H149" s="146"/>
    </row>
    <row r="150" spans="1:8" s="16" customFormat="1" ht="37.5" customHeight="1" outlineLevel="1" x14ac:dyDescent="0.2">
      <c r="A150" s="558" t="s">
        <v>245</v>
      </c>
      <c r="B150" s="568"/>
      <c r="C150" s="536"/>
      <c r="D150" s="144">
        <v>19680</v>
      </c>
      <c r="E150" s="145"/>
      <c r="F150" s="145"/>
      <c r="G150" s="145"/>
      <c r="H150" s="146"/>
    </row>
    <row r="151" spans="1:8" s="16" customFormat="1" ht="37.5" customHeight="1" outlineLevel="1" x14ac:dyDescent="0.2">
      <c r="A151" s="558" t="s">
        <v>246</v>
      </c>
      <c r="B151" s="568"/>
      <c r="C151" s="536"/>
      <c r="D151" s="144">
        <v>22140</v>
      </c>
      <c r="E151" s="145"/>
      <c r="F151" s="145"/>
      <c r="G151" s="145"/>
      <c r="H151" s="146"/>
    </row>
    <row r="152" spans="1:8" s="16" customFormat="1" ht="37.5" customHeight="1" outlineLevel="1" x14ac:dyDescent="0.2">
      <c r="A152" s="558" t="s">
        <v>247</v>
      </c>
      <c r="B152" s="568"/>
      <c r="C152" s="536"/>
      <c r="D152" s="144">
        <v>24600</v>
      </c>
      <c r="E152" s="145"/>
      <c r="F152" s="145"/>
      <c r="G152" s="145"/>
      <c r="H152" s="146"/>
    </row>
    <row r="153" spans="1:8" s="16" customFormat="1" ht="37.5" customHeight="1" outlineLevel="1" x14ac:dyDescent="0.2">
      <c r="A153" s="558" t="s">
        <v>248</v>
      </c>
      <c r="B153" s="568"/>
      <c r="C153" s="536"/>
      <c r="D153" s="144">
        <v>27060</v>
      </c>
      <c r="E153" s="145"/>
      <c r="F153" s="145"/>
      <c r="G153" s="145"/>
      <c r="H153" s="146"/>
    </row>
    <row r="154" spans="1:8" s="16" customFormat="1" ht="37.5" customHeight="1" outlineLevel="1" x14ac:dyDescent="0.2">
      <c r="A154" s="558" t="s">
        <v>249</v>
      </c>
      <c r="B154" s="568"/>
      <c r="C154" s="536"/>
      <c r="D154" s="144">
        <v>29520</v>
      </c>
      <c r="E154" s="145"/>
      <c r="F154" s="145"/>
      <c r="G154" s="145"/>
      <c r="H154" s="146"/>
    </row>
    <row r="155" spans="1:8" s="16" customFormat="1" ht="37.5" customHeight="1" outlineLevel="1" x14ac:dyDescent="0.2">
      <c r="A155" s="558" t="s">
        <v>250</v>
      </c>
      <c r="B155" s="568"/>
      <c r="C155" s="536"/>
      <c r="D155" s="144">
        <v>31980</v>
      </c>
      <c r="E155" s="145"/>
      <c r="F155" s="145"/>
      <c r="G155" s="145"/>
      <c r="H155" s="146"/>
    </row>
    <row r="156" spans="1:8" s="16" customFormat="1" ht="37.5" customHeight="1" outlineLevel="1" x14ac:dyDescent="0.2">
      <c r="A156" s="558" t="s">
        <v>251</v>
      </c>
      <c r="B156" s="568"/>
      <c r="C156" s="536"/>
      <c r="D156" s="144">
        <v>34440</v>
      </c>
      <c r="E156" s="145"/>
      <c r="F156" s="145"/>
      <c r="G156" s="145"/>
      <c r="H156" s="146"/>
    </row>
    <row r="157" spans="1:8" s="16" customFormat="1" ht="37.5" customHeight="1" outlineLevel="1" x14ac:dyDescent="0.2">
      <c r="A157" s="558" t="s">
        <v>252</v>
      </c>
      <c r="B157" s="568"/>
      <c r="C157" s="536"/>
      <c r="D157" s="144">
        <v>36900</v>
      </c>
      <c r="E157" s="145"/>
      <c r="F157" s="145"/>
      <c r="G157" s="145"/>
      <c r="H157" s="146"/>
    </row>
    <row r="158" spans="1:8" s="16" customFormat="1" ht="37.5" customHeight="1" outlineLevel="1" x14ac:dyDescent="0.2">
      <c r="A158" s="558" t="s">
        <v>253</v>
      </c>
      <c r="B158" s="568"/>
      <c r="C158" s="536"/>
      <c r="D158" s="144">
        <v>39360</v>
      </c>
      <c r="E158" s="145"/>
      <c r="F158" s="145"/>
      <c r="G158" s="145"/>
      <c r="H158" s="146"/>
    </row>
    <row r="159" spans="1:8" s="16" customFormat="1" ht="37.5" customHeight="1" outlineLevel="1" x14ac:dyDescent="0.2">
      <c r="A159" s="558" t="s">
        <v>254</v>
      </c>
      <c r="B159" s="568"/>
      <c r="C159" s="536"/>
      <c r="D159" s="144">
        <v>41820</v>
      </c>
      <c r="E159" s="145"/>
      <c r="F159" s="145"/>
      <c r="G159" s="145"/>
      <c r="H159" s="146"/>
    </row>
    <row r="160" spans="1:8" s="16" customFormat="1" ht="37.5" customHeight="1" outlineLevel="1" x14ac:dyDescent="0.2">
      <c r="A160" s="558" t="s">
        <v>255</v>
      </c>
      <c r="B160" s="568"/>
      <c r="C160" s="536"/>
      <c r="D160" s="144">
        <v>44280</v>
      </c>
      <c r="E160" s="145"/>
      <c r="F160" s="145"/>
      <c r="G160" s="145"/>
      <c r="H160" s="146"/>
    </row>
    <row r="161" spans="1:8" s="16" customFormat="1" ht="37.5" customHeight="1" outlineLevel="1" x14ac:dyDescent="0.2">
      <c r="A161" s="558" t="s">
        <v>256</v>
      </c>
      <c r="B161" s="568"/>
      <c r="C161" s="536"/>
      <c r="D161" s="144">
        <v>46740</v>
      </c>
      <c r="E161" s="145"/>
      <c r="F161" s="145"/>
      <c r="G161" s="145"/>
      <c r="H161" s="146"/>
    </row>
    <row r="162" spans="1:8" s="16" customFormat="1" ht="37.5" customHeight="1" outlineLevel="1" x14ac:dyDescent="0.2">
      <c r="A162" s="147" t="s">
        <v>257</v>
      </c>
      <c r="B162" s="366"/>
      <c r="C162" s="536"/>
      <c r="D162" s="144">
        <v>49200</v>
      </c>
      <c r="E162" s="145"/>
      <c r="F162" s="145"/>
      <c r="G162" s="145"/>
      <c r="H162" s="146"/>
    </row>
    <row r="163" spans="1:8" s="16" customFormat="1" ht="37.5" customHeight="1" outlineLevel="1" x14ac:dyDescent="0.2">
      <c r="A163" s="147" t="s">
        <v>258</v>
      </c>
      <c r="B163" s="148"/>
      <c r="C163" s="536"/>
      <c r="D163" s="144">
        <v>51660</v>
      </c>
      <c r="E163" s="145"/>
      <c r="F163" s="145"/>
      <c r="G163" s="145"/>
      <c r="H163" s="146"/>
    </row>
    <row r="164" spans="1:8" s="16" customFormat="1" ht="37.5" customHeight="1" outlineLevel="1" x14ac:dyDescent="0.2">
      <c r="A164" s="147" t="s">
        <v>259</v>
      </c>
      <c r="B164" s="148"/>
      <c r="C164" s="536"/>
      <c r="D164" s="144">
        <v>54120</v>
      </c>
      <c r="E164" s="145"/>
      <c r="F164" s="145"/>
      <c r="G164" s="145"/>
      <c r="H164" s="146"/>
    </row>
    <row r="165" spans="1:8" s="16" customFormat="1" ht="37.5" customHeight="1" outlineLevel="1" x14ac:dyDescent="0.2">
      <c r="A165" s="147" t="s">
        <v>260</v>
      </c>
      <c r="B165" s="148"/>
      <c r="C165" s="536"/>
      <c r="D165" s="144">
        <v>56580</v>
      </c>
      <c r="E165" s="145"/>
      <c r="F165" s="145"/>
      <c r="G165" s="145"/>
      <c r="H165" s="146"/>
    </row>
    <row r="166" spans="1:8" s="16" customFormat="1" ht="37.5" customHeight="1" outlineLevel="1" x14ac:dyDescent="0.2">
      <c r="A166" s="147" t="s">
        <v>261</v>
      </c>
      <c r="B166" s="148"/>
      <c r="C166" s="536"/>
      <c r="D166" s="144">
        <v>59040</v>
      </c>
      <c r="E166" s="145"/>
      <c r="F166" s="145"/>
      <c r="G166" s="145"/>
      <c r="H166" s="146"/>
    </row>
    <row r="167" spans="1:8" s="16" customFormat="1" ht="37.5" customHeight="1" outlineLevel="1" x14ac:dyDescent="0.2">
      <c r="A167" s="147" t="s">
        <v>262</v>
      </c>
      <c r="B167" s="148"/>
      <c r="C167" s="536"/>
      <c r="D167" s="144">
        <v>61500</v>
      </c>
      <c r="E167" s="145"/>
      <c r="F167" s="145"/>
      <c r="G167" s="145"/>
      <c r="H167" s="146"/>
    </row>
    <row r="168" spans="1:8" s="16" customFormat="1" ht="37.5" customHeight="1" outlineLevel="1" x14ac:dyDescent="0.2">
      <c r="A168" s="147" t="s">
        <v>263</v>
      </c>
      <c r="B168" s="148"/>
      <c r="C168" s="536"/>
      <c r="D168" s="144">
        <v>63960</v>
      </c>
      <c r="E168" s="145"/>
      <c r="F168" s="145"/>
      <c r="G168" s="145"/>
      <c r="H168" s="146"/>
    </row>
    <row r="169" spans="1:8" s="16" customFormat="1" ht="37.5" customHeight="1" outlineLevel="1" x14ac:dyDescent="0.2">
      <c r="A169" s="147" t="s">
        <v>264</v>
      </c>
      <c r="B169" s="148"/>
      <c r="C169" s="536"/>
      <c r="D169" s="144">
        <v>66420</v>
      </c>
      <c r="E169" s="145"/>
      <c r="F169" s="145"/>
      <c r="G169" s="145"/>
      <c r="H169" s="146"/>
    </row>
    <row r="170" spans="1:8" s="16" customFormat="1" ht="37.5" customHeight="1" outlineLevel="1" x14ac:dyDescent="0.2">
      <c r="A170" s="147" t="s">
        <v>265</v>
      </c>
      <c r="B170" s="148"/>
      <c r="C170" s="536"/>
      <c r="D170" s="144">
        <v>68880</v>
      </c>
      <c r="E170" s="145"/>
      <c r="F170" s="145"/>
      <c r="G170" s="145"/>
      <c r="H170" s="146"/>
    </row>
    <row r="171" spans="1:8" s="16" customFormat="1" ht="37.5" customHeight="1" outlineLevel="1" x14ac:dyDescent="0.2">
      <c r="A171" s="147" t="s">
        <v>266</v>
      </c>
      <c r="B171" s="148"/>
      <c r="C171" s="536"/>
      <c r="D171" s="144">
        <v>71340</v>
      </c>
      <c r="E171" s="145"/>
      <c r="F171" s="145"/>
      <c r="G171" s="145"/>
      <c r="H171" s="146"/>
    </row>
    <row r="172" spans="1:8" s="16" customFormat="1" ht="37.5" customHeight="1" outlineLevel="1" x14ac:dyDescent="0.2">
      <c r="A172" s="147" t="s">
        <v>267</v>
      </c>
      <c r="B172" s="148"/>
      <c r="C172" s="536"/>
      <c r="D172" s="144">
        <v>73800</v>
      </c>
      <c r="E172" s="145"/>
      <c r="F172" s="145"/>
      <c r="G172" s="145"/>
      <c r="H172" s="146"/>
    </row>
    <row r="173" spans="1:8" s="16" customFormat="1" ht="37.5" customHeight="1" outlineLevel="1" x14ac:dyDescent="0.2">
      <c r="A173" s="147" t="s">
        <v>268</v>
      </c>
      <c r="B173" s="148"/>
      <c r="C173" s="536"/>
      <c r="D173" s="144">
        <v>76260</v>
      </c>
      <c r="E173" s="145"/>
      <c r="F173" s="145"/>
      <c r="G173" s="145"/>
      <c r="H173" s="146"/>
    </row>
    <row r="174" spans="1:8" s="16" customFormat="1" ht="37.5" customHeight="1" outlineLevel="1" x14ac:dyDescent="0.2">
      <c r="A174" s="147" t="s">
        <v>269</v>
      </c>
      <c r="B174" s="148"/>
      <c r="C174" s="536"/>
      <c r="D174" s="144">
        <v>78720</v>
      </c>
      <c r="E174" s="145"/>
      <c r="F174" s="145"/>
      <c r="G174" s="145"/>
      <c r="H174" s="146"/>
    </row>
    <row r="175" spans="1:8" s="16" customFormat="1" ht="37.5" customHeight="1" outlineLevel="1" x14ac:dyDescent="0.2">
      <c r="A175" s="147" t="s">
        <v>270</v>
      </c>
      <c r="B175" s="148"/>
      <c r="C175" s="536"/>
      <c r="D175" s="144">
        <v>81180</v>
      </c>
      <c r="E175" s="145"/>
      <c r="F175" s="145"/>
      <c r="G175" s="145"/>
      <c r="H175" s="146"/>
    </row>
    <row r="176" spans="1:8" s="16" customFormat="1" ht="37.5" customHeight="1" outlineLevel="1" x14ac:dyDescent="0.2">
      <c r="A176" s="147" t="s">
        <v>271</v>
      </c>
      <c r="B176" s="148"/>
      <c r="C176" s="536"/>
      <c r="D176" s="144">
        <v>83640</v>
      </c>
      <c r="E176" s="145"/>
      <c r="F176" s="145"/>
      <c r="G176" s="145"/>
      <c r="H176" s="146"/>
    </row>
    <row r="177" spans="1:8" s="16" customFormat="1" ht="37.5" customHeight="1" outlineLevel="1" x14ac:dyDescent="0.2">
      <c r="A177" s="147" t="s">
        <v>272</v>
      </c>
      <c r="B177" s="148"/>
      <c r="C177" s="536"/>
      <c r="D177" s="144">
        <v>86100</v>
      </c>
      <c r="E177" s="145"/>
      <c r="F177" s="145"/>
      <c r="G177" s="145"/>
      <c r="H177" s="146"/>
    </row>
    <row r="178" spans="1:8" s="16" customFormat="1" ht="37.5" customHeight="1" outlineLevel="1" x14ac:dyDescent="0.2">
      <c r="A178" s="147" t="s">
        <v>273</v>
      </c>
      <c r="B178" s="148"/>
      <c r="C178" s="536"/>
      <c r="D178" s="144">
        <v>88560</v>
      </c>
      <c r="E178" s="145"/>
      <c r="F178" s="145"/>
      <c r="G178" s="145"/>
      <c r="H178" s="146"/>
    </row>
    <row r="179" spans="1:8" s="16" customFormat="1" ht="37.5" customHeight="1" outlineLevel="1" x14ac:dyDescent="0.2">
      <c r="A179" s="147" t="s">
        <v>274</v>
      </c>
      <c r="B179" s="148"/>
      <c r="C179" s="536"/>
      <c r="D179" s="144">
        <v>91020</v>
      </c>
      <c r="E179" s="145"/>
      <c r="F179" s="145"/>
      <c r="G179" s="145"/>
      <c r="H179" s="146"/>
    </row>
    <row r="180" spans="1:8" s="16" customFormat="1" ht="37.5" customHeight="1" outlineLevel="1" x14ac:dyDescent="0.2">
      <c r="A180" s="147" t="s">
        <v>275</v>
      </c>
      <c r="B180" s="148"/>
      <c r="C180" s="536"/>
      <c r="D180" s="144">
        <v>93480</v>
      </c>
      <c r="E180" s="145"/>
      <c r="F180" s="145"/>
      <c r="G180" s="145"/>
      <c r="H180" s="146"/>
    </row>
    <row r="181" spans="1:8" s="16" customFormat="1" ht="37.5" customHeight="1" outlineLevel="1" x14ac:dyDescent="0.2">
      <c r="A181" s="147" t="s">
        <v>276</v>
      </c>
      <c r="B181" s="148"/>
      <c r="C181" s="536"/>
      <c r="D181" s="144">
        <v>95940</v>
      </c>
      <c r="E181" s="145"/>
      <c r="F181" s="145"/>
      <c r="G181" s="145"/>
      <c r="H181" s="146"/>
    </row>
    <row r="182" spans="1:8" s="16" customFormat="1" ht="37.5" customHeight="1" outlineLevel="1" x14ac:dyDescent="0.2">
      <c r="A182" s="147" t="s">
        <v>277</v>
      </c>
      <c r="B182" s="148"/>
      <c r="C182" s="536"/>
      <c r="D182" s="144">
        <v>98400</v>
      </c>
      <c r="E182" s="145"/>
      <c r="F182" s="145"/>
      <c r="G182" s="145"/>
      <c r="H182" s="146"/>
    </row>
    <row r="183" spans="1:8" s="16" customFormat="1" ht="37.5" customHeight="1" outlineLevel="1" x14ac:dyDescent="0.2">
      <c r="A183" s="147" t="s">
        <v>416</v>
      </c>
      <c r="B183" s="148"/>
      <c r="C183" s="536"/>
      <c r="D183" s="144">
        <v>100860</v>
      </c>
      <c r="E183" s="145"/>
      <c r="F183" s="145"/>
      <c r="G183" s="145"/>
      <c r="H183" s="146"/>
    </row>
    <row r="184" spans="1:8" s="16" customFormat="1" ht="37.5" customHeight="1" outlineLevel="1" x14ac:dyDescent="0.2">
      <c r="A184" s="147" t="s">
        <v>417</v>
      </c>
      <c r="B184" s="148"/>
      <c r="C184" s="536"/>
      <c r="D184" s="144">
        <v>103320</v>
      </c>
      <c r="E184" s="145"/>
      <c r="F184" s="145"/>
      <c r="G184" s="145"/>
      <c r="H184" s="146"/>
    </row>
    <row r="185" spans="1:8" s="16" customFormat="1" ht="37.5" customHeight="1" outlineLevel="1" x14ac:dyDescent="0.2">
      <c r="A185" s="147" t="s">
        <v>418</v>
      </c>
      <c r="B185" s="148"/>
      <c r="C185" s="536"/>
      <c r="D185" s="144">
        <v>105780</v>
      </c>
      <c r="E185" s="145"/>
      <c r="F185" s="145"/>
      <c r="G185" s="145"/>
      <c r="H185" s="146"/>
    </row>
    <row r="186" spans="1:8" s="16" customFormat="1" ht="37.5" customHeight="1" outlineLevel="1" x14ac:dyDescent="0.2">
      <c r="A186" s="147" t="s">
        <v>419</v>
      </c>
      <c r="B186" s="148"/>
      <c r="C186" s="536"/>
      <c r="D186" s="144">
        <v>108240</v>
      </c>
      <c r="E186" s="145"/>
      <c r="F186" s="145"/>
      <c r="G186" s="145"/>
      <c r="H186" s="146"/>
    </row>
    <row r="187" spans="1:8" s="16" customFormat="1" ht="37.5" customHeight="1" outlineLevel="1" x14ac:dyDescent="0.2">
      <c r="A187" s="147" t="s">
        <v>420</v>
      </c>
      <c r="B187" s="148"/>
      <c r="C187" s="536"/>
      <c r="D187" s="144">
        <v>110700</v>
      </c>
      <c r="E187" s="145"/>
      <c r="F187" s="145"/>
      <c r="G187" s="145"/>
      <c r="H187" s="146"/>
    </row>
    <row r="188" spans="1:8" s="16" customFormat="1" ht="37.5" customHeight="1" outlineLevel="1" x14ac:dyDescent="0.2">
      <c r="A188" s="147" t="s">
        <v>421</v>
      </c>
      <c r="B188" s="148"/>
      <c r="C188" s="536"/>
      <c r="D188" s="144">
        <v>113160</v>
      </c>
      <c r="E188" s="145"/>
      <c r="F188" s="145"/>
      <c r="G188" s="145"/>
      <c r="H188" s="146"/>
    </row>
    <row r="189" spans="1:8" s="16" customFormat="1" ht="37.5" customHeight="1" outlineLevel="1" x14ac:dyDescent="0.2">
      <c r="A189" s="147" t="s">
        <v>422</v>
      </c>
      <c r="B189" s="148"/>
      <c r="C189" s="536"/>
      <c r="D189" s="144">
        <v>115620</v>
      </c>
      <c r="E189" s="145"/>
      <c r="F189" s="145"/>
      <c r="G189" s="145"/>
      <c r="H189" s="146"/>
    </row>
    <row r="190" spans="1:8" s="16" customFormat="1" ht="37.5" customHeight="1" outlineLevel="1" x14ac:dyDescent="0.2">
      <c r="A190" s="147" t="s">
        <v>423</v>
      </c>
      <c r="B190" s="148"/>
      <c r="C190" s="536"/>
      <c r="D190" s="144">
        <v>118080</v>
      </c>
      <c r="E190" s="145"/>
      <c r="F190" s="145"/>
      <c r="G190" s="145"/>
      <c r="H190" s="146"/>
    </row>
    <row r="191" spans="1:8" s="16" customFormat="1" ht="37.5" customHeight="1" outlineLevel="1" x14ac:dyDescent="0.2">
      <c r="A191" s="147" t="s">
        <v>424</v>
      </c>
      <c r="B191" s="148"/>
      <c r="C191" s="536"/>
      <c r="D191" s="144">
        <v>120540</v>
      </c>
      <c r="E191" s="145"/>
      <c r="F191" s="145"/>
      <c r="G191" s="145"/>
      <c r="H191" s="146"/>
    </row>
    <row r="192" spans="1:8" s="16" customFormat="1" ht="37.5" customHeight="1" outlineLevel="1" thickBot="1" x14ac:dyDescent="0.25">
      <c r="A192" s="147" t="s">
        <v>425</v>
      </c>
      <c r="B192" s="148"/>
      <c r="C192" s="537"/>
      <c r="D192" s="341">
        <v>123000</v>
      </c>
      <c r="E192" s="342"/>
      <c r="F192" s="342"/>
      <c r="G192" s="342"/>
      <c r="H192" s="343"/>
    </row>
    <row r="193" spans="1:8" s="16" customFormat="1" ht="50.1" customHeight="1" thickBot="1" x14ac:dyDescent="0.25">
      <c r="A193" s="136" t="s">
        <v>59</v>
      </c>
      <c r="B193" s="137"/>
      <c r="C193" s="137"/>
      <c r="D193" s="138" t="str">
        <f>"от "&amp;MIN(D194:D203)&amp;" до "&amp;MAX(D194:D203)</f>
        <v>от 420 до 12990</v>
      </c>
      <c r="E193" s="139"/>
      <c r="F193" s="139"/>
      <c r="G193" s="139"/>
      <c r="H193" s="140"/>
    </row>
    <row r="194" spans="1:8" s="16" customFormat="1" ht="156.75" customHeight="1" x14ac:dyDescent="0.2">
      <c r="A194" s="517" t="s">
        <v>339</v>
      </c>
      <c r="B194" s="150" t="s">
        <v>194</v>
      </c>
      <c r="C194" s="7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94" s="290">
        <v>1800</v>
      </c>
      <c r="E194" s="291"/>
      <c r="F194" s="291"/>
      <c r="G194" s="291"/>
      <c r="H194" s="292"/>
    </row>
    <row r="195" spans="1:8" s="16" customFormat="1" ht="37.5" customHeight="1" x14ac:dyDescent="0.2">
      <c r="A195" s="160" t="s">
        <v>61</v>
      </c>
      <c r="B195" s="161"/>
      <c r="C195" s="15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95" s="293">
        <v>1290</v>
      </c>
      <c r="E195" s="157"/>
      <c r="F195" s="157"/>
      <c r="G195" s="157"/>
      <c r="H195" s="158"/>
    </row>
    <row r="196" spans="1:8" s="16" customFormat="1" ht="37.5" customHeight="1" x14ac:dyDescent="0.2">
      <c r="A196" s="160" t="s">
        <v>62</v>
      </c>
      <c r="B196" s="161"/>
      <c r="C196" s="159"/>
      <c r="D196" s="293">
        <v>12990</v>
      </c>
      <c r="E196" s="157"/>
      <c r="F196" s="157"/>
      <c r="G196" s="157"/>
      <c r="H196" s="158"/>
    </row>
    <row r="197" spans="1:8" s="16" customFormat="1" ht="37.5" customHeight="1" x14ac:dyDescent="0.2">
      <c r="A197" s="160" t="s">
        <v>63</v>
      </c>
      <c r="B197" s="161"/>
      <c r="C197" s="159"/>
      <c r="D197" s="293">
        <v>2790</v>
      </c>
      <c r="E197" s="157"/>
      <c r="F197" s="157"/>
      <c r="G197" s="157"/>
      <c r="H197" s="158"/>
    </row>
    <row r="198" spans="1:8" s="16" customFormat="1" ht="37.5" customHeight="1" x14ac:dyDescent="0.2">
      <c r="A198" s="160" t="s">
        <v>64</v>
      </c>
      <c r="B198" s="161"/>
      <c r="C198" s="159"/>
      <c r="D198" s="293">
        <v>7590</v>
      </c>
      <c r="E198" s="157"/>
      <c r="F198" s="157"/>
      <c r="G198" s="157"/>
      <c r="H198" s="158"/>
    </row>
    <row r="199" spans="1:8" s="16" customFormat="1" ht="37.5" customHeight="1" x14ac:dyDescent="0.2">
      <c r="A199" s="160" t="s">
        <v>65</v>
      </c>
      <c r="B199" s="161"/>
      <c r="C199" s="159"/>
      <c r="D199" s="293">
        <v>420</v>
      </c>
      <c r="E199" s="157"/>
      <c r="F199" s="157"/>
      <c r="G199" s="157"/>
      <c r="H199" s="158"/>
    </row>
    <row r="200" spans="1:8" s="16" customFormat="1" ht="37.5" customHeight="1" x14ac:dyDescent="0.2">
      <c r="A200" s="160" t="s">
        <v>66</v>
      </c>
      <c r="B200" s="161"/>
      <c r="C200" s="159"/>
      <c r="D200" s="293">
        <v>420</v>
      </c>
      <c r="E200" s="157"/>
      <c r="F200" s="157"/>
      <c r="G200" s="157"/>
      <c r="H200" s="158"/>
    </row>
    <row r="201" spans="1:8" s="16" customFormat="1" ht="37.5" customHeight="1" x14ac:dyDescent="0.2">
      <c r="A201" s="160" t="s">
        <v>67</v>
      </c>
      <c r="B201" s="161"/>
      <c r="C201" s="159"/>
      <c r="D201" s="293">
        <v>840</v>
      </c>
      <c r="E201" s="157"/>
      <c r="F201" s="157"/>
      <c r="G201" s="157"/>
      <c r="H201" s="158"/>
    </row>
    <row r="202" spans="1:8" s="16" customFormat="1" ht="37.5" customHeight="1" x14ac:dyDescent="0.2">
      <c r="A202" s="160" t="s">
        <v>68</v>
      </c>
      <c r="B202" s="161"/>
      <c r="C202" s="159"/>
      <c r="D202" s="293">
        <v>1260</v>
      </c>
      <c r="E202" s="157"/>
      <c r="F202" s="157"/>
      <c r="G202" s="157"/>
      <c r="H202" s="158"/>
    </row>
    <row r="203" spans="1:8" s="16" customFormat="1" ht="37.5" customHeight="1" thickBot="1" x14ac:dyDescent="0.25">
      <c r="A203" s="207" t="s">
        <v>69</v>
      </c>
      <c r="B203" s="208"/>
      <c r="C203" s="164"/>
      <c r="D203" s="304">
        <v>8490</v>
      </c>
      <c r="E203" s="165"/>
      <c r="F203" s="165"/>
      <c r="G203" s="165"/>
      <c r="H203" s="166"/>
    </row>
    <row r="204" spans="1:8" s="16" customFormat="1" ht="117.75" customHeight="1" thickBot="1" x14ac:dyDescent="0.25">
      <c r="A204" s="283" t="s">
        <v>71</v>
      </c>
      <c r="B204" s="284"/>
      <c r="C2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04" s="45">
        <v>30</v>
      </c>
      <c r="E204" s="45"/>
      <c r="F204" s="45"/>
      <c r="G204" s="45"/>
      <c r="H204" s="46"/>
    </row>
    <row r="205" spans="1:8" s="28" customFormat="1" ht="50.1" customHeight="1" thickBot="1" x14ac:dyDescent="0.25">
      <c r="A205" s="24" t="s">
        <v>72</v>
      </c>
      <c r="B205" s="25"/>
      <c r="C205" s="26"/>
      <c r="D205" s="173" t="str">
        <f>"от "&amp;MIN(D207,D227:D241)&amp;" до "&amp;MAX(D207,D227:D241)</f>
        <v>от 540 до 29790</v>
      </c>
      <c r="E205" s="173"/>
      <c r="F205" s="173"/>
      <c r="G205" s="173"/>
      <c r="H205" s="174"/>
    </row>
    <row r="206" spans="1:8" s="16" customFormat="1" ht="24.95" customHeight="1" thickBot="1" x14ac:dyDescent="0.25">
      <c r="A206" s="286"/>
      <c r="B206" s="287"/>
      <c r="C206" s="130"/>
      <c r="D206" s="288"/>
      <c r="E206" s="288"/>
      <c r="F206" s="288"/>
      <c r="G206" s="288"/>
      <c r="H206" s="289"/>
    </row>
    <row r="207" spans="1:8" s="16" customFormat="1" ht="60.75" customHeight="1" thickBot="1" x14ac:dyDescent="0.25">
      <c r="A207" s="179" t="s">
        <v>73</v>
      </c>
      <c r="B207" s="180"/>
      <c r="C2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207" s="182">
        <v>15480</v>
      </c>
      <c r="E207" s="182"/>
      <c r="F207" s="182"/>
      <c r="G207" s="182"/>
      <c r="H207" s="183"/>
    </row>
    <row r="208" spans="1:8" s="16" customFormat="1" ht="60.75" customHeight="1" thickBot="1" x14ac:dyDescent="0.25">
      <c r="A208" s="184" t="s">
        <v>74</v>
      </c>
      <c r="B208" s="185"/>
      <c r="C208" s="186"/>
      <c r="D208" s="187" t="s">
        <v>75</v>
      </c>
      <c r="E208" s="188"/>
      <c r="F208" s="188"/>
      <c r="G208" s="188"/>
      <c r="H208" s="189"/>
    </row>
    <row r="209" spans="1:8" s="16" customFormat="1" ht="60.75" customHeight="1" x14ac:dyDescent="0.2">
      <c r="A209" s="190" t="s">
        <v>76</v>
      </c>
      <c r="B209" s="191"/>
      <c r="C209" s="186"/>
      <c r="D209" s="157">
        <f>D207/4</f>
        <v>3870</v>
      </c>
      <c r="E209" s="157"/>
      <c r="F209" s="157"/>
      <c r="G209" s="157"/>
      <c r="H209" s="158"/>
    </row>
    <row r="210" spans="1:8" s="16" customFormat="1" ht="60.75" customHeight="1" x14ac:dyDescent="0.2">
      <c r="A210" s="190" t="s">
        <v>77</v>
      </c>
      <c r="B210" s="191"/>
      <c r="C210" s="186"/>
      <c r="D210" s="157">
        <f>D207/5</f>
        <v>3096</v>
      </c>
      <c r="E210" s="157"/>
      <c r="F210" s="157"/>
      <c r="G210" s="157"/>
      <c r="H210" s="158"/>
    </row>
    <row r="211" spans="1:8" s="16" customFormat="1" ht="60.75" customHeight="1" x14ac:dyDescent="0.2">
      <c r="A211" s="190" t="s">
        <v>78</v>
      </c>
      <c r="B211" s="191"/>
      <c r="C211" s="186"/>
      <c r="D211" s="157">
        <f>D207/6</f>
        <v>2580</v>
      </c>
      <c r="E211" s="157"/>
      <c r="F211" s="157"/>
      <c r="G211" s="157"/>
      <c r="H211" s="158"/>
    </row>
    <row r="212" spans="1:8" s="16" customFormat="1" ht="60.75" customHeight="1" x14ac:dyDescent="0.2">
      <c r="A212" s="190" t="s">
        <v>79</v>
      </c>
      <c r="B212" s="191"/>
      <c r="C212" s="186"/>
      <c r="D212" s="157">
        <f>D207/7</f>
        <v>2211.4285714285716</v>
      </c>
      <c r="E212" s="157"/>
      <c r="F212" s="157"/>
      <c r="G212" s="157"/>
      <c r="H212" s="158"/>
    </row>
    <row r="213" spans="1:8" s="16" customFormat="1" ht="60.75" customHeight="1" x14ac:dyDescent="0.2">
      <c r="A213" s="190" t="s">
        <v>80</v>
      </c>
      <c r="B213" s="191"/>
      <c r="C213" s="186"/>
      <c r="D213" s="157">
        <f>D207/8</f>
        <v>1935</v>
      </c>
      <c r="E213" s="157"/>
      <c r="F213" s="157"/>
      <c r="G213" s="157"/>
      <c r="H213" s="158"/>
    </row>
    <row r="214" spans="1:8" s="16" customFormat="1" ht="60.75" customHeight="1" x14ac:dyDescent="0.2">
      <c r="A214" s="190" t="s">
        <v>81</v>
      </c>
      <c r="B214" s="191"/>
      <c r="C214" s="186"/>
      <c r="D214" s="157">
        <f>D207/9</f>
        <v>1720</v>
      </c>
      <c r="E214" s="157"/>
      <c r="F214" s="157"/>
      <c r="G214" s="157"/>
      <c r="H214" s="158"/>
    </row>
    <row r="215" spans="1:8" s="16" customFormat="1" ht="60.75" customHeight="1" x14ac:dyDescent="0.2">
      <c r="A215" s="190" t="s">
        <v>82</v>
      </c>
      <c r="B215" s="191"/>
      <c r="C215" s="186"/>
      <c r="D215" s="157">
        <f>D207/10</f>
        <v>1548</v>
      </c>
      <c r="E215" s="157"/>
      <c r="F215" s="157"/>
      <c r="G215" s="157"/>
      <c r="H215" s="158"/>
    </row>
    <row r="216" spans="1:8" s="16" customFormat="1" ht="60.75" customHeight="1" thickBot="1" x14ac:dyDescent="0.25">
      <c r="A216" s="179" t="s">
        <v>83</v>
      </c>
      <c r="B216" s="180"/>
      <c r="C216" s="186"/>
      <c r="D216" s="182">
        <v>23208</v>
      </c>
      <c r="E216" s="182"/>
      <c r="F216" s="182"/>
      <c r="G216" s="182"/>
      <c r="H216" s="183"/>
    </row>
    <row r="217" spans="1:8" s="16" customFormat="1" ht="60.75" customHeight="1" thickBot="1" x14ac:dyDescent="0.25">
      <c r="A217" s="184" t="s">
        <v>74</v>
      </c>
      <c r="B217" s="185"/>
      <c r="C217" s="186"/>
      <c r="D217" s="187" t="s">
        <v>75</v>
      </c>
      <c r="E217" s="188"/>
      <c r="F217" s="188"/>
      <c r="G217" s="188"/>
      <c r="H217" s="189"/>
    </row>
    <row r="218" spans="1:8" s="16" customFormat="1" ht="60.75" customHeight="1" x14ac:dyDescent="0.2">
      <c r="A218" s="190" t="s">
        <v>76</v>
      </c>
      <c r="B218" s="191"/>
      <c r="C218" s="186"/>
      <c r="D218" s="157">
        <v>5802</v>
      </c>
      <c r="E218" s="157"/>
      <c r="F218" s="157"/>
      <c r="G218" s="157"/>
      <c r="H218" s="158"/>
    </row>
    <row r="219" spans="1:8" s="16" customFormat="1" ht="60.75" customHeight="1" x14ac:dyDescent="0.2">
      <c r="A219" s="190" t="s">
        <v>77</v>
      </c>
      <c r="B219" s="191"/>
      <c r="C219" s="186"/>
      <c r="D219" s="157">
        <v>4641.5999999999995</v>
      </c>
      <c r="E219" s="157"/>
      <c r="F219" s="157"/>
      <c r="G219" s="157"/>
      <c r="H219" s="158"/>
    </row>
    <row r="220" spans="1:8" s="16" customFormat="1" ht="60.75" customHeight="1" x14ac:dyDescent="0.2">
      <c r="A220" s="190" t="s">
        <v>78</v>
      </c>
      <c r="B220" s="191"/>
      <c r="C220" s="186"/>
      <c r="D220" s="157">
        <v>3868</v>
      </c>
      <c r="E220" s="157"/>
      <c r="F220" s="157"/>
      <c r="G220" s="157"/>
      <c r="H220" s="158"/>
    </row>
    <row r="221" spans="1:8" s="16" customFormat="1" ht="60.75" customHeight="1" x14ac:dyDescent="0.2">
      <c r="A221" s="190" t="s">
        <v>79</v>
      </c>
      <c r="B221" s="191"/>
      <c r="C221" s="186"/>
      <c r="D221" s="157">
        <v>3315.4285714285711</v>
      </c>
      <c r="E221" s="157"/>
      <c r="F221" s="157"/>
      <c r="G221" s="157"/>
      <c r="H221" s="158"/>
    </row>
    <row r="222" spans="1:8" s="16" customFormat="1" ht="60.75" customHeight="1" x14ac:dyDescent="0.2">
      <c r="A222" s="190" t="s">
        <v>80</v>
      </c>
      <c r="B222" s="191"/>
      <c r="C222" s="186"/>
      <c r="D222" s="157">
        <v>2901</v>
      </c>
      <c r="E222" s="157"/>
      <c r="F222" s="157"/>
      <c r="G222" s="157"/>
      <c r="H222" s="158"/>
    </row>
    <row r="223" spans="1:8" s="16" customFormat="1" ht="60.75" customHeight="1" x14ac:dyDescent="0.2">
      <c r="A223" s="190" t="s">
        <v>81</v>
      </c>
      <c r="B223" s="191"/>
      <c r="C223" s="186"/>
      <c r="D223" s="157">
        <v>2578.6666666666665</v>
      </c>
      <c r="E223" s="157"/>
      <c r="F223" s="157"/>
      <c r="G223" s="157"/>
      <c r="H223" s="158"/>
    </row>
    <row r="224" spans="1:8" s="16" customFormat="1" ht="60.75" customHeight="1" thickBot="1" x14ac:dyDescent="0.25">
      <c r="A224" s="190" t="s">
        <v>82</v>
      </c>
      <c r="B224" s="191"/>
      <c r="C224" s="194"/>
      <c r="D224" s="157">
        <v>2320.7999999999997</v>
      </c>
      <c r="E224" s="157"/>
      <c r="F224" s="157"/>
      <c r="G224" s="157"/>
      <c r="H224" s="158"/>
    </row>
    <row r="225" spans="1:8" s="16" customFormat="1" ht="62.45" customHeight="1" thickBot="1" x14ac:dyDescent="0.25">
      <c r="A225" s="195" t="s">
        <v>84</v>
      </c>
      <c r="B225" s="196"/>
      <c r="C2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5" s="56">
        <v>20004</v>
      </c>
      <c r="E225" s="37"/>
      <c r="F225" s="37"/>
      <c r="G225" s="37"/>
      <c r="H225" s="38"/>
    </row>
    <row r="226" spans="1:8" s="16" customFormat="1" ht="24.95" customHeight="1" thickBot="1" x14ac:dyDescent="0.25">
      <c r="A226" s="286"/>
      <c r="B226" s="287"/>
      <c r="C226" s="125"/>
      <c r="D226" s="288"/>
      <c r="E226" s="288"/>
      <c r="F226" s="288"/>
      <c r="G226" s="288"/>
      <c r="H226" s="289"/>
    </row>
    <row r="227" spans="1:8" s="16" customFormat="1" ht="50.1" customHeight="1" x14ac:dyDescent="0.2">
      <c r="A227" s="160" t="s">
        <v>85</v>
      </c>
      <c r="B227" s="161"/>
      <c r="C227" s="294" t="str">
        <f>"Интернет-площадка 2gis.ru на основе Cправочника организаций "&amp;$C$2&amp;""</f>
        <v>Интернет-площадка 2gis.ru на основе Cправочника организаций "2ГИС.ПЕРМЬ"</v>
      </c>
      <c r="D227" s="56">
        <v>17790</v>
      </c>
      <c r="E227" s="37"/>
      <c r="F227" s="37"/>
      <c r="G227" s="37"/>
      <c r="H227" s="38"/>
    </row>
    <row r="228" spans="1:8" s="16" customFormat="1" ht="50.1" customHeight="1" x14ac:dyDescent="0.2">
      <c r="A228" s="160" t="s">
        <v>86</v>
      </c>
      <c r="B228" s="161"/>
      <c r="C228"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8" s="56">
        <v>8490</v>
      </c>
      <c r="E228" s="37"/>
      <c r="F228" s="37"/>
      <c r="G228" s="37"/>
      <c r="H228" s="38"/>
    </row>
    <row r="229" spans="1:8" s="16" customFormat="1" ht="50.1" customHeight="1" x14ac:dyDescent="0.2">
      <c r="A229" s="160" t="s">
        <v>87</v>
      </c>
      <c r="B229" s="161"/>
      <c r="C229"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9" s="56">
        <v>24690</v>
      </c>
      <c r="E229" s="37"/>
      <c r="F229" s="37"/>
      <c r="G229" s="37"/>
      <c r="H229" s="38"/>
    </row>
    <row r="230" spans="1:8" s="16" customFormat="1" ht="50.1" customHeight="1" x14ac:dyDescent="0.2">
      <c r="A230" s="160" t="s">
        <v>88</v>
      </c>
      <c r="B230" s="161"/>
      <c r="C230" s="203" t="str">
        <f>"Интернет-площадка 2gis.ru на основе Cправочника организаций "&amp;$C$2&amp;""</f>
        <v>Интернет-площадка 2gis.ru на основе Cправочника организаций "2ГИС.ПЕРМЬ"</v>
      </c>
      <c r="D230" s="56">
        <v>13590</v>
      </c>
      <c r="E230" s="37"/>
      <c r="F230" s="37"/>
      <c r="G230" s="37"/>
      <c r="H230" s="38"/>
    </row>
    <row r="231" spans="1:8" s="16" customFormat="1" ht="50.1" customHeight="1" x14ac:dyDescent="0.2">
      <c r="A231" s="160" t="s">
        <v>89</v>
      </c>
      <c r="B231" s="161"/>
      <c r="C231" s="203" t="str">
        <f>"Интернет-площадка 2gis.ru на основе Cправочника организаций "&amp;$C$2&amp;""</f>
        <v>Интернет-площадка 2gis.ru на основе Cправочника организаций "2ГИС.ПЕРМЬ"</v>
      </c>
      <c r="D231" s="56">
        <v>16308</v>
      </c>
      <c r="E231" s="37"/>
      <c r="F231" s="37"/>
      <c r="G231" s="37"/>
      <c r="H231" s="38"/>
    </row>
    <row r="232" spans="1:8" s="16" customFormat="1" ht="50.1" customHeight="1" x14ac:dyDescent="0.2">
      <c r="A232" s="160" t="s">
        <v>90</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2" s="56">
        <v>15990</v>
      </c>
      <c r="E232" s="37"/>
      <c r="F232" s="37"/>
      <c r="G232" s="37"/>
      <c r="H232" s="38"/>
    </row>
    <row r="233" spans="1:8" s="16" customFormat="1" ht="50.1" customHeight="1" x14ac:dyDescent="0.2">
      <c r="A233" s="160" t="s">
        <v>91</v>
      </c>
      <c r="B233" s="161"/>
      <c r="C233"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56">
        <v>14790</v>
      </c>
      <c r="E233" s="37"/>
      <c r="F233" s="37"/>
      <c r="G233" s="37"/>
      <c r="H233" s="38"/>
    </row>
    <row r="234" spans="1:8" s="16" customFormat="1" ht="50.1" customHeight="1" x14ac:dyDescent="0.2">
      <c r="A234" s="160" t="s">
        <v>92</v>
      </c>
      <c r="B234" s="161"/>
      <c r="C234"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4" s="56">
        <v>29790</v>
      </c>
      <c r="E234" s="37"/>
      <c r="F234" s="37"/>
      <c r="G234" s="37"/>
      <c r="H234" s="38"/>
    </row>
    <row r="235" spans="1:8" s="16" customFormat="1" ht="50.1" customHeight="1" x14ac:dyDescent="0.2">
      <c r="A235" s="160" t="s">
        <v>93</v>
      </c>
      <c r="B235" s="161"/>
      <c r="C235" s="203" t="e">
        <f>#REF!</f>
        <v>#REF!</v>
      </c>
      <c r="D235" s="56">
        <v>18000</v>
      </c>
      <c r="E235" s="37"/>
      <c r="F235" s="37"/>
      <c r="G235" s="37"/>
      <c r="H235" s="38"/>
    </row>
    <row r="236" spans="1:8" s="16" customFormat="1" ht="50.1" customHeight="1" x14ac:dyDescent="0.2">
      <c r="A236" s="160" t="s">
        <v>94</v>
      </c>
      <c r="B236" s="161"/>
      <c r="C236" s="203" t="s">
        <v>95</v>
      </c>
      <c r="D236" s="56">
        <v>540</v>
      </c>
      <c r="E236" s="37"/>
      <c r="F236" s="37"/>
      <c r="G236" s="37"/>
      <c r="H236" s="38"/>
    </row>
    <row r="237" spans="1:8" s="16" customFormat="1" ht="85.5" customHeight="1" x14ac:dyDescent="0.2">
      <c r="A237" s="160" t="s">
        <v>96</v>
      </c>
      <c r="B237" s="161"/>
      <c r="C2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7" s="56">
        <v>10290</v>
      </c>
      <c r="E237" s="37"/>
      <c r="F237" s="37"/>
      <c r="G237" s="37"/>
      <c r="H237" s="38"/>
    </row>
    <row r="238" spans="1:8" s="16" customFormat="1" ht="85.5" customHeight="1" x14ac:dyDescent="0.2">
      <c r="A238" s="160" t="s">
        <v>97</v>
      </c>
      <c r="B238" s="161"/>
      <c r="C238" s="203" t="str">
        <f t="shared" ref="C238:C2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8" s="56">
        <v>8232</v>
      </c>
      <c r="E238" s="37"/>
      <c r="F238" s="37"/>
      <c r="G238" s="37"/>
      <c r="H238" s="38"/>
    </row>
    <row r="239" spans="1:8" s="16" customFormat="1" ht="85.5" customHeight="1" x14ac:dyDescent="0.2">
      <c r="A239" s="160" t="s">
        <v>98</v>
      </c>
      <c r="B239" s="161"/>
      <c r="C239"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9" s="56">
        <v>8190</v>
      </c>
      <c r="E239" s="37"/>
      <c r="F239" s="37"/>
      <c r="G239" s="37"/>
      <c r="H239" s="38"/>
    </row>
    <row r="240" spans="1:8" s="16" customFormat="1" ht="85.5" customHeight="1" x14ac:dyDescent="0.2">
      <c r="A240" s="160" t="s">
        <v>99</v>
      </c>
      <c r="B240" s="161"/>
      <c r="C240"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40" s="56">
        <v>4116</v>
      </c>
      <c r="E240" s="37"/>
      <c r="F240" s="37"/>
      <c r="G240" s="37"/>
      <c r="H240" s="38"/>
    </row>
    <row r="241" spans="1:8" s="16" customFormat="1" ht="50.1" customHeight="1" thickBot="1" x14ac:dyDescent="0.25">
      <c r="A241" s="160" t="s">
        <v>102</v>
      </c>
      <c r="B241" s="161"/>
      <c r="C241"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1" s="56">
        <v>12690</v>
      </c>
      <c r="E241" s="37"/>
      <c r="F241" s="37"/>
      <c r="G241" s="37"/>
      <c r="H241" s="38"/>
    </row>
    <row r="242" spans="1:8" s="16" customFormat="1" ht="102" customHeight="1" thickBot="1" x14ac:dyDescent="0.25">
      <c r="A242" s="160" t="s">
        <v>16</v>
      </c>
      <c r="B242" s="161"/>
      <c r="C242"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2" s="56">
        <v>1800</v>
      </c>
      <c r="E242" s="37"/>
      <c r="F242" s="37"/>
      <c r="G242" s="37"/>
      <c r="H242" s="38"/>
    </row>
    <row r="243" spans="1:8" s="16" customFormat="1" ht="102" customHeight="1" thickBot="1" x14ac:dyDescent="0.25">
      <c r="A243" s="160" t="s">
        <v>103</v>
      </c>
      <c r="B243" s="161"/>
      <c r="C2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3" s="56">
        <v>50010</v>
      </c>
      <c r="E243" s="37"/>
      <c r="F243" s="37"/>
      <c r="G243" s="37"/>
      <c r="H243" s="38"/>
    </row>
    <row r="244" spans="1:8" s="16" customFormat="1" ht="126" customHeight="1" x14ac:dyDescent="0.2">
      <c r="A244" s="160" t="s">
        <v>104</v>
      </c>
      <c r="B244" s="161"/>
      <c r="C244"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4" s="56">
        <v>12300</v>
      </c>
      <c r="E244" s="37"/>
      <c r="F244" s="37"/>
      <c r="G244" s="37"/>
      <c r="H244" s="38"/>
    </row>
    <row r="245" spans="1:8" s="16" customFormat="1" ht="96" customHeight="1" x14ac:dyDescent="0.2">
      <c r="A245" s="154" t="s">
        <v>105</v>
      </c>
      <c r="B245" s="204"/>
      <c r="C24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5" s="56">
        <v>10005</v>
      </c>
      <c r="E245" s="37"/>
      <c r="F245" s="37"/>
      <c r="G245" s="37"/>
      <c r="H245" s="38"/>
    </row>
    <row r="246" spans="1:8" s="16" customFormat="1" ht="96" customHeight="1" x14ac:dyDescent="0.2">
      <c r="A246" s="154" t="s">
        <v>106</v>
      </c>
      <c r="B246" s="204"/>
      <c r="C2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6" s="56">
        <v>10002</v>
      </c>
      <c r="E246" s="37"/>
      <c r="F246" s="37"/>
      <c r="G246" s="37"/>
      <c r="H246" s="38"/>
    </row>
    <row r="247" spans="1:8" s="16" customFormat="1" ht="96" customHeight="1" x14ac:dyDescent="0.2">
      <c r="A247" s="160" t="s">
        <v>100</v>
      </c>
      <c r="B247" s="161" t="s">
        <v>100</v>
      </c>
      <c r="C24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7" s="56">
        <v>10008</v>
      </c>
      <c r="E247" s="37"/>
      <c r="F247" s="37"/>
      <c r="G247" s="37"/>
      <c r="H247" s="38"/>
    </row>
    <row r="248" spans="1:8" s="16" customFormat="1" ht="96" customHeight="1" x14ac:dyDescent="0.2">
      <c r="A248" s="160" t="s">
        <v>101</v>
      </c>
      <c r="B248" s="161" t="s">
        <v>101</v>
      </c>
      <c r="C248"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8" s="56">
        <v>8004</v>
      </c>
      <c r="E248" s="37"/>
      <c r="F248" s="37"/>
      <c r="G248" s="37"/>
      <c r="H248" s="38"/>
    </row>
    <row r="249" spans="1:8" s="16" customFormat="1" ht="50.1" customHeight="1" x14ac:dyDescent="0.2">
      <c r="A249" s="160" t="s">
        <v>107</v>
      </c>
      <c r="B249" s="161"/>
      <c r="C249" s="203" t="str">
        <f>"Интернет-площадка 2gis.ru на основе Cправочника организаций "&amp;$C$2&amp;""</f>
        <v>Интернет-площадка 2gis.ru на основе Cправочника организаций "2ГИС.ПЕРМЬ"</v>
      </c>
      <c r="D249" s="56">
        <v>39240</v>
      </c>
      <c r="E249" s="37"/>
      <c r="F249" s="37"/>
      <c r="G249" s="37"/>
      <c r="H249" s="38"/>
    </row>
    <row r="250" spans="1:8" s="16" customFormat="1" ht="50.1" customHeight="1" x14ac:dyDescent="0.2">
      <c r="A250" s="160" t="s">
        <v>108</v>
      </c>
      <c r="B250" s="161"/>
      <c r="C250" s="203" t="str">
        <f t="shared" ref="C250:C258"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0" s="56">
        <v>18720</v>
      </c>
      <c r="E250" s="37"/>
      <c r="F250" s="37"/>
      <c r="G250" s="37"/>
      <c r="H250" s="38"/>
    </row>
    <row r="251" spans="1:8" s="16" customFormat="1" ht="50.1" customHeight="1" x14ac:dyDescent="0.2">
      <c r="A251" s="160" t="s">
        <v>109</v>
      </c>
      <c r="B251" s="161"/>
      <c r="C251" s="203" t="str">
        <f t="shared" si="1"/>
        <v>Электронный справочник на основе Справочника организаций "2ГИС.ПЕРМЬ" (версия для ПК)</v>
      </c>
      <c r="D251" s="56">
        <v>54360</v>
      </c>
      <c r="E251" s="37"/>
      <c r="F251" s="37"/>
      <c r="G251" s="37"/>
      <c r="H251" s="38"/>
    </row>
    <row r="252" spans="1:8" s="16" customFormat="1" ht="50.1" customHeight="1" x14ac:dyDescent="0.2">
      <c r="A252" s="160" t="s">
        <v>110</v>
      </c>
      <c r="B252" s="161"/>
      <c r="C252" s="203" t="str">
        <f>"Интернет-площадка 2gis.ru на основе Cправочника организаций "&amp;$C$2&amp;""</f>
        <v>Интернет-площадка 2gis.ru на основе Cправочника организаций "2ГИС.ПЕРМЬ"</v>
      </c>
      <c r="D252" s="56">
        <v>30000</v>
      </c>
      <c r="E252" s="37"/>
      <c r="F252" s="37"/>
      <c r="G252" s="37"/>
      <c r="H252" s="38"/>
    </row>
    <row r="253" spans="1:8" s="16" customFormat="1" ht="50.1" customHeight="1" x14ac:dyDescent="0.2">
      <c r="A253" s="160" t="s">
        <v>111</v>
      </c>
      <c r="B253" s="161"/>
      <c r="C253" s="203" t="str">
        <f>"Интернет-площадка 2gis.ru на основе Cправочника организаций "&amp;$C$2&amp;""</f>
        <v>Интернет-площадка 2gis.ru на основе Cправочника организаций "2ГИС.ПЕРМЬ"</v>
      </c>
      <c r="D253" s="56">
        <v>36000</v>
      </c>
      <c r="E253" s="37"/>
      <c r="F253" s="37"/>
      <c r="G253" s="37"/>
      <c r="H253" s="38"/>
    </row>
    <row r="254" spans="1:8" s="16" customFormat="1" ht="50.1" customHeight="1" x14ac:dyDescent="0.2">
      <c r="A254" s="160" t="s">
        <v>112</v>
      </c>
      <c r="B254" s="161"/>
      <c r="C254" s="203" t="str">
        <f t="shared" si="1"/>
        <v>Электронный справочник на основе Справочника организаций "2ГИС.ПЕРМЬ" (версия для ПК)</v>
      </c>
      <c r="D254" s="56">
        <v>35280</v>
      </c>
      <c r="E254" s="37"/>
      <c r="F254" s="37"/>
      <c r="G254" s="37"/>
      <c r="H254" s="38"/>
    </row>
    <row r="255" spans="1:8" s="16" customFormat="1" ht="50.1" customHeight="1" x14ac:dyDescent="0.2">
      <c r="A255" s="160" t="s">
        <v>113</v>
      </c>
      <c r="B255" s="161"/>
      <c r="C255" s="203" t="str">
        <f t="shared" si="1"/>
        <v>Электронный справочник на основе Справочника организаций "2ГИС.ПЕРМЬ" (версия для ПК)</v>
      </c>
      <c r="D255" s="56">
        <v>32640</v>
      </c>
      <c r="E255" s="37"/>
      <c r="F255" s="37"/>
      <c r="G255" s="37"/>
      <c r="H255" s="38"/>
    </row>
    <row r="256" spans="1:8" s="16" customFormat="1" ht="50.1" customHeight="1" x14ac:dyDescent="0.2">
      <c r="A256" s="160" t="s">
        <v>114</v>
      </c>
      <c r="B256" s="161"/>
      <c r="C256" s="203" t="str">
        <f t="shared" si="1"/>
        <v>Электронный справочник на основе Справочника организаций "2ГИС.ПЕРМЬ" (версия для ПК)</v>
      </c>
      <c r="D256" s="56">
        <v>65640</v>
      </c>
      <c r="E256" s="37"/>
      <c r="F256" s="37"/>
      <c r="G256" s="37"/>
      <c r="H256" s="38"/>
    </row>
    <row r="257" spans="1:8" s="16" customFormat="1" ht="50.1" customHeight="1" x14ac:dyDescent="0.2">
      <c r="A257" s="160" t="s">
        <v>115</v>
      </c>
      <c r="B257" s="161"/>
      <c r="C257" s="203" t="s">
        <v>95</v>
      </c>
      <c r="D257" s="56">
        <v>1200</v>
      </c>
      <c r="E257" s="37"/>
      <c r="F257" s="37"/>
      <c r="G257" s="37"/>
      <c r="H257" s="38"/>
    </row>
    <row r="258" spans="1:8" s="16" customFormat="1" ht="50.1" customHeight="1" thickBot="1" x14ac:dyDescent="0.25">
      <c r="A258" s="160" t="s">
        <v>117</v>
      </c>
      <c r="B258" s="161"/>
      <c r="C258" s="203" t="str">
        <f t="shared" si="1"/>
        <v>Электронный справочник на основе Справочника организаций "2ГИС.ПЕРМЬ" (версия для ПК)</v>
      </c>
      <c r="D258" s="56">
        <v>27960</v>
      </c>
      <c r="E258" s="37"/>
      <c r="F258" s="37"/>
      <c r="G258" s="37"/>
      <c r="H258" s="38"/>
    </row>
    <row r="259" spans="1:8" s="28" customFormat="1" ht="50.1" customHeight="1" thickBot="1" x14ac:dyDescent="0.25">
      <c r="A259" s="24" t="s">
        <v>118</v>
      </c>
      <c r="B259" s="25"/>
      <c r="C259" s="26"/>
      <c r="D259" s="173"/>
      <c r="E259" s="173"/>
      <c r="F259" s="173"/>
      <c r="G259" s="173"/>
      <c r="H259" s="174"/>
    </row>
    <row r="260" spans="1:8" s="16" customFormat="1" ht="50.1" customHeight="1" x14ac:dyDescent="0.2">
      <c r="A260" s="160" t="s">
        <v>119</v>
      </c>
      <c r="B260" s="161"/>
      <c r="C2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0" s="31">
        <v>10008</v>
      </c>
      <c r="E260" s="32"/>
      <c r="F260" s="32"/>
      <c r="G260" s="32"/>
      <c r="H260" s="33"/>
    </row>
    <row r="261" spans="1:8" s="16" customFormat="1" ht="50.1" customHeight="1" x14ac:dyDescent="0.2">
      <c r="A261" s="160" t="s">
        <v>120</v>
      </c>
      <c r="B261" s="161"/>
      <c r="C261" s="209"/>
      <c r="D261" s="36">
        <v>10008</v>
      </c>
      <c r="E261" s="37"/>
      <c r="F261" s="37"/>
      <c r="G261" s="37"/>
      <c r="H261" s="38"/>
    </row>
    <row r="262" spans="1:8" s="16" customFormat="1" ht="50.1" customHeight="1" x14ac:dyDescent="0.2">
      <c r="A262" s="207" t="s">
        <v>121</v>
      </c>
      <c r="B262" s="208"/>
      <c r="C262" s="209"/>
      <c r="D262" s="293">
        <v>3000</v>
      </c>
      <c r="E262" s="157"/>
      <c r="F262" s="157"/>
      <c r="G262" s="157"/>
      <c r="H262" s="158"/>
    </row>
    <row r="263" spans="1:8" s="16" customFormat="1" ht="50.1" customHeight="1" x14ac:dyDescent="0.2">
      <c r="A263" s="207" t="s">
        <v>122</v>
      </c>
      <c r="B263" s="208"/>
      <c r="C263" s="209"/>
      <c r="D263" s="293">
        <v>300</v>
      </c>
      <c r="E263" s="157"/>
      <c r="F263" s="157"/>
      <c r="G263" s="157"/>
      <c r="H263" s="158"/>
    </row>
    <row r="264" spans="1:8" s="16" customFormat="1" ht="50.1" customHeight="1" thickBot="1" x14ac:dyDescent="0.25">
      <c r="A264" s="207" t="s">
        <v>123</v>
      </c>
      <c r="B264" s="208"/>
      <c r="C264" s="210"/>
      <c r="D264" s="78">
        <v>1050</v>
      </c>
      <c r="E264" s="79"/>
      <c r="F264" s="79"/>
      <c r="G264" s="79"/>
      <c r="H264" s="80"/>
    </row>
    <row r="265" spans="1:8" s="23" customFormat="1" ht="50.1" customHeight="1" thickBot="1" x14ac:dyDescent="0.25">
      <c r="A265" s="491" t="s">
        <v>5</v>
      </c>
      <c r="B265" s="494"/>
      <c r="C265" s="712" t="s">
        <v>7</v>
      </c>
      <c r="D265" s="491"/>
      <c r="E265" s="326"/>
      <c r="F265" s="326"/>
      <c r="G265" s="326"/>
      <c r="H265" s="327"/>
    </row>
    <row r="266" spans="1:8" s="16" customFormat="1" ht="93" customHeight="1" thickBot="1" x14ac:dyDescent="0.25">
      <c r="A266" s="546" t="s">
        <v>631</v>
      </c>
      <c r="B266" s="547"/>
      <c r="C266" s="4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6" s="144">
        <v>40</v>
      </c>
      <c r="E266" s="145"/>
      <c r="F266" s="145"/>
      <c r="G266" s="145"/>
      <c r="H266" s="146"/>
    </row>
    <row r="267" spans="1:8" s="16" customFormat="1" ht="50.1" customHeight="1" thickBot="1" x14ac:dyDescent="0.25">
      <c r="A267" s="713" t="s">
        <v>124</v>
      </c>
      <c r="B267" s="714"/>
      <c r="C267" s="205"/>
      <c r="D267" s="414"/>
      <c r="E267" s="414"/>
      <c r="F267" s="414"/>
      <c r="G267" s="414"/>
      <c r="H267" s="415"/>
    </row>
    <row r="268" spans="1:8" s="16" customFormat="1" ht="50.1" customHeight="1" x14ac:dyDescent="0.2">
      <c r="A268" s="715" t="s">
        <v>125</v>
      </c>
      <c r="B268" s="716"/>
      <c r="C268" s="717" t="str">
        <f>"Интернет-площадка 2gis.ru на основе Cправочника организаций "&amp;$C$2&amp;""</f>
        <v>Интернет-площадка 2gis.ru на основе Cправочника организаций "2ГИС.ПЕРМЬ"</v>
      </c>
      <c r="D268" s="32">
        <v>11190</v>
      </c>
      <c r="E268" s="32"/>
      <c r="F268" s="32"/>
      <c r="G268" s="32"/>
      <c r="H268" s="33"/>
    </row>
    <row r="269" spans="1:8" s="16" customFormat="1" ht="50.1" customHeight="1" x14ac:dyDescent="0.2">
      <c r="A269" s="449" t="s">
        <v>126</v>
      </c>
      <c r="B269" s="195"/>
      <c r="C269" s="71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69" s="37">
        <v>7290</v>
      </c>
      <c r="E269" s="37"/>
      <c r="F269" s="37"/>
      <c r="G269" s="37"/>
      <c r="H269" s="38"/>
    </row>
    <row r="270" spans="1:8" s="16" customFormat="1" ht="50.1" customHeight="1" x14ac:dyDescent="0.2">
      <c r="A270" s="449" t="s">
        <v>195</v>
      </c>
      <c r="B270" s="195"/>
      <c r="C270" s="718" t="str">
        <f>"Интернет-площадка 2gis.ru на основе Cправочника организаций "&amp;$C$2&amp;""</f>
        <v>Интернет-площадка 2gis.ru на основе Cправочника организаций "2ГИС.ПЕРМЬ"</v>
      </c>
      <c r="D270" s="37">
        <v>24720</v>
      </c>
      <c r="E270" s="37"/>
      <c r="F270" s="37"/>
      <c r="G270" s="37"/>
      <c r="H270" s="38"/>
    </row>
    <row r="271" spans="1:8" s="16" customFormat="1" ht="50.1" customHeight="1" x14ac:dyDescent="0.2">
      <c r="A271" s="449" t="s">
        <v>128</v>
      </c>
      <c r="B271" s="195"/>
      <c r="C271" s="71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1" s="37">
        <v>16080</v>
      </c>
      <c r="E271" s="37"/>
      <c r="F271" s="37"/>
      <c r="G271" s="37"/>
      <c r="H271" s="38"/>
    </row>
    <row r="272" spans="1:8" s="16" customFormat="1" ht="126" customHeight="1" x14ac:dyDescent="0.2">
      <c r="A272" s="449" t="s">
        <v>129</v>
      </c>
      <c r="B272" s="195"/>
      <c r="C272" s="7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2" s="37">
        <v>11190</v>
      </c>
      <c r="E272" s="37"/>
      <c r="F272" s="37"/>
      <c r="G272" s="37"/>
      <c r="H272" s="38"/>
    </row>
    <row r="273" spans="1:8" s="16" customFormat="1" ht="126" customHeight="1" thickBot="1" x14ac:dyDescent="0.25">
      <c r="A273" s="283" t="s">
        <v>477</v>
      </c>
      <c r="B273" s="284"/>
      <c r="C273" s="72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3" s="45">
        <v>21360</v>
      </c>
      <c r="E273" s="45"/>
      <c r="F273" s="45"/>
      <c r="G273" s="45"/>
      <c r="H273" s="46"/>
    </row>
    <row r="274" spans="1:8" s="28" customFormat="1" ht="50.1" customHeight="1" thickBot="1" x14ac:dyDescent="0.25">
      <c r="A274" s="197"/>
      <c r="B274" s="198"/>
      <c r="C274" s="125"/>
      <c r="D274" s="199"/>
      <c r="E274" s="199"/>
      <c r="F274" s="199"/>
      <c r="G274" s="199"/>
      <c r="H274" s="200"/>
    </row>
    <row r="275" spans="1:8" s="23" customFormat="1" ht="26.25" x14ac:dyDescent="0.2">
      <c r="A275" s="212"/>
      <c r="B275" s="213"/>
      <c r="C275" s="214"/>
      <c r="D275" s="213"/>
      <c r="E275" s="213"/>
      <c r="F275" s="213"/>
      <c r="G275" s="213"/>
      <c r="H275" s="215"/>
    </row>
    <row r="276" spans="1:8" s="16" customFormat="1" ht="21" x14ac:dyDescent="0.2">
      <c r="A276" s="216"/>
      <c r="B276" s="217" t="s">
        <v>130</v>
      </c>
      <c r="C276" s="218" t="s">
        <v>214</v>
      </c>
      <c r="D276" s="218"/>
      <c r="E276" s="219"/>
      <c r="F276" s="219"/>
      <c r="G276" s="219"/>
      <c r="H276" s="219"/>
    </row>
    <row r="277" spans="1:8" s="16" customFormat="1" ht="21" x14ac:dyDescent="0.2">
      <c r="A277" s="216"/>
      <c r="B277" s="219"/>
      <c r="C277" s="220" t="s">
        <v>215</v>
      </c>
      <c r="D277" s="220"/>
      <c r="E277" s="219"/>
      <c r="F277" s="219"/>
      <c r="G277" s="219"/>
      <c r="H277" s="219"/>
    </row>
    <row r="278" spans="1:8" s="16" customFormat="1" ht="21" x14ac:dyDescent="0.2">
      <c r="A278" s="216"/>
      <c r="B278" s="219"/>
      <c r="C278" s="218" t="s">
        <v>216</v>
      </c>
      <c r="D278" s="220"/>
      <c r="E278" s="219"/>
      <c r="F278" s="219"/>
      <c r="G278" s="219"/>
      <c r="H278" s="219"/>
    </row>
    <row r="279" spans="1:8" s="16" customFormat="1" ht="26.25" x14ac:dyDescent="0.2">
      <c r="A279" s="229"/>
      <c r="B279" s="229"/>
      <c r="C279" s="220"/>
      <c r="D279" s="220"/>
      <c r="E279" s="231"/>
      <c r="F279" s="232"/>
      <c r="G279" s="233"/>
      <c r="H279" s="233"/>
    </row>
    <row r="280" spans="1:8" s="16" customFormat="1" ht="26.25" x14ac:dyDescent="0.2">
      <c r="A280" s="223" t="str">
        <f>Абакан_юр!A171</f>
        <v>По соглашению сторон в качестве валюты платежа могут выступать украинские гривны, в этом случае курс следующий: 1 руб. = 0,5104 гривен</v>
      </c>
      <c r="B280" s="223"/>
      <c r="C280" s="223"/>
      <c r="D280" s="224"/>
      <c r="E280" s="224"/>
      <c r="F280" s="225"/>
      <c r="G280" s="226"/>
      <c r="H280" s="226"/>
    </row>
    <row r="281" spans="1:8" s="16" customFormat="1" ht="26.25" x14ac:dyDescent="0.2">
      <c r="A281" s="223" t="str">
        <f>Абакан_юр!A172</f>
        <v>По соглашению сторон в качестве валюты платежа могут выступать дирхамы ОАЭ, в этом случае курс следующий: 1 руб. = 0,0436 дирхам</v>
      </c>
      <c r="B281" s="223"/>
      <c r="C281" s="223"/>
      <c r="D281" s="224"/>
      <c r="E281" s="224"/>
      <c r="F281" s="225"/>
      <c r="G281" s="228"/>
      <c r="H281" s="228"/>
    </row>
    <row r="282" spans="1:8" ht="12.6" customHeight="1" x14ac:dyDescent="0.2">
      <c r="A282" s="223" t="str">
        <f>Абакан_юр!A173</f>
        <v>По соглашению сторон в качестве валюты платежа могут выступать доллары США, в этом случае курс следующий: 1 руб. = 0,0118 доллара</v>
      </c>
      <c r="B282" s="223"/>
      <c r="C282" s="223"/>
      <c r="D282" s="224"/>
      <c r="E282" s="224"/>
      <c r="F282" s="225"/>
      <c r="G282" s="228"/>
      <c r="H282" s="228"/>
    </row>
    <row r="283" spans="1:8" s="219" customFormat="1" ht="24.95" customHeight="1" x14ac:dyDescent="0.2">
      <c r="A283" s="223" t="str">
        <f>Абакан_юр!A174</f>
        <v>По соглашению сторон в качестве валюты платежа могут выступать евро, в этом случае курс следующий: 1 руб. = 0,0108 евро</v>
      </c>
      <c r="B283" s="223"/>
      <c r="C283" s="223"/>
      <c r="D283" s="224"/>
      <c r="E283" s="225"/>
      <c r="F283" s="225"/>
      <c r="G283" s="228"/>
      <c r="H283" s="228"/>
    </row>
    <row r="284" spans="1:8" s="219" customFormat="1" ht="24.95" customHeight="1" x14ac:dyDescent="0.2">
      <c r="A284" s="223" t="str">
        <f>Абакан_юр!A175</f>
        <v>По соглашению сторон в качестве валюты платежа могут выступать чешские кроны, в этом случае курс следующий: 1 руб. = 0,2741 крона</v>
      </c>
      <c r="B284" s="223"/>
      <c r="C284" s="223"/>
      <c r="D284" s="224"/>
      <c r="E284" s="225"/>
      <c r="F284" s="225"/>
      <c r="G284" s="228"/>
      <c r="H284" s="228"/>
    </row>
    <row r="285" spans="1:8" s="219" customFormat="1" ht="24.95" customHeight="1" x14ac:dyDescent="0.2">
      <c r="A285" s="223" t="str">
        <f>Абакан_юр!A176</f>
        <v>По соглашению сторон в качестве валюты платежа могут выступать киргизские сомы, в этом случае курс следующий: 1 руб. = 1,0001 сом</v>
      </c>
      <c r="B285" s="223"/>
      <c r="C285" s="223"/>
      <c r="D285" s="224"/>
      <c r="E285" s="224"/>
      <c r="F285" s="225"/>
      <c r="G285" s="228"/>
      <c r="H285" s="228"/>
    </row>
    <row r="286" spans="1:8" s="234" customFormat="1" ht="12" customHeight="1" x14ac:dyDescent="0.2">
      <c r="A286" s="223" t="str">
        <f>Абакан_юр!A177</f>
        <v>По соглашению сторон в качестве валюты платежа могут выступать казахстанские тенге, в этом случае курс следующий: 1 руб. = 5,6363 тенге</v>
      </c>
      <c r="B286" s="223"/>
      <c r="C286" s="223"/>
      <c r="D286" s="224"/>
      <c r="E286" s="224"/>
      <c r="F286" s="225"/>
      <c r="G286" s="228"/>
      <c r="H286" s="228"/>
    </row>
    <row r="287" spans="1:8" s="227" customFormat="1" ht="24.95" customHeight="1" x14ac:dyDescent="0.2">
      <c r="A287" s="229"/>
      <c r="B287" s="229"/>
      <c r="C287" s="230"/>
      <c r="D287" s="231"/>
      <c r="E287" s="231"/>
      <c r="F287" s="232"/>
      <c r="G287" s="233"/>
      <c r="H287" s="233"/>
    </row>
    <row r="288" spans="1:8" s="227" customFormat="1" ht="24.95" customHeight="1" x14ac:dyDescent="0.2">
      <c r="A288" s="235" t="s">
        <v>141</v>
      </c>
      <c r="B288" s="235"/>
      <c r="C288" s="235"/>
      <c r="D288" s="235"/>
      <c r="E288" s="235"/>
      <c r="F288" s="235"/>
      <c r="G288" s="235"/>
      <c r="H288" s="235"/>
    </row>
    <row r="289" spans="1:8" s="227" customFormat="1" ht="24.95" customHeight="1" x14ac:dyDescent="0.2">
      <c r="A289" s="235" t="s">
        <v>142</v>
      </c>
      <c r="B289" s="235"/>
      <c r="C289" s="235"/>
      <c r="D289" s="235"/>
      <c r="E289" s="235"/>
      <c r="F289" s="235"/>
      <c r="G289" s="235"/>
      <c r="H289" s="235"/>
    </row>
    <row r="290" spans="1:8" s="227" customFormat="1" ht="24.95" customHeight="1" x14ac:dyDescent="0.2">
      <c r="A290" s="223" t="s">
        <v>480</v>
      </c>
      <c r="B290" s="223"/>
      <c r="C290" s="223"/>
      <c r="D290" s="223"/>
      <c r="E290" s="223"/>
      <c r="F290" s="223"/>
      <c r="G290" s="223"/>
      <c r="H290" s="223"/>
    </row>
    <row r="291" spans="1:8" s="227" customFormat="1" ht="24.95" customHeight="1" thickBot="1" x14ac:dyDescent="0.25">
      <c r="A291" s="236" t="s">
        <v>143</v>
      </c>
      <c r="B291" s="236"/>
      <c r="C291" s="236"/>
      <c r="D291" s="236"/>
      <c r="E291" s="236"/>
      <c r="F291" s="237"/>
      <c r="H291" s="238"/>
    </row>
    <row r="292" spans="1:8" s="227" customFormat="1" ht="24.95" customHeight="1" thickBot="1" x14ac:dyDescent="0.25">
      <c r="A292" s="239" t="s">
        <v>144</v>
      </c>
      <c r="B292" s="240"/>
      <c r="C292" s="240"/>
      <c r="D292" s="240"/>
      <c r="E292" s="241"/>
      <c r="F292" s="242"/>
      <c r="G292" s="213"/>
      <c r="H292" s="243"/>
    </row>
    <row r="293" spans="1:8" s="227" customFormat="1" ht="24.95" customHeight="1" thickBot="1" x14ac:dyDescent="0.25">
      <c r="A293" s="421" t="s">
        <v>145</v>
      </c>
      <c r="B293" s="422"/>
      <c r="C293" s="246" t="s">
        <v>146</v>
      </c>
      <c r="D293" s="435" t="s">
        <v>147</v>
      </c>
      <c r="E293" s="721"/>
      <c r="F293" s="436"/>
      <c r="G293" s="215"/>
      <c r="H293" s="215"/>
    </row>
    <row r="294" spans="1:8" s="234" customFormat="1" ht="12" customHeight="1" x14ac:dyDescent="0.2">
      <c r="A294" s="249" t="s">
        <v>203</v>
      </c>
      <c r="B294" s="250"/>
      <c r="C294" s="252" t="s">
        <v>204</v>
      </c>
      <c r="D294" s="722">
        <v>2190</v>
      </c>
      <c r="E294" s="723"/>
      <c r="F294" s="724"/>
      <c r="G294" s="215"/>
      <c r="H294" s="215"/>
    </row>
    <row r="295" spans="1:8" ht="24.95" customHeight="1" x14ac:dyDescent="0.2">
      <c r="A295" s="254" t="s">
        <v>205</v>
      </c>
      <c r="B295" s="255"/>
      <c r="C295" s="257"/>
      <c r="D295" s="725">
        <v>1590</v>
      </c>
      <c r="E295" s="726"/>
      <c r="F295" s="727"/>
      <c r="G295" s="215"/>
    </row>
    <row r="296" spans="1:8" ht="24.95" customHeight="1" x14ac:dyDescent="0.2">
      <c r="A296" s="254" t="s">
        <v>206</v>
      </c>
      <c r="B296" s="255"/>
      <c r="C296" s="257"/>
      <c r="D296" s="725">
        <v>1440</v>
      </c>
      <c r="E296" s="726"/>
      <c r="F296" s="727"/>
      <c r="G296" s="215"/>
    </row>
    <row r="297" spans="1:8" s="213" customFormat="1" ht="38.25" customHeight="1" x14ac:dyDescent="0.2">
      <c r="A297" s="254" t="s">
        <v>207</v>
      </c>
      <c r="B297" s="255"/>
      <c r="C297" s="257"/>
      <c r="D297" s="725">
        <v>1290</v>
      </c>
      <c r="E297" s="726"/>
      <c r="F297" s="727"/>
      <c r="G297" s="215"/>
      <c r="H297" s="215"/>
    </row>
    <row r="298" spans="1:8" s="238" customFormat="1" ht="50.1" customHeight="1" x14ac:dyDescent="0.2">
      <c r="A298" s="254" t="s">
        <v>148</v>
      </c>
      <c r="B298" s="255"/>
      <c r="C298" s="256" t="s">
        <v>149</v>
      </c>
      <c r="D298" s="489" t="s">
        <v>150</v>
      </c>
      <c r="E298" s="728"/>
      <c r="F298" s="490"/>
      <c r="G298" s="215"/>
      <c r="H298" s="215"/>
    </row>
    <row r="299" spans="1:8" s="243" customFormat="1" ht="50.1" customHeight="1" x14ac:dyDescent="0.2">
      <c r="A299" s="254" t="s">
        <v>151</v>
      </c>
      <c r="B299" s="255"/>
      <c r="C299" s="256" t="s">
        <v>152</v>
      </c>
      <c r="D299" s="489" t="s">
        <v>153</v>
      </c>
      <c r="E299" s="728"/>
      <c r="F299" s="490"/>
      <c r="G299" s="215"/>
      <c r="H299" s="215"/>
    </row>
    <row r="300" spans="1:8" ht="99" customHeight="1" thickBot="1" x14ac:dyDescent="0.25">
      <c r="A300" s="316" t="s">
        <v>154</v>
      </c>
      <c r="B300" s="317"/>
      <c r="C300" s="318" t="s">
        <v>155</v>
      </c>
      <c r="D300" s="439" t="s">
        <v>153</v>
      </c>
      <c r="E300" s="729"/>
      <c r="F300" s="440"/>
      <c r="G300" s="215"/>
    </row>
    <row r="301" spans="1:8" ht="50.1" customHeight="1" thickBot="1" x14ac:dyDescent="0.25">
      <c r="A301" s="316" t="s">
        <v>157</v>
      </c>
      <c r="B301" s="317"/>
      <c r="C301" s="613" t="s">
        <v>158</v>
      </c>
      <c r="D301" s="730" t="s">
        <v>153</v>
      </c>
      <c r="E301" s="731"/>
      <c r="F301" s="732"/>
      <c r="H301" s="213"/>
    </row>
    <row r="302" spans="1:8" ht="50.1" customHeight="1" thickBot="1" x14ac:dyDescent="0.25">
      <c r="A302" s="316" t="s">
        <v>159</v>
      </c>
      <c r="B302" s="317"/>
      <c r="C302" s="318" t="s">
        <v>160</v>
      </c>
      <c r="D302" s="730" t="s">
        <v>153</v>
      </c>
      <c r="E302" s="731"/>
      <c r="F302" s="732"/>
      <c r="G302" s="234"/>
      <c r="H302" s="234"/>
    </row>
    <row r="303" spans="1:8" ht="50.1" customHeight="1" x14ac:dyDescent="0.2">
      <c r="A303" s="260" t="s">
        <v>161</v>
      </c>
      <c r="B303" s="260"/>
      <c r="C303" s="260"/>
      <c r="D303" s="260"/>
      <c r="E303" s="260"/>
      <c r="F303" s="260"/>
      <c r="G303" s="260"/>
      <c r="H303" s="260"/>
    </row>
    <row r="304" spans="1:8" ht="50.1" customHeight="1" x14ac:dyDescent="0.2">
      <c r="A304" s="260" t="s">
        <v>162</v>
      </c>
      <c r="B304" s="260"/>
      <c r="C304" s="260"/>
      <c r="D304" s="260"/>
      <c r="E304" s="260"/>
      <c r="F304" s="260"/>
      <c r="G304" s="260"/>
      <c r="H304" s="260"/>
    </row>
    <row r="305" spans="1:8" ht="99.95" customHeight="1" x14ac:dyDescent="0.2">
      <c r="A30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5" s="321"/>
      <c r="C305" s="321"/>
      <c r="D305" s="321"/>
      <c r="E305" s="321"/>
      <c r="F305" s="321"/>
      <c r="G305" s="321"/>
      <c r="H305" s="321"/>
    </row>
    <row r="306" spans="1:8" ht="75" customHeight="1" x14ac:dyDescent="0.2">
      <c r="A306" s="235" t="s">
        <v>164</v>
      </c>
      <c r="B306" s="235"/>
      <c r="C306" s="235"/>
      <c r="D306" s="235"/>
      <c r="E306" s="235"/>
      <c r="F306" s="235"/>
      <c r="G306" s="235"/>
      <c r="H306" s="235"/>
    </row>
    <row r="307" spans="1:8" ht="174.95" customHeight="1" x14ac:dyDescent="0.2">
      <c r="A307" s="260" t="s">
        <v>165</v>
      </c>
      <c r="B307" s="260"/>
      <c r="C307" s="260"/>
      <c r="D307" s="260"/>
      <c r="E307" s="260"/>
      <c r="F307" s="260"/>
      <c r="G307" s="260"/>
      <c r="H307" s="260"/>
    </row>
    <row r="308" spans="1:8" s="213" customFormat="1" ht="102.75" customHeight="1" x14ac:dyDescent="0.2">
      <c r="A308" s="212"/>
      <c r="C308" s="214"/>
      <c r="H308" s="215"/>
    </row>
    <row r="309" spans="1:8" s="213" customFormat="1" ht="125.25" customHeight="1" x14ac:dyDescent="0.2">
      <c r="A309" s="474" t="s">
        <v>281</v>
      </c>
      <c r="B309" s="474"/>
      <c r="C309" s="474"/>
      <c r="D309" s="474"/>
      <c r="E309" s="474"/>
      <c r="F309" s="474"/>
      <c r="G309" s="474"/>
      <c r="H309" s="474"/>
    </row>
    <row r="310" spans="1:8" ht="25.5" x14ac:dyDescent="0.35">
      <c r="A310" s="475" t="s">
        <v>282</v>
      </c>
      <c r="B310" s="476"/>
      <c r="C310" s="477" t="s">
        <v>283</v>
      </c>
    </row>
    <row r="311" spans="1:8" ht="25.5" x14ac:dyDescent="0.35">
      <c r="A311" s="478" t="s">
        <v>284</v>
      </c>
      <c r="B311" s="479"/>
      <c r="C311" s="480">
        <v>1</v>
      </c>
    </row>
    <row r="312" spans="1:8" ht="25.5" x14ac:dyDescent="0.35">
      <c r="A312" s="478">
        <v>2</v>
      </c>
      <c r="B312" s="479"/>
      <c r="C312" s="480">
        <v>1.1000000000000001</v>
      </c>
    </row>
    <row r="313" spans="1:8" ht="25.5" x14ac:dyDescent="0.35">
      <c r="A313" s="478">
        <v>3</v>
      </c>
      <c r="B313" s="479"/>
      <c r="C313" s="480">
        <v>1.2</v>
      </c>
    </row>
    <row r="314" spans="1:8" ht="25.5" x14ac:dyDescent="0.35">
      <c r="A314" s="478" t="s">
        <v>285</v>
      </c>
      <c r="B314" s="479"/>
      <c r="C314" s="480">
        <v>1.25</v>
      </c>
    </row>
    <row r="315" spans="1:8" ht="25.5" x14ac:dyDescent="0.35">
      <c r="A315" s="478" t="s">
        <v>286</v>
      </c>
      <c r="B315" s="479"/>
      <c r="C315" s="480">
        <v>1.3</v>
      </c>
    </row>
    <row r="316" spans="1:8" ht="25.5" x14ac:dyDescent="0.35">
      <c r="A316" s="478" t="s">
        <v>287</v>
      </c>
      <c r="B316" s="479"/>
      <c r="C316" s="480">
        <v>1.35</v>
      </c>
    </row>
    <row r="317" spans="1:8" ht="25.5" x14ac:dyDescent="0.35">
      <c r="A317" s="478" t="s">
        <v>288</v>
      </c>
      <c r="B317" s="479"/>
      <c r="C317" s="480">
        <v>1.4</v>
      </c>
    </row>
    <row r="318" spans="1:8" ht="25.5" x14ac:dyDescent="0.35">
      <c r="A318" s="478" t="s">
        <v>289</v>
      </c>
      <c r="B318" s="479"/>
      <c r="C318" s="480">
        <v>1.45</v>
      </c>
    </row>
    <row r="319" spans="1:8" ht="25.5" x14ac:dyDescent="0.35">
      <c r="A319" s="478" t="s">
        <v>290</v>
      </c>
      <c r="B319" s="479"/>
      <c r="C319" s="480">
        <v>1.5</v>
      </c>
    </row>
    <row r="320" spans="1:8" ht="25.5" x14ac:dyDescent="0.35">
      <c r="A320" s="478" t="s">
        <v>291</v>
      </c>
      <c r="B320" s="479"/>
      <c r="C320" s="480">
        <v>2</v>
      </c>
    </row>
    <row r="321" spans="1:8" ht="23.25" x14ac:dyDescent="0.2">
      <c r="A321" s="260" t="s">
        <v>292</v>
      </c>
      <c r="B321" s="260"/>
      <c r="C321" s="260"/>
      <c r="D321" s="260"/>
      <c r="E321" s="260"/>
      <c r="F321" s="260"/>
      <c r="G321" s="260"/>
      <c r="H321" s="260"/>
    </row>
    <row r="324" spans="1:8" s="262" customFormat="1" ht="114.75" customHeight="1" x14ac:dyDescent="0.2">
      <c r="A324" s="235" t="s">
        <v>481</v>
      </c>
      <c r="B324" s="235"/>
      <c r="C324" s="235"/>
      <c r="D324" s="235"/>
      <c r="E324" s="235"/>
      <c r="F324" s="235"/>
      <c r="G324" s="235"/>
      <c r="H324" s="235"/>
    </row>
    <row r="331" spans="1:8" s="262" customFormat="1" ht="114.75" customHeight="1" x14ac:dyDescent="0.2">
      <c r="A331" s="212"/>
      <c r="B331" s="213"/>
      <c r="C331" s="214"/>
      <c r="D331" s="213"/>
      <c r="E331" s="213"/>
      <c r="F331" s="213"/>
      <c r="G331" s="213"/>
      <c r="H331" s="215"/>
    </row>
  </sheetData>
  <sheetProtection selectLockedCells="1" selectUnlockedCells="1"/>
  <mergeCells count="544">
    <mergeCell ref="A318:B318"/>
    <mergeCell ref="A319:B319"/>
    <mergeCell ref="A320:B320"/>
    <mergeCell ref="A321:H321"/>
    <mergeCell ref="A324:E324"/>
    <mergeCell ref="F324:H324"/>
    <mergeCell ref="A312:B312"/>
    <mergeCell ref="A313:B313"/>
    <mergeCell ref="A314:B314"/>
    <mergeCell ref="A315:B315"/>
    <mergeCell ref="A316:B316"/>
    <mergeCell ref="A317:B317"/>
    <mergeCell ref="A305:H305"/>
    <mergeCell ref="A306:H306"/>
    <mergeCell ref="A307:H307"/>
    <mergeCell ref="A309:H309"/>
    <mergeCell ref="A310:B310"/>
    <mergeCell ref="A311:B311"/>
    <mergeCell ref="A301:B301"/>
    <mergeCell ref="D301:F301"/>
    <mergeCell ref="A302:B302"/>
    <mergeCell ref="D302:F302"/>
    <mergeCell ref="A303:H303"/>
    <mergeCell ref="A304:H304"/>
    <mergeCell ref="A298:B298"/>
    <mergeCell ref="D298:F298"/>
    <mergeCell ref="A299:B299"/>
    <mergeCell ref="D299:F299"/>
    <mergeCell ref="A300:B300"/>
    <mergeCell ref="D300:F300"/>
    <mergeCell ref="A294:B294"/>
    <mergeCell ref="C294:C297"/>
    <mergeCell ref="D294:F294"/>
    <mergeCell ref="A295:B295"/>
    <mergeCell ref="D295:F295"/>
    <mergeCell ref="A296:B296"/>
    <mergeCell ref="D296:F296"/>
    <mergeCell ref="A297:B297"/>
    <mergeCell ref="D297:F297"/>
    <mergeCell ref="A288:H288"/>
    <mergeCell ref="A289:H289"/>
    <mergeCell ref="A290:H290"/>
    <mergeCell ref="A291:E291"/>
    <mergeCell ref="A292:E292"/>
    <mergeCell ref="A293:B293"/>
    <mergeCell ref="D293:F293"/>
    <mergeCell ref="A281:C281"/>
    <mergeCell ref="A282:C282"/>
    <mergeCell ref="A283:C283"/>
    <mergeCell ref="A284:C284"/>
    <mergeCell ref="A285:C285"/>
    <mergeCell ref="A286:C286"/>
    <mergeCell ref="C276:D276"/>
    <mergeCell ref="C277:D277"/>
    <mergeCell ref="C278:D278"/>
    <mergeCell ref="C279:D279"/>
    <mergeCell ref="A280:C280"/>
    <mergeCell ref="G280:H280"/>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D262:H262"/>
    <mergeCell ref="A263:B263"/>
    <mergeCell ref="D263:H263"/>
    <mergeCell ref="A264:B264"/>
    <mergeCell ref="D264:H264"/>
    <mergeCell ref="A265:B265"/>
    <mergeCell ref="D265:H265"/>
    <mergeCell ref="A258:B258"/>
    <mergeCell ref="D258:H258"/>
    <mergeCell ref="A259:B259"/>
    <mergeCell ref="D259:H259"/>
    <mergeCell ref="A260:B260"/>
    <mergeCell ref="C260:C264"/>
    <mergeCell ref="D260:H260"/>
    <mergeCell ref="A261:B261"/>
    <mergeCell ref="D261:H261"/>
    <mergeCell ref="A262:B262"/>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D209:H209"/>
    <mergeCell ref="A210:B210"/>
    <mergeCell ref="D210:H210"/>
    <mergeCell ref="A211:B211"/>
    <mergeCell ref="D211:H211"/>
    <mergeCell ref="A212:B212"/>
    <mergeCell ref="D212:H212"/>
    <mergeCell ref="A205:B205"/>
    <mergeCell ref="D205:H205"/>
    <mergeCell ref="A206:B206"/>
    <mergeCell ref="D206:H206"/>
    <mergeCell ref="A207:B207"/>
    <mergeCell ref="C207:C224"/>
    <mergeCell ref="D207:H207"/>
    <mergeCell ref="A208:B208"/>
    <mergeCell ref="D208:H208"/>
    <mergeCell ref="A209:B209"/>
    <mergeCell ref="A202:B202"/>
    <mergeCell ref="D202:H202"/>
    <mergeCell ref="A203:B203"/>
    <mergeCell ref="D203:H203"/>
    <mergeCell ref="A204:B204"/>
    <mergeCell ref="D204:H204"/>
    <mergeCell ref="A199:B199"/>
    <mergeCell ref="D199:H199"/>
    <mergeCell ref="A200:B200"/>
    <mergeCell ref="D200:H200"/>
    <mergeCell ref="A201:B201"/>
    <mergeCell ref="D201:H201"/>
    <mergeCell ref="D194:H194"/>
    <mergeCell ref="A195:B195"/>
    <mergeCell ref="C195:C203"/>
    <mergeCell ref="D195:H195"/>
    <mergeCell ref="A196:B196"/>
    <mergeCell ref="D196:H196"/>
    <mergeCell ref="A197:B197"/>
    <mergeCell ref="D197:H197"/>
    <mergeCell ref="A198:B198"/>
    <mergeCell ref="D198:H198"/>
    <mergeCell ref="A191:B191"/>
    <mergeCell ref="D191:H191"/>
    <mergeCell ref="A192:B192"/>
    <mergeCell ref="D192:H192"/>
    <mergeCell ref="A193:C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1:H141"/>
    <mergeCell ref="A142:C142"/>
    <mergeCell ref="D142:H142"/>
    <mergeCell ref="A143:B143"/>
    <mergeCell ref="C143:C192"/>
    <mergeCell ref="D143:H143"/>
    <mergeCell ref="A144:B144"/>
    <mergeCell ref="D144:H144"/>
    <mergeCell ref="A145:B145"/>
    <mergeCell ref="D145:H145"/>
    <mergeCell ref="G132:G136"/>
    <mergeCell ref="H132:H136"/>
    <mergeCell ref="D137:H137"/>
    <mergeCell ref="A138:A140"/>
    <mergeCell ref="B138:B139"/>
    <mergeCell ref="C138:C139"/>
    <mergeCell ref="D138:H140"/>
    <mergeCell ref="F127:F130"/>
    <mergeCell ref="G127:G130"/>
    <mergeCell ref="H127:H130"/>
    <mergeCell ref="D131:H131"/>
    <mergeCell ref="A132:A136"/>
    <mergeCell ref="B132:B133"/>
    <mergeCell ref="C132:C133"/>
    <mergeCell ref="D132:D136"/>
    <mergeCell ref="E132:E136"/>
    <mergeCell ref="F132:F136"/>
    <mergeCell ref="A123:B123"/>
    <mergeCell ref="D123:H123"/>
    <mergeCell ref="A124:B124"/>
    <mergeCell ref="D124:H124"/>
    <mergeCell ref="D125:H125"/>
    <mergeCell ref="A127:A130"/>
    <mergeCell ref="B127:B128"/>
    <mergeCell ref="C127:C128"/>
    <mergeCell ref="D127:D130"/>
    <mergeCell ref="E127:E13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24"/>
    <mergeCell ref="D74:H74"/>
    <mergeCell ref="A75:B75"/>
    <mergeCell ref="D75:H75"/>
    <mergeCell ref="A76:B76"/>
    <mergeCell ref="D76:H76"/>
    <mergeCell ref="A77:B77"/>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5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8877.6</v>
      </c>
      <c r="E12" s="32">
        <f>F12*1.1</f>
        <v>8137.8000000000011</v>
      </c>
      <c r="F12" s="32">
        <v>7398</v>
      </c>
      <c r="G12" s="32">
        <f>F12*0.75</f>
        <v>5548.5</v>
      </c>
      <c r="H12" s="33">
        <f>F12*0.5</f>
        <v>3699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267">
        <v>240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12441.6</v>
      </c>
      <c r="E32" s="32">
        <f>F32*1.1</f>
        <v>11404.800000000001</v>
      </c>
      <c r="F32" s="32">
        <v>10368</v>
      </c>
      <c r="G32" s="32">
        <f>F32*0.75</f>
        <v>7776</v>
      </c>
      <c r="H32" s="33">
        <f>F32*0.5</f>
        <v>5184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1">
        <f>F48*1.2</f>
        <v>9504</v>
      </c>
      <c r="E48" s="32">
        <f>F48*1.1</f>
        <v>8712</v>
      </c>
      <c r="F48" s="32">
        <v>7920</v>
      </c>
      <c r="G48" s="32">
        <f>F48*0.75</f>
        <v>5940</v>
      </c>
      <c r="H48" s="33">
        <f>F48*0.5</f>
        <v>3960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54">
        <f>F54*1.2</f>
        <v>10656</v>
      </c>
      <c r="E54" s="32">
        <f>F54*1.1</f>
        <v>9768</v>
      </c>
      <c r="F54" s="32">
        <v>8880</v>
      </c>
      <c r="G54" s="32">
        <f>F54*0.75</f>
        <v>6660</v>
      </c>
      <c r="H54" s="33">
        <f>F54*0.5</f>
        <v>4440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267">
        <v>240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840 до 8820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144">
        <v>840</v>
      </c>
      <c r="E65" s="145"/>
      <c r="F65" s="145"/>
      <c r="G65" s="145"/>
      <c r="H65" s="146"/>
    </row>
    <row r="66" spans="1:8" ht="37.5" customHeight="1" x14ac:dyDescent="0.2">
      <c r="A66" s="147" t="s">
        <v>40</v>
      </c>
      <c r="B66" s="148"/>
      <c r="C66" s="143"/>
      <c r="D66" s="36">
        <v>1260</v>
      </c>
      <c r="E66" s="37"/>
      <c r="F66" s="37"/>
      <c r="G66" s="37"/>
      <c r="H66" s="38"/>
    </row>
    <row r="67" spans="1:8" ht="37.5" customHeight="1" x14ac:dyDescent="0.2">
      <c r="A67" s="147" t="s">
        <v>41</v>
      </c>
      <c r="B67" s="148"/>
      <c r="C67" s="143"/>
      <c r="D67" s="36">
        <v>1680</v>
      </c>
      <c r="E67" s="37"/>
      <c r="F67" s="37"/>
      <c r="G67" s="37"/>
      <c r="H67" s="38"/>
    </row>
    <row r="68" spans="1:8" ht="37.5" customHeight="1" x14ac:dyDescent="0.2">
      <c r="A68" s="147" t="s">
        <v>42</v>
      </c>
      <c r="B68" s="148"/>
      <c r="C68" s="143"/>
      <c r="D68" s="36">
        <v>2100</v>
      </c>
      <c r="E68" s="37"/>
      <c r="F68" s="37"/>
      <c r="G68" s="37"/>
      <c r="H68" s="38"/>
    </row>
    <row r="69" spans="1:8" ht="37.5" customHeight="1" x14ac:dyDescent="0.2">
      <c r="A69" s="147" t="s">
        <v>43</v>
      </c>
      <c r="B69" s="148"/>
      <c r="C69" s="143"/>
      <c r="D69" s="36">
        <v>2520</v>
      </c>
      <c r="E69" s="37"/>
      <c r="F69" s="37"/>
      <c r="G69" s="37"/>
      <c r="H69" s="38"/>
    </row>
    <row r="70" spans="1:8" ht="37.5" customHeight="1" x14ac:dyDescent="0.2">
      <c r="A70" s="147" t="s">
        <v>44</v>
      </c>
      <c r="B70" s="148"/>
      <c r="C70" s="143"/>
      <c r="D70" s="36">
        <v>2940</v>
      </c>
      <c r="E70" s="37"/>
      <c r="F70" s="37"/>
      <c r="G70" s="37"/>
      <c r="H70" s="38"/>
    </row>
    <row r="71" spans="1:8" ht="37.5" customHeight="1" x14ac:dyDescent="0.2">
      <c r="A71" s="147" t="s">
        <v>45</v>
      </c>
      <c r="B71" s="148"/>
      <c r="C71" s="143"/>
      <c r="D71" s="36">
        <v>3360</v>
      </c>
      <c r="E71" s="37"/>
      <c r="F71" s="37"/>
      <c r="G71" s="37"/>
      <c r="H71" s="38"/>
    </row>
    <row r="72" spans="1:8" ht="37.5" customHeight="1" x14ac:dyDescent="0.2">
      <c r="A72" s="147" t="s">
        <v>46</v>
      </c>
      <c r="B72" s="148"/>
      <c r="C72" s="143"/>
      <c r="D72" s="36">
        <v>3780</v>
      </c>
      <c r="E72" s="37"/>
      <c r="F72" s="37"/>
      <c r="G72" s="37"/>
      <c r="H72" s="38"/>
    </row>
    <row r="73" spans="1:8" ht="37.5" customHeight="1" x14ac:dyDescent="0.2">
      <c r="A73" s="147" t="s">
        <v>47</v>
      </c>
      <c r="B73" s="148"/>
      <c r="C73" s="143"/>
      <c r="D73" s="36">
        <v>4200</v>
      </c>
      <c r="E73" s="37"/>
      <c r="F73" s="37"/>
      <c r="G73" s="37"/>
      <c r="H73" s="38"/>
    </row>
    <row r="74" spans="1:8" ht="37.5" customHeight="1" x14ac:dyDescent="0.2">
      <c r="A74" s="147" t="s">
        <v>48</v>
      </c>
      <c r="B74" s="148"/>
      <c r="C74" s="143"/>
      <c r="D74" s="36">
        <v>4620</v>
      </c>
      <c r="E74" s="37"/>
      <c r="F74" s="37"/>
      <c r="G74" s="37"/>
      <c r="H74" s="38"/>
    </row>
    <row r="75" spans="1:8" ht="37.5" customHeight="1" x14ac:dyDescent="0.2">
      <c r="A75" s="147" t="s">
        <v>49</v>
      </c>
      <c r="B75" s="148"/>
      <c r="C75" s="143"/>
      <c r="D75" s="36">
        <v>5040</v>
      </c>
      <c r="E75" s="37"/>
      <c r="F75" s="37"/>
      <c r="G75" s="37"/>
      <c r="H75" s="38"/>
    </row>
    <row r="76" spans="1:8" ht="37.5" customHeight="1" x14ac:dyDescent="0.2">
      <c r="A76" s="147" t="s">
        <v>50</v>
      </c>
      <c r="B76" s="148"/>
      <c r="C76" s="143"/>
      <c r="D76" s="36">
        <v>5460</v>
      </c>
      <c r="E76" s="37"/>
      <c r="F76" s="37"/>
      <c r="G76" s="37"/>
      <c r="H76" s="38"/>
    </row>
    <row r="77" spans="1:8" ht="37.5" customHeight="1" x14ac:dyDescent="0.2">
      <c r="A77" s="147" t="s">
        <v>51</v>
      </c>
      <c r="B77" s="148"/>
      <c r="C77" s="143"/>
      <c r="D77" s="36">
        <v>5880</v>
      </c>
      <c r="E77" s="37"/>
      <c r="F77" s="37"/>
      <c r="G77" s="37"/>
      <c r="H77" s="38"/>
    </row>
    <row r="78" spans="1:8" ht="37.5" customHeight="1" x14ac:dyDescent="0.2">
      <c r="A78" s="147" t="s">
        <v>52</v>
      </c>
      <c r="B78" s="148"/>
      <c r="C78" s="143"/>
      <c r="D78" s="36">
        <v>6300</v>
      </c>
      <c r="E78" s="37"/>
      <c r="F78" s="37"/>
      <c r="G78" s="37"/>
      <c r="H78" s="38"/>
    </row>
    <row r="79" spans="1:8" ht="37.5" customHeight="1" x14ac:dyDescent="0.2">
      <c r="A79" s="147" t="s">
        <v>53</v>
      </c>
      <c r="B79" s="148"/>
      <c r="C79" s="143"/>
      <c r="D79" s="36">
        <v>6720</v>
      </c>
      <c r="E79" s="37"/>
      <c r="F79" s="37"/>
      <c r="G79" s="37"/>
      <c r="H79" s="38"/>
    </row>
    <row r="80" spans="1:8" ht="37.5" customHeight="1" x14ac:dyDescent="0.2">
      <c r="A80" s="147" t="s">
        <v>54</v>
      </c>
      <c r="B80" s="148"/>
      <c r="C80" s="143"/>
      <c r="D80" s="36">
        <v>7140</v>
      </c>
      <c r="E80" s="37"/>
      <c r="F80" s="37"/>
      <c r="G80" s="37"/>
      <c r="H80" s="38"/>
    </row>
    <row r="81" spans="1:8" ht="37.5" customHeight="1" x14ac:dyDescent="0.2">
      <c r="A81" s="147" t="s">
        <v>55</v>
      </c>
      <c r="B81" s="148"/>
      <c r="C81" s="143"/>
      <c r="D81" s="36">
        <v>7560</v>
      </c>
      <c r="E81" s="37"/>
      <c r="F81" s="37"/>
      <c r="G81" s="37"/>
      <c r="H81" s="38"/>
    </row>
    <row r="82" spans="1:8" ht="37.5" customHeight="1" x14ac:dyDescent="0.2">
      <c r="A82" s="147" t="s">
        <v>56</v>
      </c>
      <c r="B82" s="148"/>
      <c r="C82" s="143"/>
      <c r="D82" s="36">
        <v>7980</v>
      </c>
      <c r="E82" s="37"/>
      <c r="F82" s="37"/>
      <c r="G82" s="37"/>
      <c r="H82" s="38"/>
    </row>
    <row r="83" spans="1:8" ht="37.5" customHeight="1" x14ac:dyDescent="0.2">
      <c r="A83" s="147" t="s">
        <v>57</v>
      </c>
      <c r="B83" s="148"/>
      <c r="C83" s="143"/>
      <c r="D83" s="36">
        <v>8400</v>
      </c>
      <c r="E83" s="37"/>
      <c r="F83" s="37"/>
      <c r="G83" s="37"/>
      <c r="H83" s="38"/>
    </row>
    <row r="84" spans="1:8" ht="37.5" customHeight="1" thickBot="1" x14ac:dyDescent="0.25">
      <c r="A84" s="147" t="s">
        <v>58</v>
      </c>
      <c r="B84" s="148"/>
      <c r="C84" s="143"/>
      <c r="D84" s="36">
        <v>8820</v>
      </c>
      <c r="E84" s="37"/>
      <c r="F84" s="37"/>
      <c r="G84" s="37"/>
      <c r="H84" s="38"/>
    </row>
    <row r="85" spans="1:8" ht="50.1" customHeight="1" thickBot="1" x14ac:dyDescent="0.25">
      <c r="A85" s="441" t="s">
        <v>59</v>
      </c>
      <c r="B85" s="442"/>
      <c r="C85" s="442"/>
      <c r="D85" s="443" t="str">
        <f>"от "&amp;MIN(D86:D95)&amp;" до "&amp;MAX(D86:D95)</f>
        <v>от 300 до 5700</v>
      </c>
      <c r="E85" s="444"/>
      <c r="F85" s="444"/>
      <c r="G85" s="444"/>
      <c r="H85" s="445"/>
    </row>
    <row r="86" spans="1:8" ht="151.5" x14ac:dyDescent="0.2">
      <c r="A86" s="446" t="s">
        <v>60</v>
      </c>
      <c r="B86" s="447" t="s">
        <v>13</v>
      </c>
      <c r="C86" s="4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2">
        <v>930</v>
      </c>
      <c r="E86" s="32"/>
      <c r="F86" s="32"/>
      <c r="G86" s="32"/>
      <c r="H86" s="33"/>
    </row>
    <row r="87" spans="1:8" ht="37.5" customHeight="1" x14ac:dyDescent="0.2">
      <c r="A87" s="449" t="s">
        <v>61</v>
      </c>
      <c r="B87" s="195"/>
      <c r="C87" s="450"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7">
        <v>420</v>
      </c>
      <c r="E87" s="37"/>
      <c r="F87" s="37"/>
      <c r="G87" s="37"/>
      <c r="H87" s="38"/>
    </row>
    <row r="88" spans="1:8" ht="37.5" customHeight="1" x14ac:dyDescent="0.2">
      <c r="A88" s="449" t="s">
        <v>62</v>
      </c>
      <c r="B88" s="195"/>
      <c r="C88" s="450"/>
      <c r="D88" s="37">
        <v>5700</v>
      </c>
      <c r="E88" s="37"/>
      <c r="F88" s="37"/>
      <c r="G88" s="37"/>
      <c r="H88" s="38"/>
    </row>
    <row r="89" spans="1:8" ht="37.5" customHeight="1" x14ac:dyDescent="0.2">
      <c r="A89" s="449" t="s">
        <v>63</v>
      </c>
      <c r="B89" s="195"/>
      <c r="C89" s="450"/>
      <c r="D89" s="37">
        <v>1140</v>
      </c>
      <c r="E89" s="37"/>
      <c r="F89" s="37"/>
      <c r="G89" s="37"/>
      <c r="H89" s="38"/>
    </row>
    <row r="90" spans="1:8" ht="37.5" customHeight="1" x14ac:dyDescent="0.2">
      <c r="A90" s="449" t="s">
        <v>64</v>
      </c>
      <c r="B90" s="195"/>
      <c r="C90" s="450"/>
      <c r="D90" s="37">
        <v>3420</v>
      </c>
      <c r="E90" s="37"/>
      <c r="F90" s="37"/>
      <c r="G90" s="37"/>
      <c r="H90" s="38"/>
    </row>
    <row r="91" spans="1:8" ht="37.5" customHeight="1" x14ac:dyDescent="0.2">
      <c r="A91" s="449" t="s">
        <v>65</v>
      </c>
      <c r="B91" s="195"/>
      <c r="C91" s="450"/>
      <c r="D91" s="37">
        <v>300</v>
      </c>
      <c r="E91" s="37"/>
      <c r="F91" s="37"/>
      <c r="G91" s="37"/>
      <c r="H91" s="38"/>
    </row>
    <row r="92" spans="1:8" ht="37.5" customHeight="1" x14ac:dyDescent="0.2">
      <c r="A92" s="449" t="s">
        <v>66</v>
      </c>
      <c r="B92" s="195"/>
      <c r="C92" s="450"/>
      <c r="D92" s="37">
        <v>300</v>
      </c>
      <c r="E92" s="37"/>
      <c r="F92" s="37"/>
      <c r="G92" s="37"/>
      <c r="H92" s="38"/>
    </row>
    <row r="93" spans="1:8" ht="37.5" customHeight="1" x14ac:dyDescent="0.2">
      <c r="A93" s="449" t="s">
        <v>67</v>
      </c>
      <c r="B93" s="195"/>
      <c r="C93" s="450"/>
      <c r="D93" s="37">
        <v>600</v>
      </c>
      <c r="E93" s="37"/>
      <c r="F93" s="37"/>
      <c r="G93" s="37"/>
      <c r="H93" s="38"/>
    </row>
    <row r="94" spans="1:8" ht="37.5" customHeight="1" x14ac:dyDescent="0.2">
      <c r="A94" s="449" t="s">
        <v>68</v>
      </c>
      <c r="B94" s="195"/>
      <c r="C94" s="450"/>
      <c r="D94" s="37">
        <v>900</v>
      </c>
      <c r="E94" s="37"/>
      <c r="F94" s="37"/>
      <c r="G94" s="37"/>
      <c r="H94" s="38"/>
    </row>
    <row r="95" spans="1:8" ht="37.5" customHeight="1" x14ac:dyDescent="0.2">
      <c r="A95" s="449" t="s">
        <v>69</v>
      </c>
      <c r="B95" s="195"/>
      <c r="C95" s="450"/>
      <c r="D95" s="37">
        <v>4020</v>
      </c>
      <c r="E95" s="37"/>
      <c r="F95" s="37"/>
      <c r="G95" s="37"/>
      <c r="H95" s="38"/>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45">
        <v>72</v>
      </c>
      <c r="E96" s="45"/>
      <c r="F96" s="45"/>
      <c r="G96" s="45"/>
      <c r="H96" s="46"/>
    </row>
    <row r="97" spans="1:8" ht="50.1" customHeight="1" thickBot="1" x14ac:dyDescent="0.25">
      <c r="A97" s="451" t="s">
        <v>72</v>
      </c>
      <c r="B97" s="452"/>
      <c r="C97" s="211"/>
      <c r="D97" s="453" t="e">
        <f>"от "&amp;MIN(D99,D119:H120,#REF!,D121:H135)&amp;" до "&amp;MAX(D99,D119:H120,#REF!,D121:H135)</f>
        <v>#REF!</v>
      </c>
      <c r="E97" s="453"/>
      <c r="F97" s="453"/>
      <c r="G97" s="453"/>
      <c r="H97" s="454"/>
    </row>
    <row r="98" spans="1:8" ht="21.75" thickBot="1" x14ac:dyDescent="0.25">
      <c r="A98" s="286"/>
      <c r="B98" s="287"/>
      <c r="C98" s="130"/>
      <c r="D98" s="288"/>
      <c r="E98" s="288"/>
      <c r="F98" s="288"/>
      <c r="G98" s="288"/>
      <c r="H98" s="289"/>
    </row>
    <row r="99" spans="1:8" ht="6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182">
        <v>4200</v>
      </c>
      <c r="E99" s="182"/>
      <c r="F99" s="182"/>
      <c r="G99" s="182"/>
      <c r="H99" s="183"/>
    </row>
    <row r="100" spans="1:8" ht="66.75" customHeight="1" thickBot="1" x14ac:dyDescent="0.25">
      <c r="A100" s="184" t="s">
        <v>74</v>
      </c>
      <c r="B100" s="185"/>
      <c r="C100" s="186"/>
      <c r="D100" s="187" t="s">
        <v>75</v>
      </c>
      <c r="E100" s="188"/>
      <c r="F100" s="188"/>
      <c r="G100" s="188"/>
      <c r="H100" s="189"/>
    </row>
    <row r="101" spans="1:8" ht="66.75" customHeight="1" x14ac:dyDescent="0.2">
      <c r="A101" s="190" t="s">
        <v>76</v>
      </c>
      <c r="B101" s="191"/>
      <c r="C101" s="186"/>
      <c r="D101" s="157">
        <f>D99/4</f>
        <v>1050</v>
      </c>
      <c r="E101" s="157"/>
      <c r="F101" s="157"/>
      <c r="G101" s="157"/>
      <c r="H101" s="158"/>
    </row>
    <row r="102" spans="1:8" ht="66.75" customHeight="1" x14ac:dyDescent="0.2">
      <c r="A102" s="190" t="s">
        <v>77</v>
      </c>
      <c r="B102" s="191"/>
      <c r="C102" s="186"/>
      <c r="D102" s="157">
        <f>D99/5</f>
        <v>840</v>
      </c>
      <c r="E102" s="157"/>
      <c r="F102" s="157"/>
      <c r="G102" s="157"/>
      <c r="H102" s="158"/>
    </row>
    <row r="103" spans="1:8" ht="66.75" customHeight="1" x14ac:dyDescent="0.2">
      <c r="A103" s="190" t="s">
        <v>78</v>
      </c>
      <c r="B103" s="191"/>
      <c r="C103" s="186"/>
      <c r="D103" s="157">
        <f>D99/6</f>
        <v>700</v>
      </c>
      <c r="E103" s="157"/>
      <c r="F103" s="157"/>
      <c r="G103" s="157"/>
      <c r="H103" s="158"/>
    </row>
    <row r="104" spans="1:8" ht="66.75" customHeight="1" x14ac:dyDescent="0.2">
      <c r="A104" s="190" t="s">
        <v>79</v>
      </c>
      <c r="B104" s="191"/>
      <c r="C104" s="186"/>
      <c r="D104" s="157">
        <f>D99/7</f>
        <v>600</v>
      </c>
      <c r="E104" s="157"/>
      <c r="F104" s="157"/>
      <c r="G104" s="157"/>
      <c r="H104" s="158"/>
    </row>
    <row r="105" spans="1:8" ht="66.75" customHeight="1" x14ac:dyDescent="0.2">
      <c r="A105" s="190" t="s">
        <v>80</v>
      </c>
      <c r="B105" s="191"/>
      <c r="C105" s="186"/>
      <c r="D105" s="157">
        <f>D99/8</f>
        <v>525</v>
      </c>
      <c r="E105" s="157"/>
      <c r="F105" s="157"/>
      <c r="G105" s="157"/>
      <c r="H105" s="158"/>
    </row>
    <row r="106" spans="1:8" ht="66.75" customHeight="1" x14ac:dyDescent="0.2">
      <c r="A106" s="190" t="s">
        <v>81</v>
      </c>
      <c r="B106" s="191"/>
      <c r="C106" s="186"/>
      <c r="D106" s="157">
        <f>D99/9</f>
        <v>466.66666666666669</v>
      </c>
      <c r="E106" s="157"/>
      <c r="F106" s="157"/>
      <c r="G106" s="157"/>
      <c r="H106" s="158"/>
    </row>
    <row r="107" spans="1:8" ht="66.75" customHeight="1" x14ac:dyDescent="0.2">
      <c r="A107" s="190" t="s">
        <v>82</v>
      </c>
      <c r="B107" s="191"/>
      <c r="C107" s="186"/>
      <c r="D107" s="157">
        <f>D99/10</f>
        <v>420</v>
      </c>
      <c r="E107" s="157"/>
      <c r="F107" s="157"/>
      <c r="G107" s="157"/>
      <c r="H107" s="158"/>
    </row>
    <row r="108" spans="1:8" ht="66.75" customHeight="1" thickBot="1" x14ac:dyDescent="0.25">
      <c r="A108" s="179" t="s">
        <v>83</v>
      </c>
      <c r="B108" s="180"/>
      <c r="C108" s="186"/>
      <c r="D108" s="182">
        <v>6288</v>
      </c>
      <c r="E108" s="182"/>
      <c r="F108" s="182"/>
      <c r="G108" s="182"/>
      <c r="H108" s="183"/>
    </row>
    <row r="109" spans="1:8" ht="66.75" customHeight="1" thickBot="1" x14ac:dyDescent="0.25">
      <c r="A109" s="184" t="s">
        <v>74</v>
      </c>
      <c r="B109" s="185"/>
      <c r="C109" s="186"/>
      <c r="D109" s="187" t="s">
        <v>75</v>
      </c>
      <c r="E109" s="188"/>
      <c r="F109" s="188"/>
      <c r="G109" s="188"/>
      <c r="H109" s="189"/>
    </row>
    <row r="110" spans="1:8" ht="66.75" customHeight="1" x14ac:dyDescent="0.2">
      <c r="A110" s="190" t="s">
        <v>76</v>
      </c>
      <c r="B110" s="191"/>
      <c r="C110" s="186"/>
      <c r="D110" s="157">
        <v>1572</v>
      </c>
      <c r="E110" s="157"/>
      <c r="F110" s="157"/>
      <c r="G110" s="157"/>
      <c r="H110" s="158"/>
    </row>
    <row r="111" spans="1:8" ht="66.75" customHeight="1" x14ac:dyDescent="0.2">
      <c r="A111" s="190" t="s">
        <v>77</v>
      </c>
      <c r="B111" s="191"/>
      <c r="C111" s="186"/>
      <c r="D111" s="157">
        <v>1257.5999999999999</v>
      </c>
      <c r="E111" s="157"/>
      <c r="F111" s="157"/>
      <c r="G111" s="157"/>
      <c r="H111" s="158"/>
    </row>
    <row r="112" spans="1:8" ht="66.75" customHeight="1" x14ac:dyDescent="0.2">
      <c r="A112" s="190" t="s">
        <v>78</v>
      </c>
      <c r="B112" s="191"/>
      <c r="C112" s="186"/>
      <c r="D112" s="157">
        <v>1048</v>
      </c>
      <c r="E112" s="157"/>
      <c r="F112" s="157"/>
      <c r="G112" s="157"/>
      <c r="H112" s="158"/>
    </row>
    <row r="113" spans="1:8" ht="66.75" customHeight="1" x14ac:dyDescent="0.2">
      <c r="A113" s="190" t="s">
        <v>79</v>
      </c>
      <c r="B113" s="191"/>
      <c r="C113" s="186"/>
      <c r="D113" s="157">
        <v>898.28571428571422</v>
      </c>
      <c r="E113" s="157"/>
      <c r="F113" s="157"/>
      <c r="G113" s="157"/>
      <c r="H113" s="158"/>
    </row>
    <row r="114" spans="1:8" ht="66.75" customHeight="1" x14ac:dyDescent="0.2">
      <c r="A114" s="190" t="s">
        <v>80</v>
      </c>
      <c r="B114" s="191"/>
      <c r="C114" s="186"/>
      <c r="D114" s="157">
        <v>786</v>
      </c>
      <c r="E114" s="157"/>
      <c r="F114" s="157"/>
      <c r="G114" s="157"/>
      <c r="H114" s="158"/>
    </row>
    <row r="115" spans="1:8" ht="66.75" customHeight="1" x14ac:dyDescent="0.2">
      <c r="A115" s="190" t="s">
        <v>81</v>
      </c>
      <c r="B115" s="191"/>
      <c r="C115" s="186"/>
      <c r="D115" s="157">
        <v>698.66666666666663</v>
      </c>
      <c r="E115" s="157"/>
      <c r="F115" s="157"/>
      <c r="G115" s="157"/>
      <c r="H115" s="158"/>
    </row>
    <row r="116" spans="1:8" ht="66.75" customHeight="1" thickBot="1" x14ac:dyDescent="0.25">
      <c r="A116" s="190" t="s">
        <v>82</v>
      </c>
      <c r="B116" s="191"/>
      <c r="C116" s="194"/>
      <c r="D116" s="157">
        <v>628.79999999999995</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44">
        <v>5700</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"2ГИС.ПЕТРОЗАВОДСК"</v>
      </c>
      <c r="D119" s="31">
        <v>5040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121">
        <v>3840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6">
        <v>3780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"2ГИС.ПЕТРОЗАВОДСК"</v>
      </c>
      <c r="D122" s="36">
        <v>5040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"2ГИС.ПЕТРОЗАВОДСК"</v>
      </c>
      <c r="D123" s="36">
        <v>6048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6">
        <v>2184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6">
        <v>4488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6">
        <v>1800</v>
      </c>
      <c r="E126" s="37"/>
      <c r="F126" s="37"/>
      <c r="G126" s="37"/>
      <c r="H126" s="38"/>
    </row>
    <row r="127" spans="1:8" ht="50.1" customHeight="1" x14ac:dyDescent="0.2">
      <c r="A127" s="160" t="s">
        <v>93</v>
      </c>
      <c r="B127" s="161"/>
      <c r="C127" s="203" t="e">
        <f>#REF!</f>
        <v>#REF!</v>
      </c>
      <c r="D127" s="36">
        <v>5100</v>
      </c>
      <c r="E127" s="37"/>
      <c r="F127" s="37"/>
      <c r="G127" s="37"/>
      <c r="H127" s="38"/>
    </row>
    <row r="128" spans="1:8" ht="50.1" customHeight="1" x14ac:dyDescent="0.2">
      <c r="A128" s="160" t="s">
        <v>94</v>
      </c>
      <c r="B128" s="161"/>
      <c r="C128" s="202" t="s">
        <v>95</v>
      </c>
      <c r="D128" s="36">
        <v>1008</v>
      </c>
      <c r="E128" s="37"/>
      <c r="F128" s="37"/>
      <c r="G128" s="37"/>
      <c r="H128" s="38"/>
    </row>
    <row r="129" spans="1:8" ht="6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6">
        <v>3000</v>
      </c>
      <c r="E129" s="37"/>
      <c r="F129" s="37"/>
      <c r="G129" s="37"/>
      <c r="H129" s="38"/>
    </row>
    <row r="130" spans="1:8" ht="66.7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6">
        <v>1584</v>
      </c>
      <c r="E130" s="37"/>
      <c r="F130" s="37"/>
      <c r="G130" s="37"/>
      <c r="H130" s="38"/>
    </row>
    <row r="131" spans="1:8" ht="66.75" customHeight="1" x14ac:dyDescent="0.2">
      <c r="A131" s="160" t="s">
        <v>98</v>
      </c>
      <c r="B131" s="161"/>
      <c r="C131"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6">
        <v>1920</v>
      </c>
      <c r="E131" s="37"/>
      <c r="F131" s="37"/>
      <c r="G131" s="37"/>
      <c r="H131" s="38"/>
    </row>
    <row r="132" spans="1:8" ht="66.75" customHeight="1" x14ac:dyDescent="0.2">
      <c r="A132" s="160" t="s">
        <v>99</v>
      </c>
      <c r="B132" s="161"/>
      <c r="C132"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6">
        <v>792</v>
      </c>
      <c r="E132" s="37"/>
      <c r="F132" s="37"/>
      <c r="G132" s="37"/>
      <c r="H132" s="38"/>
    </row>
    <row r="133" spans="1:8" ht="66.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6">
        <v>12000</v>
      </c>
      <c r="E133" s="37"/>
      <c r="F133" s="37"/>
      <c r="G133" s="37"/>
      <c r="H133" s="38"/>
    </row>
    <row r="134" spans="1:8" ht="66.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6">
        <v>960</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6">
        <v>930</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8" s="36">
        <v>5760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6">
        <v>5010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"2ГИС.ПЕТРОЗАВОДСК"</v>
      </c>
      <c r="D141" s="36">
        <v>7080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6">
        <v>5400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"2ГИС.ПЕТРОЗАВОДСК" (версия для ПК)</v>
      </c>
      <c r="D143" s="36">
        <v>5400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"2ГИС.ПЕТРОЗАВОДСК"</v>
      </c>
      <c r="D144" s="36">
        <v>7080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"2ГИС.ПЕТРОЗАВОДСК"</v>
      </c>
      <c r="D145" s="36">
        <v>8496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"2ГИС.ПЕТРОЗАВОДСК" (версия для ПК)</v>
      </c>
      <c r="D146" s="36">
        <v>3120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"2ГИС.ПЕТРОЗАВОДСК" (версия для ПК)</v>
      </c>
      <c r="D147" s="36">
        <v>6360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"2ГИС.ПЕТРОЗАВОДСК" (версия для ПК)</v>
      </c>
      <c r="D148" s="36">
        <v>2520</v>
      </c>
      <c r="E148" s="37"/>
      <c r="F148" s="37"/>
      <c r="G148" s="37"/>
      <c r="H148" s="38"/>
    </row>
    <row r="149" spans="1:8" ht="50.1" customHeight="1" x14ac:dyDescent="0.2">
      <c r="A149" s="160" t="s">
        <v>115</v>
      </c>
      <c r="B149" s="161"/>
      <c r="C149" s="202" t="s">
        <v>95</v>
      </c>
      <c r="D149" s="36">
        <v>1440</v>
      </c>
      <c r="E149" s="37"/>
      <c r="F149" s="37"/>
      <c r="G149" s="37"/>
      <c r="H149" s="38"/>
    </row>
    <row r="150" spans="1:8" ht="70.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6">
        <v>16800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"2ГИС.ПЕТРОЗАВОДСК" (версия для ПК)</v>
      </c>
      <c r="D151" s="44">
        <v>1440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"2ГИС.ПЕТРОЗАВОДСК"</v>
      </c>
      <c r="D159" s="36">
        <v>1620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0" s="36">
        <v>1500</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"2ГИС.ПЕТРОЗАВОДСК"</v>
      </c>
      <c r="D161" s="36">
        <v>2280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2" s="36">
        <v>2160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"2ГИС.ПЕТРОЗАВОДСК"</v>
      </c>
      <c r="D163" s="36">
        <v>3642</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6" s="31">
        <v>5910</v>
      </c>
      <c r="E166" s="32"/>
      <c r="F166" s="32"/>
      <c r="G166" s="32"/>
      <c r="H166" s="33"/>
    </row>
    <row r="167" spans="1:8" s="16" customFormat="1" ht="83.25" customHeight="1" thickBot="1" x14ac:dyDescent="0.25">
      <c r="A167" s="160" t="s">
        <v>198</v>
      </c>
      <c r="B167" s="161"/>
      <c r="C167" s="209"/>
      <c r="D167" s="36">
        <v>5910</v>
      </c>
      <c r="E167" s="37"/>
      <c r="F167" s="37"/>
      <c r="G167" s="37"/>
      <c r="H167" s="38"/>
    </row>
    <row r="168" spans="1:8" ht="21.75" thickBot="1" x14ac:dyDescent="0.25">
      <c r="A168" s="286"/>
      <c r="B168" s="287"/>
      <c r="C168" s="130"/>
      <c r="D168" s="288"/>
      <c r="E168" s="288"/>
      <c r="F168" s="288"/>
      <c r="G168" s="288"/>
      <c r="H168" s="289"/>
    </row>
    <row r="170" spans="1:8" ht="21" x14ac:dyDescent="0.2">
      <c r="A170" s="216"/>
      <c r="B170" s="217" t="s">
        <v>130</v>
      </c>
      <c r="C170" s="218" t="s">
        <v>633</v>
      </c>
      <c r="D170" s="218"/>
      <c r="E170" s="219"/>
      <c r="F170" s="219"/>
      <c r="G170" s="219"/>
      <c r="H170" s="219"/>
    </row>
    <row r="171" spans="1:8" ht="21" x14ac:dyDescent="0.2">
      <c r="A171" s="216"/>
      <c r="B171" s="219"/>
      <c r="C171" s="220" t="s">
        <v>634</v>
      </c>
      <c r="D171" s="220"/>
      <c r="E171" s="219"/>
      <c r="F171" s="219"/>
      <c r="G171" s="219"/>
      <c r="H171" s="219"/>
    </row>
    <row r="172" spans="1:8" ht="21" x14ac:dyDescent="0.2">
      <c r="A172" s="216"/>
      <c r="B172" s="219"/>
      <c r="C172" s="220" t="s">
        <v>635</v>
      </c>
      <c r="D172" s="220"/>
      <c r="E172" s="219"/>
      <c r="F172" s="219"/>
      <c r="G172" s="219"/>
      <c r="H172" s="219"/>
    </row>
    <row r="173" spans="1:8" ht="21" x14ac:dyDescent="0.2">
      <c r="A173" s="216"/>
      <c r="B173" s="219"/>
      <c r="C173" s="305"/>
      <c r="D173" s="305"/>
      <c r="E173" s="219"/>
      <c r="F173" s="219"/>
      <c r="G173" s="219"/>
      <c r="H173" s="219"/>
    </row>
    <row r="174" spans="1:8" ht="21" customHeight="1" x14ac:dyDescent="0.2">
      <c r="A174" s="733" t="s">
        <v>636</v>
      </c>
      <c r="B174" s="733"/>
      <c r="C174" s="733"/>
      <c r="D174" s="733"/>
      <c r="E174" s="733"/>
      <c r="F174" s="733"/>
      <c r="G174" s="733"/>
      <c r="H174" s="733"/>
    </row>
    <row r="175" spans="1:8" ht="67.5" customHeight="1" x14ac:dyDescent="0.2">
      <c r="A175" s="733"/>
      <c r="B175" s="733"/>
      <c r="C175" s="733"/>
      <c r="D175" s="733"/>
      <c r="E175" s="733"/>
      <c r="F175" s="733"/>
      <c r="G175" s="733"/>
      <c r="H175" s="733"/>
    </row>
    <row r="176" spans="1:8" ht="26.25" customHeight="1" x14ac:dyDescent="0.2">
      <c r="A176" s="223" t="str">
        <f>Абакан_юр!A171</f>
        <v>По соглашению сторон в качестве валюты платежа могут выступать украинские гривны, в этом случае курс следующий: 1 руб. = 0,5104 гривен</v>
      </c>
      <c r="B176" s="223"/>
      <c r="C176" s="223"/>
      <c r="D176" s="224"/>
      <c r="E176" s="224"/>
      <c r="F176" s="225"/>
      <c r="G176" s="226"/>
      <c r="H176" s="226"/>
    </row>
    <row r="177" spans="1:8" ht="26.25" customHeight="1" x14ac:dyDescent="0.2">
      <c r="A177" s="223" t="str">
        <f>Абакан_юр!A172</f>
        <v>По соглашению сторон в качестве валюты платежа могут выступать дирхамы ОАЭ, в этом случае курс следующий: 1 руб. = 0,0436 дирхам</v>
      </c>
      <c r="B177" s="223"/>
      <c r="C177" s="223"/>
      <c r="D177" s="224"/>
      <c r="E177" s="224"/>
      <c r="F177" s="225"/>
      <c r="G177" s="228"/>
      <c r="H177" s="228"/>
    </row>
    <row r="178" spans="1:8" ht="26.25" customHeight="1" x14ac:dyDescent="0.2">
      <c r="A178" s="223" t="str">
        <f>Абакан_юр!A173</f>
        <v>По соглашению сторон в качестве валюты платежа могут выступать доллары США, в этом случае курс следующий: 1 руб. = 0,0118 доллара</v>
      </c>
      <c r="B178" s="223"/>
      <c r="C178" s="223"/>
      <c r="D178" s="224"/>
      <c r="E178" s="224"/>
      <c r="F178" s="225"/>
      <c r="G178" s="228"/>
      <c r="H178" s="228"/>
    </row>
    <row r="179" spans="1:8" ht="26.25" customHeight="1" x14ac:dyDescent="0.2">
      <c r="A179" s="223" t="str">
        <f>Абакан_юр!A174</f>
        <v>По соглашению сторон в качестве валюты платежа могут выступать евро, в этом случае курс следующий: 1 руб. = 0,0108 евро</v>
      </c>
      <c r="B179" s="223"/>
      <c r="C179" s="223"/>
      <c r="D179" s="224"/>
      <c r="E179" s="225"/>
      <c r="F179" s="225"/>
      <c r="G179" s="228"/>
      <c r="H179" s="228"/>
    </row>
    <row r="180" spans="1:8" ht="26.25" customHeight="1" x14ac:dyDescent="0.2">
      <c r="A180" s="223" t="str">
        <f>Абакан_юр!A175</f>
        <v>По соглашению сторон в качестве валюты платежа могут выступать чешские кроны, в этом случае курс следующий: 1 руб. = 0,2741 крона</v>
      </c>
      <c r="B180" s="223"/>
      <c r="C180" s="223"/>
      <c r="D180" s="224"/>
      <c r="E180" s="225"/>
      <c r="F180" s="225"/>
      <c r="G180" s="228"/>
      <c r="H180" s="228"/>
    </row>
    <row r="181" spans="1:8" ht="26.25" customHeight="1" x14ac:dyDescent="0.2">
      <c r="A181" s="223" t="str">
        <f>Абакан_юр!A176</f>
        <v>По соглашению сторон в качестве валюты платежа могут выступать киргизские сомы, в этом случае курс следующий: 1 руб. = 1,0001 сом</v>
      </c>
      <c r="B181" s="223"/>
      <c r="C181" s="223"/>
      <c r="D181" s="224"/>
      <c r="E181" s="224"/>
      <c r="F181" s="225"/>
      <c r="G181" s="228"/>
      <c r="H181" s="228"/>
    </row>
    <row r="182" spans="1:8" ht="26.25" customHeight="1" x14ac:dyDescent="0.2">
      <c r="A182"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2" s="223"/>
      <c r="C182" s="223"/>
      <c r="D182" s="224"/>
      <c r="E182" s="224"/>
      <c r="F182" s="225"/>
      <c r="G182" s="228"/>
      <c r="H182" s="228"/>
    </row>
    <row r="183" spans="1:8" ht="26.25" x14ac:dyDescent="0.2">
      <c r="A183" s="229"/>
      <c r="B183" s="229"/>
      <c r="C183" s="230"/>
      <c r="D183" s="231"/>
      <c r="E183" s="231"/>
      <c r="F183" s="232"/>
      <c r="G183" s="233"/>
      <c r="H183" s="233"/>
    </row>
    <row r="184" spans="1:8" ht="21" x14ac:dyDescent="0.2">
      <c r="A184" s="235" t="s">
        <v>141</v>
      </c>
      <c r="B184" s="235"/>
      <c r="C184" s="235"/>
      <c r="D184" s="235"/>
      <c r="E184" s="235"/>
      <c r="F184" s="235"/>
      <c r="G184" s="235"/>
      <c r="H184" s="235"/>
    </row>
    <row r="185" spans="1:8" ht="21" x14ac:dyDescent="0.2">
      <c r="A185" s="235" t="s">
        <v>142</v>
      </c>
      <c r="B185" s="235"/>
      <c r="C185" s="235"/>
      <c r="D185" s="235"/>
      <c r="E185" s="235"/>
      <c r="F185" s="235"/>
      <c r="G185" s="235"/>
      <c r="H185" s="235"/>
    </row>
    <row r="186" spans="1:8" ht="26.25" x14ac:dyDescent="0.2">
      <c r="A186" s="229"/>
      <c r="B186" s="229"/>
      <c r="C186" s="230"/>
      <c r="D186" s="231"/>
      <c r="E186" s="231"/>
      <c r="F186" s="232"/>
      <c r="G186" s="233"/>
      <c r="H186" s="233"/>
    </row>
    <row r="187" spans="1:8" ht="50.1" customHeight="1" thickBot="1" x14ac:dyDescent="0.25">
      <c r="A187" s="236" t="s">
        <v>143</v>
      </c>
      <c r="B187" s="236"/>
      <c r="C187" s="236"/>
      <c r="D187" s="236"/>
      <c r="E187" s="236"/>
      <c r="F187" s="237"/>
      <c r="G187" s="227"/>
      <c r="H187" s="238"/>
    </row>
    <row r="188" spans="1:8" ht="50.1" customHeight="1" thickBot="1" x14ac:dyDescent="0.25">
      <c r="A188" s="239" t="s">
        <v>144</v>
      </c>
      <c r="B188" s="240"/>
      <c r="C188" s="240"/>
      <c r="D188" s="240"/>
      <c r="E188" s="241"/>
      <c r="F188" s="242"/>
      <c r="H188" s="243"/>
    </row>
    <row r="189" spans="1:8" ht="88.5" customHeight="1" thickBot="1" x14ac:dyDescent="0.25">
      <c r="A189" s="421" t="s">
        <v>145</v>
      </c>
      <c r="B189" s="422"/>
      <c r="C189" s="246" t="s">
        <v>146</v>
      </c>
      <c r="D189" s="435" t="s">
        <v>147</v>
      </c>
      <c r="E189" s="436"/>
      <c r="F189" s="248"/>
      <c r="G189" s="248"/>
      <c r="H189" s="248"/>
    </row>
    <row r="190" spans="1:8" ht="129" customHeight="1" x14ac:dyDescent="0.2">
      <c r="A190" s="249" t="s">
        <v>148</v>
      </c>
      <c r="B190" s="250"/>
      <c r="C190" s="251" t="s">
        <v>149</v>
      </c>
      <c r="D190" s="252" t="s">
        <v>150</v>
      </c>
      <c r="E190" s="253"/>
      <c r="F190" s="248"/>
      <c r="G190" s="248"/>
      <c r="H190" s="248"/>
    </row>
    <row r="191" spans="1:8" ht="96" customHeight="1" x14ac:dyDescent="0.2">
      <c r="A191" s="254" t="s">
        <v>151</v>
      </c>
      <c r="B191" s="255"/>
      <c r="C191" s="256" t="s">
        <v>152</v>
      </c>
      <c r="D191" s="257" t="s">
        <v>153</v>
      </c>
      <c r="E191" s="258"/>
      <c r="F191" s="248"/>
      <c r="G191" s="248"/>
      <c r="H191" s="248"/>
    </row>
    <row r="192" spans="1:8" ht="126.75" customHeight="1" x14ac:dyDescent="0.2">
      <c r="A192" s="254" t="s">
        <v>154</v>
      </c>
      <c r="B192" s="255"/>
      <c r="C192" s="256" t="s">
        <v>155</v>
      </c>
      <c r="D192" s="257" t="s">
        <v>153</v>
      </c>
      <c r="E192" s="258"/>
      <c r="F192" s="248"/>
      <c r="G192" s="248"/>
      <c r="H192" s="248"/>
    </row>
    <row r="193" spans="1:8" s="213" customFormat="1" ht="102.75" customHeight="1" thickBot="1" x14ac:dyDescent="0.25">
      <c r="A193" s="316" t="s">
        <v>157</v>
      </c>
      <c r="B193" s="317"/>
      <c r="C193" s="613" t="s">
        <v>158</v>
      </c>
      <c r="D193" s="317" t="s">
        <v>153</v>
      </c>
      <c r="E193" s="614"/>
      <c r="F193" s="242"/>
      <c r="G193" s="242"/>
      <c r="H193" s="242"/>
    </row>
    <row r="194" spans="1:8" s="234" customFormat="1" ht="222.75" customHeight="1" thickBot="1" x14ac:dyDescent="0.25">
      <c r="A194" s="316" t="s">
        <v>159</v>
      </c>
      <c r="B194" s="317"/>
      <c r="C194" s="318" t="s">
        <v>160</v>
      </c>
      <c r="D194" s="319" t="s">
        <v>153</v>
      </c>
      <c r="E194" s="320"/>
      <c r="F194" s="232"/>
      <c r="G194" s="233"/>
      <c r="H194" s="233"/>
    </row>
    <row r="195" spans="1:8" ht="26.25" x14ac:dyDescent="0.2">
      <c r="A195" s="229"/>
      <c r="B195" s="229"/>
      <c r="C195" s="230"/>
      <c r="D195" s="231"/>
      <c r="E195" s="231"/>
      <c r="F195" s="232"/>
      <c r="G195" s="233"/>
      <c r="H195" s="233"/>
    </row>
    <row r="196" spans="1:8" ht="23.25" x14ac:dyDescent="0.2">
      <c r="A196" s="260" t="s">
        <v>161</v>
      </c>
      <c r="B196" s="260"/>
      <c r="C196" s="260"/>
      <c r="D196" s="260"/>
      <c r="E196" s="260"/>
      <c r="F196" s="260"/>
      <c r="G196" s="260"/>
      <c r="H196" s="260"/>
    </row>
    <row r="197" spans="1:8" ht="23.25" customHeight="1" x14ac:dyDescent="0.2">
      <c r="A197" s="260" t="s">
        <v>162</v>
      </c>
      <c r="B197" s="260"/>
      <c r="C197" s="260"/>
      <c r="D197" s="260"/>
      <c r="E197" s="260"/>
      <c r="F197" s="260"/>
      <c r="G197" s="260"/>
      <c r="H197" s="260"/>
    </row>
    <row r="198" spans="1:8" ht="188.25" customHeight="1" x14ac:dyDescent="0.2">
      <c r="A198"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35"/>
      <c r="C198" s="235"/>
      <c r="D198" s="235"/>
      <c r="E198" s="235"/>
      <c r="F198" s="235"/>
      <c r="G198" s="235"/>
      <c r="H198" s="235"/>
    </row>
    <row r="199" spans="1:8" ht="72" customHeight="1" x14ac:dyDescent="0.2">
      <c r="A199" s="235" t="s">
        <v>164</v>
      </c>
      <c r="B199" s="235"/>
      <c r="C199" s="235"/>
      <c r="D199" s="235"/>
      <c r="E199" s="235"/>
      <c r="F199" s="235"/>
      <c r="G199" s="235"/>
      <c r="H199" s="235"/>
    </row>
    <row r="200" spans="1:8" ht="23.25" x14ac:dyDescent="0.2">
      <c r="A200" s="260" t="s">
        <v>165</v>
      </c>
      <c r="B200" s="260"/>
      <c r="C200" s="260"/>
      <c r="D200" s="260"/>
      <c r="E200" s="260"/>
      <c r="F200" s="260"/>
      <c r="G200" s="260"/>
      <c r="H200" s="260"/>
    </row>
    <row r="201" spans="1:8" s="262" customFormat="1" ht="114.75" customHeight="1" x14ac:dyDescent="0.2">
      <c r="A201" s="235" t="s">
        <v>166</v>
      </c>
      <c r="B201" s="235"/>
      <c r="C201" s="235"/>
      <c r="D201" s="235"/>
      <c r="E201" s="235"/>
      <c r="F201" s="235"/>
      <c r="G201" s="235"/>
      <c r="H201" s="235"/>
    </row>
  </sheetData>
  <sheetProtection selectLockedCells="1" selectUnlockedCells="1"/>
  <mergeCells count="326">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68:B168"/>
    <mergeCell ref="D168:H168"/>
    <mergeCell ref="C170:D170"/>
    <mergeCell ref="C171:D171"/>
    <mergeCell ref="C172:D172"/>
    <mergeCell ref="A174:H175"/>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9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275">
        <f>F7*1.2</f>
        <v>10044</v>
      </c>
      <c r="E7" s="275">
        <f>F7*1.1</f>
        <v>9207</v>
      </c>
      <c r="F7" s="275">
        <v>8370</v>
      </c>
      <c r="G7" s="275">
        <f>F7*0.75</f>
        <v>6277.5</v>
      </c>
      <c r="H7" s="70">
        <f>F7*0.5</f>
        <v>4185</v>
      </c>
    </row>
    <row r="8" spans="1:8" ht="126" customHeight="1" x14ac:dyDescent="0.2">
      <c r="A8" s="34"/>
      <c r="B8" s="35"/>
      <c r="C8" s="35"/>
      <c r="D8" s="276"/>
      <c r="E8" s="276"/>
      <c r="F8" s="276"/>
      <c r="G8" s="276"/>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276"/>
      <c r="E9" s="276"/>
      <c r="F9" s="276"/>
      <c r="G9" s="276"/>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354"/>
      <c r="E10" s="354"/>
      <c r="F10" s="354"/>
      <c r="G10" s="354"/>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275">
        <f>F12*1.2</f>
        <v>11772</v>
      </c>
      <c r="E12" s="275">
        <f>F12*1.1</f>
        <v>10791</v>
      </c>
      <c r="F12" s="275">
        <v>9810</v>
      </c>
      <c r="G12" s="275">
        <f>F12*0.75</f>
        <v>7357.5</v>
      </c>
      <c r="H12" s="275">
        <f>F12*0.5</f>
        <v>4905</v>
      </c>
    </row>
    <row r="13" spans="1:8" ht="50.1" customHeight="1" x14ac:dyDescent="0.2">
      <c r="A13" s="55"/>
      <c r="B13" s="35"/>
      <c r="C13" s="35"/>
      <c r="D13" s="276"/>
      <c r="E13" s="276"/>
      <c r="F13" s="276"/>
      <c r="G13" s="276"/>
      <c r="H13" s="276"/>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276"/>
      <c r="E14" s="276"/>
      <c r="F14" s="276"/>
      <c r="G14" s="276"/>
      <c r="H14" s="276"/>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276"/>
      <c r="E15" s="276"/>
      <c r="F15" s="276"/>
      <c r="G15" s="276"/>
      <c r="H15" s="276"/>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354"/>
      <c r="E16" s="354"/>
      <c r="F16" s="354"/>
      <c r="G16" s="354"/>
      <c r="H16" s="354"/>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275">
        <f>F27*1.2</f>
        <v>14068.8</v>
      </c>
      <c r="E27" s="275">
        <f>F27*1.1</f>
        <v>12896.400000000001</v>
      </c>
      <c r="F27" s="275">
        <v>11724</v>
      </c>
      <c r="G27" s="275">
        <f>F27*0.75</f>
        <v>8793</v>
      </c>
      <c r="H27" s="70">
        <f>F27*0.5</f>
        <v>5862</v>
      </c>
    </row>
    <row r="28" spans="1:8" ht="50.1" customHeight="1" x14ac:dyDescent="0.2">
      <c r="A28" s="71"/>
      <c r="B28" s="35"/>
      <c r="C28" s="35"/>
      <c r="D28" s="276"/>
      <c r="E28" s="276"/>
      <c r="F28" s="276"/>
      <c r="G28" s="276"/>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276"/>
      <c r="E29" s="276"/>
      <c r="F29" s="276"/>
      <c r="G29" s="276"/>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354"/>
      <c r="E30" s="354"/>
      <c r="F30" s="354"/>
      <c r="G30" s="354"/>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275">
        <f>F32*1.2</f>
        <v>16488</v>
      </c>
      <c r="E32" s="275">
        <f>F32*1.1</f>
        <v>15114.000000000002</v>
      </c>
      <c r="F32" s="275">
        <v>13740</v>
      </c>
      <c r="G32" s="275">
        <f>F32*0.75</f>
        <v>10305</v>
      </c>
      <c r="H32" s="275">
        <f>F32*0.5</f>
        <v>6870</v>
      </c>
    </row>
    <row r="33" spans="1:8" ht="42" customHeight="1" x14ac:dyDescent="0.2">
      <c r="A33" s="71"/>
      <c r="B33" s="35"/>
      <c r="C33" s="35"/>
      <c r="D33" s="276"/>
      <c r="E33" s="276"/>
      <c r="F33" s="276"/>
      <c r="G33" s="276"/>
      <c r="H33" s="276"/>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276"/>
      <c r="E34" s="276"/>
      <c r="F34" s="276"/>
      <c r="G34" s="276"/>
      <c r="H34" s="276"/>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276"/>
      <c r="E35" s="276"/>
      <c r="F35" s="276"/>
      <c r="G35" s="276"/>
      <c r="H35" s="276"/>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276"/>
      <c r="E36" s="276"/>
      <c r="F36" s="276"/>
      <c r="G36" s="276"/>
      <c r="H36" s="276"/>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30"/>
      <c r="E42" s="130"/>
      <c r="F42" s="130"/>
      <c r="G42" s="130"/>
      <c r="H42" s="512"/>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1">
        <f>F48*1.2</f>
        <v>12052.8</v>
      </c>
      <c r="E48" s="32">
        <f>F48*1.1</f>
        <v>11048.400000000001</v>
      </c>
      <c r="F48" s="32">
        <v>10044</v>
      </c>
      <c r="G48" s="32">
        <f>F48*0.75</f>
        <v>7533</v>
      </c>
      <c r="H48" s="33">
        <f>F48*0.5</f>
        <v>5022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54">
        <f>F54*1.2</f>
        <v>14126.4</v>
      </c>
      <c r="E54" s="32">
        <f>F54*1.1</f>
        <v>12949.2</v>
      </c>
      <c r="F54" s="32">
        <v>11772</v>
      </c>
      <c r="G54" s="32">
        <f>F54*0.75</f>
        <v>8829</v>
      </c>
      <c r="H54" s="33">
        <f>F54*0.5</f>
        <v>5886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267">
        <v>222</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2340 до 46800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144">
        <v>2340</v>
      </c>
      <c r="E65" s="145"/>
      <c r="F65" s="145"/>
      <c r="G65" s="145"/>
      <c r="H65" s="146"/>
    </row>
    <row r="66" spans="1:8" ht="37.5" customHeight="1" x14ac:dyDescent="0.2">
      <c r="A66" s="147" t="s">
        <v>40</v>
      </c>
      <c r="B66" s="148"/>
      <c r="C66" s="143"/>
      <c r="D66" s="36">
        <v>4680</v>
      </c>
      <c r="E66" s="37"/>
      <c r="F66" s="37"/>
      <c r="G66" s="37"/>
      <c r="H66" s="38"/>
    </row>
    <row r="67" spans="1:8" ht="37.5" customHeight="1" x14ac:dyDescent="0.2">
      <c r="A67" s="147" t="s">
        <v>41</v>
      </c>
      <c r="B67" s="148"/>
      <c r="C67" s="143"/>
      <c r="D67" s="36">
        <v>7020</v>
      </c>
      <c r="E67" s="37"/>
      <c r="F67" s="37"/>
      <c r="G67" s="37"/>
      <c r="H67" s="38"/>
    </row>
    <row r="68" spans="1:8" ht="37.5" customHeight="1" x14ac:dyDescent="0.2">
      <c r="A68" s="147" t="s">
        <v>42</v>
      </c>
      <c r="B68" s="148"/>
      <c r="C68" s="143"/>
      <c r="D68" s="36">
        <v>9360</v>
      </c>
      <c r="E68" s="37"/>
      <c r="F68" s="37"/>
      <c r="G68" s="37"/>
      <c r="H68" s="38"/>
    </row>
    <row r="69" spans="1:8" ht="37.5" customHeight="1" x14ac:dyDescent="0.2">
      <c r="A69" s="147" t="s">
        <v>43</v>
      </c>
      <c r="B69" s="148"/>
      <c r="C69" s="143"/>
      <c r="D69" s="36">
        <v>11700</v>
      </c>
      <c r="E69" s="37"/>
      <c r="F69" s="37"/>
      <c r="G69" s="37"/>
      <c r="H69" s="38"/>
    </row>
    <row r="70" spans="1:8" ht="37.5" customHeight="1" x14ac:dyDescent="0.2">
      <c r="A70" s="147" t="s">
        <v>44</v>
      </c>
      <c r="B70" s="148"/>
      <c r="C70" s="143"/>
      <c r="D70" s="36">
        <v>14040</v>
      </c>
      <c r="E70" s="37"/>
      <c r="F70" s="37"/>
      <c r="G70" s="37"/>
      <c r="H70" s="38"/>
    </row>
    <row r="71" spans="1:8" ht="37.5" customHeight="1" x14ac:dyDescent="0.2">
      <c r="A71" s="147" t="s">
        <v>45</v>
      </c>
      <c r="B71" s="148"/>
      <c r="C71" s="143"/>
      <c r="D71" s="36">
        <v>16380</v>
      </c>
      <c r="E71" s="37"/>
      <c r="F71" s="37"/>
      <c r="G71" s="37"/>
      <c r="H71" s="38"/>
    </row>
    <row r="72" spans="1:8" ht="37.5" customHeight="1" x14ac:dyDescent="0.2">
      <c r="A72" s="147" t="s">
        <v>46</v>
      </c>
      <c r="B72" s="148"/>
      <c r="C72" s="143"/>
      <c r="D72" s="36">
        <v>18720</v>
      </c>
      <c r="E72" s="37"/>
      <c r="F72" s="37"/>
      <c r="G72" s="37"/>
      <c r="H72" s="38"/>
    </row>
    <row r="73" spans="1:8" ht="37.5" customHeight="1" x14ac:dyDescent="0.2">
      <c r="A73" s="147" t="s">
        <v>47</v>
      </c>
      <c r="B73" s="148"/>
      <c r="C73" s="143"/>
      <c r="D73" s="36">
        <v>21060</v>
      </c>
      <c r="E73" s="37"/>
      <c r="F73" s="37"/>
      <c r="G73" s="37"/>
      <c r="H73" s="38"/>
    </row>
    <row r="74" spans="1:8" ht="37.5" customHeight="1" x14ac:dyDescent="0.2">
      <c r="A74" s="147" t="s">
        <v>48</v>
      </c>
      <c r="B74" s="148"/>
      <c r="C74" s="143"/>
      <c r="D74" s="36">
        <v>23400</v>
      </c>
      <c r="E74" s="37"/>
      <c r="F74" s="37"/>
      <c r="G74" s="37"/>
      <c r="H74" s="38"/>
    </row>
    <row r="75" spans="1:8" ht="37.5" customHeight="1" x14ac:dyDescent="0.2">
      <c r="A75" s="147" t="s">
        <v>49</v>
      </c>
      <c r="B75" s="148"/>
      <c r="C75" s="143"/>
      <c r="D75" s="36">
        <v>25740</v>
      </c>
      <c r="E75" s="37"/>
      <c r="F75" s="37"/>
      <c r="G75" s="37"/>
      <c r="H75" s="38"/>
    </row>
    <row r="76" spans="1:8" ht="37.5" customHeight="1" x14ac:dyDescent="0.2">
      <c r="A76" s="147" t="s">
        <v>50</v>
      </c>
      <c r="B76" s="148"/>
      <c r="C76" s="143"/>
      <c r="D76" s="36">
        <v>28080</v>
      </c>
      <c r="E76" s="37"/>
      <c r="F76" s="37"/>
      <c r="G76" s="37"/>
      <c r="H76" s="38"/>
    </row>
    <row r="77" spans="1:8" ht="37.5" customHeight="1" x14ac:dyDescent="0.2">
      <c r="A77" s="147" t="s">
        <v>51</v>
      </c>
      <c r="B77" s="148"/>
      <c r="C77" s="143"/>
      <c r="D77" s="36">
        <v>30420</v>
      </c>
      <c r="E77" s="37"/>
      <c r="F77" s="37"/>
      <c r="G77" s="37"/>
      <c r="H77" s="38"/>
    </row>
    <row r="78" spans="1:8" ht="37.5" customHeight="1" x14ac:dyDescent="0.2">
      <c r="A78" s="147" t="s">
        <v>52</v>
      </c>
      <c r="B78" s="148"/>
      <c r="C78" s="143"/>
      <c r="D78" s="36">
        <v>32760</v>
      </c>
      <c r="E78" s="37"/>
      <c r="F78" s="37"/>
      <c r="G78" s="37"/>
      <c r="H78" s="38"/>
    </row>
    <row r="79" spans="1:8" ht="37.5" customHeight="1" x14ac:dyDescent="0.2">
      <c r="A79" s="147" t="s">
        <v>53</v>
      </c>
      <c r="B79" s="148"/>
      <c r="C79" s="143"/>
      <c r="D79" s="36">
        <v>35100</v>
      </c>
      <c r="E79" s="37"/>
      <c r="F79" s="37"/>
      <c r="G79" s="37"/>
      <c r="H79" s="38"/>
    </row>
    <row r="80" spans="1:8" ht="37.5" customHeight="1" x14ac:dyDescent="0.2">
      <c r="A80" s="147" t="s">
        <v>54</v>
      </c>
      <c r="B80" s="148"/>
      <c r="C80" s="143"/>
      <c r="D80" s="36">
        <v>37440</v>
      </c>
      <c r="E80" s="37"/>
      <c r="F80" s="37"/>
      <c r="G80" s="37"/>
      <c r="H80" s="38"/>
    </row>
    <row r="81" spans="1:8" ht="37.5" customHeight="1" x14ac:dyDescent="0.2">
      <c r="A81" s="147" t="s">
        <v>55</v>
      </c>
      <c r="B81" s="148"/>
      <c r="C81" s="143"/>
      <c r="D81" s="36">
        <v>39780</v>
      </c>
      <c r="E81" s="37"/>
      <c r="F81" s="37"/>
      <c r="G81" s="37"/>
      <c r="H81" s="38"/>
    </row>
    <row r="82" spans="1:8" ht="37.5" customHeight="1" x14ac:dyDescent="0.2">
      <c r="A82" s="147" t="s">
        <v>56</v>
      </c>
      <c r="B82" s="148"/>
      <c r="C82" s="143"/>
      <c r="D82" s="36">
        <v>42120</v>
      </c>
      <c r="E82" s="37"/>
      <c r="F82" s="37"/>
      <c r="G82" s="37"/>
      <c r="H82" s="38"/>
    </row>
    <row r="83" spans="1:8" ht="37.5" customHeight="1" x14ac:dyDescent="0.2">
      <c r="A83" s="147" t="s">
        <v>57</v>
      </c>
      <c r="B83" s="148"/>
      <c r="C83" s="143"/>
      <c r="D83" s="36">
        <v>44460</v>
      </c>
      <c r="E83" s="37"/>
      <c r="F83" s="37"/>
      <c r="G83" s="37"/>
      <c r="H83" s="38"/>
    </row>
    <row r="84" spans="1:8" ht="37.5" customHeight="1" thickBot="1" x14ac:dyDescent="0.25">
      <c r="A84" s="147" t="s">
        <v>58</v>
      </c>
      <c r="B84" s="148"/>
      <c r="C84" s="143"/>
      <c r="D84" s="36">
        <v>46800</v>
      </c>
      <c r="E84" s="37"/>
      <c r="F84" s="37"/>
      <c r="G84" s="37"/>
      <c r="H84" s="38"/>
    </row>
    <row r="85" spans="1:8" ht="50.1" customHeight="1" thickBot="1" x14ac:dyDescent="0.25">
      <c r="A85" s="136" t="s">
        <v>59</v>
      </c>
      <c r="B85" s="137"/>
      <c r="C85" s="137"/>
      <c r="D85" s="138" t="str">
        <f>"от "&amp;MIN(D86:D95)&amp;" до "&amp;MAX(D86:D95)</f>
        <v>от 384 до 8280</v>
      </c>
      <c r="E85" s="139"/>
      <c r="F85" s="139"/>
      <c r="G85" s="139"/>
      <c r="H85" s="140"/>
    </row>
    <row r="86" spans="1:8" ht="151.5" x14ac:dyDescent="0.2">
      <c r="A86" s="517" t="s">
        <v>193</v>
      </c>
      <c r="B86" s="150" t="s">
        <v>194</v>
      </c>
      <c r="C86"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152">
        <v>1410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157">
        <v>600</v>
      </c>
      <c r="E87" s="157"/>
      <c r="F87" s="157"/>
      <c r="G87" s="157"/>
      <c r="H87" s="158"/>
    </row>
    <row r="88" spans="1:8" ht="37.5" customHeight="1" x14ac:dyDescent="0.2">
      <c r="A88" s="154" t="s">
        <v>62</v>
      </c>
      <c r="B88" s="155"/>
      <c r="C88" s="159"/>
      <c r="D88" s="157">
        <v>8280</v>
      </c>
      <c r="E88" s="157"/>
      <c r="F88" s="157"/>
      <c r="G88" s="157"/>
      <c r="H88" s="158"/>
    </row>
    <row r="89" spans="1:8" ht="37.5" customHeight="1" x14ac:dyDescent="0.2">
      <c r="A89" s="154" t="s">
        <v>63</v>
      </c>
      <c r="B89" s="155"/>
      <c r="C89" s="159"/>
      <c r="D89" s="157">
        <v>1650</v>
      </c>
      <c r="E89" s="157"/>
      <c r="F89" s="157"/>
      <c r="G89" s="157"/>
      <c r="H89" s="158"/>
    </row>
    <row r="90" spans="1:8" ht="37.5" customHeight="1" x14ac:dyDescent="0.2">
      <c r="A90" s="160" t="s">
        <v>64</v>
      </c>
      <c r="B90" s="161"/>
      <c r="C90" s="159"/>
      <c r="D90" s="157">
        <v>4992</v>
      </c>
      <c r="E90" s="157"/>
      <c r="F90" s="157"/>
      <c r="G90" s="157"/>
      <c r="H90" s="158"/>
    </row>
    <row r="91" spans="1:8" ht="37.5" customHeight="1" x14ac:dyDescent="0.2">
      <c r="A91" s="154" t="s">
        <v>65</v>
      </c>
      <c r="B91" s="155"/>
      <c r="C91" s="159"/>
      <c r="D91" s="157">
        <v>384</v>
      </c>
      <c r="E91" s="157"/>
      <c r="F91" s="157"/>
      <c r="G91" s="157"/>
      <c r="H91" s="158"/>
    </row>
    <row r="92" spans="1:8" ht="37.5" customHeight="1" x14ac:dyDescent="0.2">
      <c r="A92" s="154" t="s">
        <v>66</v>
      </c>
      <c r="B92" s="155"/>
      <c r="C92" s="159"/>
      <c r="D92" s="157">
        <v>384</v>
      </c>
      <c r="E92" s="157"/>
      <c r="F92" s="157"/>
      <c r="G92" s="157"/>
      <c r="H92" s="158"/>
    </row>
    <row r="93" spans="1:8" ht="37.5" customHeight="1" x14ac:dyDescent="0.2">
      <c r="A93" s="154" t="s">
        <v>67</v>
      </c>
      <c r="B93" s="155"/>
      <c r="C93" s="159"/>
      <c r="D93" s="157">
        <v>768</v>
      </c>
      <c r="E93" s="157"/>
      <c r="F93" s="157"/>
      <c r="G93" s="157"/>
      <c r="H93" s="158"/>
    </row>
    <row r="94" spans="1:8" ht="37.5" customHeight="1" x14ac:dyDescent="0.2">
      <c r="A94" s="154" t="s">
        <v>68</v>
      </c>
      <c r="B94" s="155"/>
      <c r="C94" s="159"/>
      <c r="D94" s="157">
        <v>1152</v>
      </c>
      <c r="E94" s="157"/>
      <c r="F94" s="157"/>
      <c r="G94" s="157"/>
      <c r="H94" s="158"/>
    </row>
    <row r="95" spans="1:8" ht="37.5" customHeight="1" thickBot="1" x14ac:dyDescent="0.25">
      <c r="A95" s="162" t="s">
        <v>69</v>
      </c>
      <c r="B95" s="163"/>
      <c r="C95" s="164"/>
      <c r="D95" s="165">
        <v>5394</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45">
        <v>60</v>
      </c>
      <c r="E96" s="45"/>
      <c r="F96" s="45"/>
      <c r="G96" s="45"/>
      <c r="H96" s="46"/>
    </row>
    <row r="97" spans="1:8" ht="50.1" customHeight="1" thickBot="1" x14ac:dyDescent="0.25">
      <c r="A97" s="24" t="s">
        <v>72</v>
      </c>
      <c r="B97" s="25"/>
      <c r="C97" s="26"/>
      <c r="D97" s="173"/>
      <c r="E97" s="173"/>
      <c r="F97" s="173"/>
      <c r="G97" s="173"/>
      <c r="H97" s="174"/>
    </row>
    <row r="98" spans="1:8" ht="21.75" thickBot="1" x14ac:dyDescent="0.25">
      <c r="A98" s="286"/>
      <c r="B98" s="287"/>
      <c r="C98" s="130"/>
      <c r="D98" s="288"/>
      <c r="E98" s="288"/>
      <c r="F98" s="288"/>
      <c r="G98" s="288"/>
      <c r="H98" s="289"/>
    </row>
    <row r="99" spans="1:8" ht="70.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182">
        <v>11700</v>
      </c>
      <c r="E99" s="182"/>
      <c r="F99" s="182"/>
      <c r="G99" s="182"/>
      <c r="H99" s="183"/>
    </row>
    <row r="100" spans="1:8" ht="70.5" customHeight="1" thickBot="1" x14ac:dyDescent="0.25">
      <c r="A100" s="184" t="s">
        <v>74</v>
      </c>
      <c r="B100" s="185"/>
      <c r="C100" s="186"/>
      <c r="D100" s="187" t="s">
        <v>75</v>
      </c>
      <c r="E100" s="188"/>
      <c r="F100" s="188"/>
      <c r="G100" s="188"/>
      <c r="H100" s="189"/>
    </row>
    <row r="101" spans="1:8" ht="70.5" customHeight="1" x14ac:dyDescent="0.2">
      <c r="A101" s="190" t="s">
        <v>76</v>
      </c>
      <c r="B101" s="191"/>
      <c r="C101" s="186"/>
      <c r="D101" s="157">
        <f>D99/4</f>
        <v>2925</v>
      </c>
      <c r="E101" s="157"/>
      <c r="F101" s="157"/>
      <c r="G101" s="157"/>
      <c r="H101" s="158"/>
    </row>
    <row r="102" spans="1:8" ht="70.5" customHeight="1" x14ac:dyDescent="0.2">
      <c r="A102" s="190" t="s">
        <v>77</v>
      </c>
      <c r="B102" s="191"/>
      <c r="C102" s="186"/>
      <c r="D102" s="157">
        <f>D99/5</f>
        <v>2340</v>
      </c>
      <c r="E102" s="157"/>
      <c r="F102" s="157"/>
      <c r="G102" s="157"/>
      <c r="H102" s="158"/>
    </row>
    <row r="103" spans="1:8" ht="70.5" customHeight="1" x14ac:dyDescent="0.2">
      <c r="A103" s="190" t="s">
        <v>78</v>
      </c>
      <c r="B103" s="191"/>
      <c r="C103" s="186"/>
      <c r="D103" s="157">
        <f>D99/6</f>
        <v>1950</v>
      </c>
      <c r="E103" s="157"/>
      <c r="F103" s="157"/>
      <c r="G103" s="157"/>
      <c r="H103" s="158"/>
    </row>
    <row r="104" spans="1:8" ht="70.5" customHeight="1" x14ac:dyDescent="0.2">
      <c r="A104" s="190" t="s">
        <v>79</v>
      </c>
      <c r="B104" s="191"/>
      <c r="C104" s="186"/>
      <c r="D104" s="157">
        <f>D99/7</f>
        <v>1671.4285714285713</v>
      </c>
      <c r="E104" s="157"/>
      <c r="F104" s="157"/>
      <c r="G104" s="157"/>
      <c r="H104" s="158"/>
    </row>
    <row r="105" spans="1:8" ht="70.5" customHeight="1" x14ac:dyDescent="0.2">
      <c r="A105" s="190" t="s">
        <v>80</v>
      </c>
      <c r="B105" s="191"/>
      <c r="C105" s="186"/>
      <c r="D105" s="157">
        <f>D99/8</f>
        <v>1462.5</v>
      </c>
      <c r="E105" s="157"/>
      <c r="F105" s="157"/>
      <c r="G105" s="157"/>
      <c r="H105" s="158"/>
    </row>
    <row r="106" spans="1:8" ht="70.5" customHeight="1" x14ac:dyDescent="0.2">
      <c r="A106" s="190" t="s">
        <v>81</v>
      </c>
      <c r="B106" s="191"/>
      <c r="C106" s="186"/>
      <c r="D106" s="157">
        <f>D99/9</f>
        <v>1300</v>
      </c>
      <c r="E106" s="157"/>
      <c r="F106" s="157"/>
      <c r="G106" s="157"/>
      <c r="H106" s="158"/>
    </row>
    <row r="107" spans="1:8" ht="70.5" customHeight="1" x14ac:dyDescent="0.2">
      <c r="A107" s="190" t="s">
        <v>82</v>
      </c>
      <c r="B107" s="191"/>
      <c r="C107" s="186"/>
      <c r="D107" s="157">
        <f>D99/10</f>
        <v>1170</v>
      </c>
      <c r="E107" s="157"/>
      <c r="F107" s="157"/>
      <c r="G107" s="157"/>
      <c r="H107" s="158"/>
    </row>
    <row r="108" spans="1:8" ht="70.5" customHeight="1" thickBot="1" x14ac:dyDescent="0.25">
      <c r="A108" s="179" t="s">
        <v>83</v>
      </c>
      <c r="B108" s="180"/>
      <c r="C108" s="186"/>
      <c r="D108" s="182">
        <v>17544</v>
      </c>
      <c r="E108" s="182"/>
      <c r="F108" s="182"/>
      <c r="G108" s="182"/>
      <c r="H108" s="183"/>
    </row>
    <row r="109" spans="1:8" ht="70.5" customHeight="1" thickBot="1" x14ac:dyDescent="0.25">
      <c r="A109" s="184" t="s">
        <v>74</v>
      </c>
      <c r="B109" s="185"/>
      <c r="C109" s="186"/>
      <c r="D109" s="187" t="s">
        <v>75</v>
      </c>
      <c r="E109" s="188"/>
      <c r="F109" s="188"/>
      <c r="G109" s="188"/>
      <c r="H109" s="189"/>
    </row>
    <row r="110" spans="1:8" ht="70.5" customHeight="1" x14ac:dyDescent="0.2">
      <c r="A110" s="190" t="s">
        <v>76</v>
      </c>
      <c r="B110" s="191"/>
      <c r="C110" s="186"/>
      <c r="D110" s="157">
        <v>4386</v>
      </c>
      <c r="E110" s="157"/>
      <c r="F110" s="157"/>
      <c r="G110" s="157"/>
      <c r="H110" s="158"/>
    </row>
    <row r="111" spans="1:8" ht="70.5" customHeight="1" x14ac:dyDescent="0.2">
      <c r="A111" s="190" t="s">
        <v>77</v>
      </c>
      <c r="B111" s="191"/>
      <c r="C111" s="186"/>
      <c r="D111" s="157">
        <v>3508.7999999999997</v>
      </c>
      <c r="E111" s="157"/>
      <c r="F111" s="157"/>
      <c r="G111" s="157"/>
      <c r="H111" s="158"/>
    </row>
    <row r="112" spans="1:8" ht="70.5" customHeight="1" x14ac:dyDescent="0.2">
      <c r="A112" s="190" t="s">
        <v>78</v>
      </c>
      <c r="B112" s="191"/>
      <c r="C112" s="186"/>
      <c r="D112" s="157">
        <v>2923.9999999999995</v>
      </c>
      <c r="E112" s="157"/>
      <c r="F112" s="157"/>
      <c r="G112" s="157"/>
      <c r="H112" s="158"/>
    </row>
    <row r="113" spans="1:8" ht="70.5" customHeight="1" x14ac:dyDescent="0.2">
      <c r="A113" s="190" t="s">
        <v>79</v>
      </c>
      <c r="B113" s="191"/>
      <c r="C113" s="186"/>
      <c r="D113" s="157">
        <v>2506.2857142857142</v>
      </c>
      <c r="E113" s="157"/>
      <c r="F113" s="157"/>
      <c r="G113" s="157"/>
      <c r="H113" s="158"/>
    </row>
    <row r="114" spans="1:8" ht="70.5" customHeight="1" x14ac:dyDescent="0.2">
      <c r="A114" s="190" t="s">
        <v>80</v>
      </c>
      <c r="B114" s="191"/>
      <c r="C114" s="186"/>
      <c r="D114" s="157">
        <v>2193</v>
      </c>
      <c r="E114" s="157"/>
      <c r="F114" s="157"/>
      <c r="G114" s="157"/>
      <c r="H114" s="158"/>
    </row>
    <row r="115" spans="1:8" ht="70.5" customHeight="1" x14ac:dyDescent="0.2">
      <c r="A115" s="190" t="s">
        <v>81</v>
      </c>
      <c r="B115" s="191"/>
      <c r="C115" s="186"/>
      <c r="D115" s="157">
        <v>1949.333333333333</v>
      </c>
      <c r="E115" s="157"/>
      <c r="F115" s="157"/>
      <c r="G115" s="157"/>
      <c r="H115" s="158"/>
    </row>
    <row r="116" spans="1:8" ht="70.5" customHeight="1" thickBot="1" x14ac:dyDescent="0.25">
      <c r="A116" s="190" t="s">
        <v>82</v>
      </c>
      <c r="B116" s="191"/>
      <c r="C116" s="194"/>
      <c r="D116" s="157">
        <v>1754.3999999999999</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44">
        <v>10008</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1">
        <v>8628</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121">
        <v>10629</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121">
        <v>4806</v>
      </c>
      <c r="E121" s="122"/>
      <c r="F121" s="122"/>
      <c r="G121" s="122"/>
      <c r="H121" s="123"/>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121">
        <v>4806</v>
      </c>
      <c r="E122" s="122"/>
      <c r="F122" s="122"/>
      <c r="G122" s="122"/>
      <c r="H122" s="123"/>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121">
        <v>4329</v>
      </c>
      <c r="E123" s="122"/>
      <c r="F123" s="122"/>
      <c r="G123" s="122"/>
      <c r="H123" s="123"/>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6">
        <v>9231</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6">
        <v>9231</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6">
        <v>14586</v>
      </c>
      <c r="E126" s="37"/>
      <c r="F126" s="37"/>
      <c r="G126" s="37"/>
      <c r="H126" s="38"/>
    </row>
    <row r="127" spans="1:8" ht="50.1" customHeight="1" x14ac:dyDescent="0.2">
      <c r="A127" s="160" t="s">
        <v>93</v>
      </c>
      <c r="B127" s="161"/>
      <c r="C127" s="203" t="e">
        <f>#REF!</f>
        <v>#REF!</v>
      </c>
      <c r="D127" s="36">
        <v>5253</v>
      </c>
      <c r="E127" s="37"/>
      <c r="F127" s="37"/>
      <c r="G127" s="37"/>
      <c r="H127" s="38"/>
    </row>
    <row r="128" spans="1:8" ht="50.1" customHeight="1" x14ac:dyDescent="0.2">
      <c r="A128" s="160" t="s">
        <v>94</v>
      </c>
      <c r="B128" s="161"/>
      <c r="C128" s="202" t="s">
        <v>95</v>
      </c>
      <c r="D128" s="36">
        <v>624</v>
      </c>
      <c r="E128" s="37"/>
      <c r="F128" s="37"/>
      <c r="G128" s="37"/>
      <c r="H128" s="38"/>
    </row>
    <row r="129" spans="1:8" ht="71.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6">
        <v>3102</v>
      </c>
      <c r="E129" s="37"/>
      <c r="F129" s="37"/>
      <c r="G129" s="37"/>
      <c r="H129" s="38"/>
    </row>
    <row r="130" spans="1:8" ht="71.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6">
        <v>2484</v>
      </c>
      <c r="E130" s="37"/>
      <c r="F130" s="37"/>
      <c r="G130" s="37"/>
      <c r="H130" s="38"/>
    </row>
    <row r="131" spans="1:8" ht="71.25" customHeight="1" x14ac:dyDescent="0.2">
      <c r="A131" s="160" t="s">
        <v>98</v>
      </c>
      <c r="B131" s="161"/>
      <c r="C131"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6">
        <v>2493</v>
      </c>
      <c r="E131" s="37"/>
      <c r="F131" s="37"/>
      <c r="G131" s="37"/>
      <c r="H131" s="38"/>
    </row>
    <row r="132" spans="1:8" ht="71.25" customHeight="1" x14ac:dyDescent="0.2">
      <c r="A132" s="160" t="s">
        <v>99</v>
      </c>
      <c r="B132" s="161"/>
      <c r="C132"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6">
        <v>1242</v>
      </c>
      <c r="E132" s="37"/>
      <c r="F132" s="37"/>
      <c r="G132" s="37"/>
      <c r="H132" s="38"/>
    </row>
    <row r="133" spans="1:8" ht="71.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6">
        <v>14724</v>
      </c>
      <c r="E133" s="37"/>
      <c r="F133" s="37"/>
      <c r="G133" s="37"/>
      <c r="H133" s="38"/>
    </row>
    <row r="134" spans="1:8" ht="71.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6">
        <v>4002</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6">
        <v>8487</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6">
        <v>1362</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8" s="36">
        <v>5241</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6">
        <v>5160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0" s="36">
        <v>10002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6">
        <v>12120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6">
        <v>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"2ГИС.ПЕТРОПАВЛОВСК-КАМЧАТСКИЙ" (версия для ПК)</v>
      </c>
      <c r="D143" s="36">
        <v>15000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6">
        <v>6840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6">
        <v>6840</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"2ГИС.ПЕТРОПАВЛОВСК-КАМЧАТСКИЙ" (версия для ПК)</v>
      </c>
      <c r="D146" s="36">
        <v>12960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"2ГИС.ПЕТРОПАВЛОВСК-КАМЧАТСКИЙ" (версия для ПК)</v>
      </c>
      <c r="D147" s="36">
        <v>12960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"2ГИС.ПЕТРОПАВЛОВСК-КАМЧАТСКИЙ" (версия для ПК)</v>
      </c>
      <c r="D148" s="36">
        <v>20520</v>
      </c>
      <c r="E148" s="37"/>
      <c r="F148" s="37"/>
      <c r="G148" s="37"/>
      <c r="H148" s="38"/>
    </row>
    <row r="149" spans="1:8" ht="50.1" customHeight="1" x14ac:dyDescent="0.2">
      <c r="A149" s="160" t="s">
        <v>115</v>
      </c>
      <c r="B149" s="161"/>
      <c r="C149" s="202" t="s">
        <v>95</v>
      </c>
      <c r="D149" s="36">
        <v>960</v>
      </c>
      <c r="E149" s="37"/>
      <c r="F149" s="37"/>
      <c r="G149" s="37"/>
      <c r="H149" s="38"/>
    </row>
    <row r="150" spans="1:8" ht="66"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6">
        <v>20640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"2ГИС.ПЕТРОПАВЛОВСК-КАМЧАТСКИЙ" (версия для ПК)</v>
      </c>
      <c r="D151" s="44">
        <v>12000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6">
        <v>4002</v>
      </c>
      <c r="E153" s="37"/>
      <c r="F153" s="37"/>
      <c r="G153" s="37"/>
      <c r="H153" s="38"/>
    </row>
    <row r="154" spans="1:8" s="16" customFormat="1" ht="50.1" customHeight="1" x14ac:dyDescent="0.2">
      <c r="A154" s="160" t="s">
        <v>120</v>
      </c>
      <c r="B154" s="161"/>
      <c r="C154" s="209"/>
      <c r="D154" s="36">
        <v>4002</v>
      </c>
      <c r="E154" s="37"/>
      <c r="F154" s="37"/>
      <c r="G154" s="37"/>
      <c r="H154" s="38"/>
    </row>
    <row r="155" spans="1:8" s="16" customFormat="1" ht="50.1" customHeight="1" x14ac:dyDescent="0.2">
      <c r="A155" s="207" t="s">
        <v>121</v>
      </c>
      <c r="B155" s="208"/>
      <c r="C155" s="209"/>
      <c r="D155" s="293">
        <v>3000</v>
      </c>
      <c r="E155" s="157"/>
      <c r="F155" s="157"/>
      <c r="G155" s="157"/>
      <c r="H155" s="157"/>
    </row>
    <row r="156" spans="1:8" s="16" customFormat="1" ht="50.1" customHeight="1" x14ac:dyDescent="0.2">
      <c r="A156" s="207" t="s">
        <v>122</v>
      </c>
      <c r="B156" s="208"/>
      <c r="C156" s="209"/>
      <c r="D156" s="293">
        <v>300</v>
      </c>
      <c r="E156" s="157"/>
      <c r="F156" s="157"/>
      <c r="G156" s="157"/>
      <c r="H156" s="157"/>
    </row>
    <row r="157" spans="1:8" s="16" customFormat="1" ht="50.1" customHeight="1" thickBot="1" x14ac:dyDescent="0.25">
      <c r="A157" s="207" t="s">
        <v>123</v>
      </c>
      <c r="B157" s="208"/>
      <c r="C157" s="210"/>
      <c r="D157" s="78">
        <v>1050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59" s="36">
        <v>4806</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0" s="36">
        <v>4329</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1" s="36">
        <v>6840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2" s="36">
        <v>6120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"2ГИС.ПЕТРОПАВЛОВСК-КАМЧАТСКИЙ"</v>
      </c>
      <c r="D163" s="36">
        <v>7884</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6" s="31">
        <v>13470</v>
      </c>
      <c r="E166" s="32"/>
      <c r="F166" s="32"/>
      <c r="G166" s="32"/>
      <c r="H166" s="33"/>
    </row>
    <row r="167" spans="1:8" s="16" customFormat="1" ht="83.25" customHeight="1" thickBot="1" x14ac:dyDescent="0.25">
      <c r="A167" s="160" t="s">
        <v>198</v>
      </c>
      <c r="B167" s="161"/>
      <c r="C167" s="209"/>
      <c r="D167" s="36">
        <v>13470</v>
      </c>
      <c r="E167" s="37"/>
      <c r="F167" s="37"/>
      <c r="G167" s="37"/>
      <c r="H167" s="38"/>
    </row>
    <row r="168" spans="1:8" ht="21.75" thickBot="1" x14ac:dyDescent="0.25">
      <c r="A168" s="286"/>
      <c r="B168" s="287"/>
      <c r="C168" s="130"/>
      <c r="D168" s="288"/>
      <c r="E168" s="288"/>
      <c r="F168" s="288"/>
      <c r="G168" s="288"/>
      <c r="H168" s="289"/>
    </row>
    <row r="170" spans="1:8" ht="21" x14ac:dyDescent="0.2">
      <c r="A170" s="216"/>
      <c r="B170" s="217" t="s">
        <v>130</v>
      </c>
      <c r="C170" s="218" t="s">
        <v>638</v>
      </c>
      <c r="D170" s="218"/>
      <c r="E170" s="219"/>
      <c r="F170" s="219"/>
      <c r="G170" s="219"/>
      <c r="H170" s="219"/>
    </row>
    <row r="171" spans="1:8" ht="21" x14ac:dyDescent="0.2">
      <c r="A171" s="216"/>
      <c r="B171" s="219"/>
      <c r="C171" s="220" t="s">
        <v>639</v>
      </c>
      <c r="D171" s="220"/>
      <c r="E171" s="219"/>
      <c r="F171" s="219"/>
      <c r="G171" s="219"/>
      <c r="H171" s="219"/>
    </row>
    <row r="172" spans="1:8" ht="21" x14ac:dyDescent="0.2">
      <c r="A172" s="216"/>
      <c r="B172" s="219"/>
      <c r="C172" s="220" t="s">
        <v>640</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97.5" customHeight="1" thickBot="1" x14ac:dyDescent="0.25">
      <c r="A187" s="421" t="s">
        <v>145</v>
      </c>
      <c r="B187" s="422"/>
      <c r="C187" s="246" t="s">
        <v>146</v>
      </c>
      <c r="D187" s="435" t="s">
        <v>147</v>
      </c>
      <c r="E187" s="436"/>
      <c r="F187" s="248"/>
      <c r="G187" s="248"/>
      <c r="H187" s="248"/>
    </row>
    <row r="188" spans="1:8" ht="110.25" customHeight="1" x14ac:dyDescent="0.2">
      <c r="A188" s="249" t="s">
        <v>148</v>
      </c>
      <c r="B188" s="250"/>
      <c r="C188" s="251" t="s">
        <v>149</v>
      </c>
      <c r="D188" s="252" t="s">
        <v>150</v>
      </c>
      <c r="E188" s="253"/>
      <c r="F188" s="248"/>
      <c r="G188" s="248"/>
      <c r="H188" s="248"/>
    </row>
    <row r="189" spans="1:8" ht="88.5" customHeight="1" x14ac:dyDescent="0.2">
      <c r="A189" s="254" t="s">
        <v>151</v>
      </c>
      <c r="B189" s="255"/>
      <c r="C189" s="256" t="s">
        <v>152</v>
      </c>
      <c r="D189" s="257" t="s">
        <v>153</v>
      </c>
      <c r="E189" s="258"/>
      <c r="F189" s="248"/>
      <c r="G189" s="248"/>
      <c r="H189" s="248"/>
    </row>
    <row r="190" spans="1:8" ht="138" customHeight="1" thickBot="1" x14ac:dyDescent="0.25">
      <c r="A190" s="316" t="s">
        <v>154</v>
      </c>
      <c r="B190" s="317"/>
      <c r="C190" s="318" t="s">
        <v>155</v>
      </c>
      <c r="D190" s="319" t="s">
        <v>153</v>
      </c>
      <c r="E190" s="320"/>
      <c r="F190" s="248"/>
      <c r="G190" s="248"/>
      <c r="H190" s="248"/>
    </row>
    <row r="191" spans="1:8" s="213" customFormat="1" ht="102.75" customHeight="1" thickBot="1" x14ac:dyDescent="0.25">
      <c r="A191" s="316" t="s">
        <v>157</v>
      </c>
      <c r="B191" s="317"/>
      <c r="C191" s="613" t="s">
        <v>158</v>
      </c>
      <c r="D191" s="317" t="s">
        <v>153</v>
      </c>
      <c r="E191" s="614"/>
      <c r="F191" s="242"/>
      <c r="G191" s="242"/>
      <c r="H191" s="242"/>
    </row>
    <row r="192" spans="1:8" s="234" customFormat="1" ht="222.75" customHeight="1" thickBot="1" x14ac:dyDescent="0.25">
      <c r="A192" s="316" t="s">
        <v>159</v>
      </c>
      <c r="B192" s="317"/>
      <c r="C192" s="318" t="s">
        <v>160</v>
      </c>
      <c r="D192" s="319" t="s">
        <v>153</v>
      </c>
      <c r="E192" s="320"/>
      <c r="F192" s="232"/>
      <c r="G192" s="233"/>
      <c r="H192" s="233"/>
    </row>
    <row r="193" spans="1:8" ht="26.25" x14ac:dyDescent="0.2">
      <c r="A193" s="734"/>
      <c r="B193" s="734"/>
      <c r="C193" s="638"/>
      <c r="D193" s="638"/>
      <c r="E193" s="638"/>
      <c r="F193" s="232"/>
      <c r="G193" s="233"/>
      <c r="H193" s="233"/>
    </row>
    <row r="194" spans="1:8" ht="23.25" x14ac:dyDescent="0.2">
      <c r="A194" s="260" t="s">
        <v>161</v>
      </c>
      <c r="B194" s="260"/>
      <c r="C194" s="260"/>
      <c r="D194" s="260"/>
      <c r="E194" s="260"/>
      <c r="F194" s="260"/>
      <c r="G194" s="260"/>
      <c r="H194" s="260"/>
    </row>
    <row r="195" spans="1:8" ht="23.25" x14ac:dyDescent="0.2">
      <c r="A195" s="260" t="s">
        <v>162</v>
      </c>
      <c r="B195" s="260"/>
      <c r="C195" s="260"/>
      <c r="D195" s="260"/>
      <c r="E195" s="260"/>
      <c r="F195" s="260"/>
      <c r="G195" s="260"/>
      <c r="H195" s="260"/>
    </row>
    <row r="196" spans="1:8" ht="180" customHeight="1" x14ac:dyDescent="0.2">
      <c r="A196"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35"/>
      <c r="C196" s="235"/>
      <c r="D196" s="235"/>
      <c r="E196" s="235"/>
      <c r="F196" s="235"/>
      <c r="G196" s="235"/>
      <c r="H196" s="235"/>
    </row>
    <row r="197" spans="1:8" ht="62.25" customHeight="1" x14ac:dyDescent="0.2">
      <c r="A197" s="235" t="s">
        <v>164</v>
      </c>
      <c r="B197" s="235"/>
      <c r="C197" s="235"/>
      <c r="D197" s="235"/>
      <c r="E197" s="235"/>
      <c r="F197" s="235"/>
      <c r="G197" s="235"/>
      <c r="H197" s="235"/>
    </row>
    <row r="198" spans="1:8" ht="23.25" x14ac:dyDescent="0.2">
      <c r="A198" s="260" t="s">
        <v>165</v>
      </c>
      <c r="B198" s="260"/>
      <c r="C198" s="260"/>
      <c r="D198" s="260"/>
      <c r="E198" s="260"/>
      <c r="F198" s="260"/>
      <c r="G198" s="260"/>
      <c r="H198" s="260"/>
    </row>
    <row r="199" spans="1:8" s="262" customFormat="1" ht="114.75" customHeight="1" x14ac:dyDescent="0.2">
      <c r="A199" s="235" t="s">
        <v>166</v>
      </c>
      <c r="B199" s="235"/>
      <c r="C199" s="235"/>
      <c r="D199" s="235"/>
      <c r="E199" s="235"/>
      <c r="F199" s="235"/>
      <c r="G199" s="235"/>
      <c r="H199" s="235"/>
    </row>
  </sheetData>
  <sheetProtection selectLockedCells="1" selectUnlockedCells="1"/>
  <mergeCells count="324">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6588</v>
      </c>
      <c r="E7" s="32">
        <f>F7*1.1</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267">
        <v>126</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9230.4</v>
      </c>
      <c r="E27" s="32">
        <f>F27*1.1</f>
        <v>8461.2000000000007</v>
      </c>
      <c r="F27" s="32">
        <v>7692</v>
      </c>
      <c r="G27" s="32">
        <f>F27*0.75</f>
        <v>5769</v>
      </c>
      <c r="H27" s="33">
        <f>F27*0.5</f>
        <v>3846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1">
        <f>F48*1.2</f>
        <v>7905.5999999999995</v>
      </c>
      <c r="E48" s="32">
        <f>F48*1.1</f>
        <v>7246.8</v>
      </c>
      <c r="F48" s="32">
        <v>6588</v>
      </c>
      <c r="G48" s="32">
        <f>F48*0.75</f>
        <v>4941</v>
      </c>
      <c r="H48" s="33">
        <f>F48*0.5</f>
        <v>3294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54">
        <f>F54*1.2</f>
        <v>8510.4</v>
      </c>
      <c r="E54" s="32">
        <f>F54*1.1</f>
        <v>7801.2000000000007</v>
      </c>
      <c r="F54" s="32">
        <v>7092</v>
      </c>
      <c r="G54" s="32">
        <f>F54*0.75</f>
        <v>5319</v>
      </c>
      <c r="H54" s="33">
        <f>F54*0.5</f>
        <v>3546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267">
        <v>126</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690 до 13800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144">
        <v>690</v>
      </c>
      <c r="E65" s="145"/>
      <c r="F65" s="145"/>
      <c r="G65" s="145"/>
      <c r="H65" s="146"/>
    </row>
    <row r="66" spans="1:8" ht="37.5" customHeight="1" x14ac:dyDescent="0.2">
      <c r="A66" s="147" t="s">
        <v>40</v>
      </c>
      <c r="B66" s="148"/>
      <c r="C66" s="143"/>
      <c r="D66" s="36">
        <v>1380</v>
      </c>
      <c r="E66" s="37"/>
      <c r="F66" s="37"/>
      <c r="G66" s="37"/>
      <c r="H66" s="38"/>
    </row>
    <row r="67" spans="1:8" ht="37.5" customHeight="1" x14ac:dyDescent="0.2">
      <c r="A67" s="147" t="s">
        <v>41</v>
      </c>
      <c r="B67" s="148"/>
      <c r="C67" s="143"/>
      <c r="D67" s="36">
        <v>2070</v>
      </c>
      <c r="E67" s="37"/>
      <c r="F67" s="37"/>
      <c r="G67" s="37"/>
      <c r="H67" s="38"/>
    </row>
    <row r="68" spans="1:8" ht="37.5" customHeight="1" x14ac:dyDescent="0.2">
      <c r="A68" s="147" t="s">
        <v>42</v>
      </c>
      <c r="B68" s="148"/>
      <c r="C68" s="143"/>
      <c r="D68" s="36">
        <v>2760</v>
      </c>
      <c r="E68" s="37"/>
      <c r="F68" s="37"/>
      <c r="G68" s="37"/>
      <c r="H68" s="38"/>
    </row>
    <row r="69" spans="1:8" ht="37.5" customHeight="1" x14ac:dyDescent="0.2">
      <c r="A69" s="147" t="s">
        <v>43</v>
      </c>
      <c r="B69" s="148"/>
      <c r="C69" s="143"/>
      <c r="D69" s="36">
        <v>3450</v>
      </c>
      <c r="E69" s="37"/>
      <c r="F69" s="37"/>
      <c r="G69" s="37"/>
      <c r="H69" s="38"/>
    </row>
    <row r="70" spans="1:8" ht="37.5" customHeight="1" x14ac:dyDescent="0.2">
      <c r="A70" s="147" t="s">
        <v>44</v>
      </c>
      <c r="B70" s="148"/>
      <c r="C70" s="143"/>
      <c r="D70" s="36">
        <v>4140</v>
      </c>
      <c r="E70" s="37"/>
      <c r="F70" s="37"/>
      <c r="G70" s="37"/>
      <c r="H70" s="38"/>
    </row>
    <row r="71" spans="1:8" ht="37.5" customHeight="1" x14ac:dyDescent="0.2">
      <c r="A71" s="147" t="s">
        <v>45</v>
      </c>
      <c r="B71" s="148"/>
      <c r="C71" s="143"/>
      <c r="D71" s="36">
        <v>4830</v>
      </c>
      <c r="E71" s="37"/>
      <c r="F71" s="37"/>
      <c r="G71" s="37"/>
      <c r="H71" s="38"/>
    </row>
    <row r="72" spans="1:8" ht="37.5" customHeight="1" x14ac:dyDescent="0.2">
      <c r="A72" s="147" t="s">
        <v>46</v>
      </c>
      <c r="B72" s="148"/>
      <c r="C72" s="143"/>
      <c r="D72" s="36">
        <v>5520</v>
      </c>
      <c r="E72" s="37"/>
      <c r="F72" s="37"/>
      <c r="G72" s="37"/>
      <c r="H72" s="38"/>
    </row>
    <row r="73" spans="1:8" ht="37.5" customHeight="1" x14ac:dyDescent="0.2">
      <c r="A73" s="147" t="s">
        <v>47</v>
      </c>
      <c r="B73" s="148"/>
      <c r="C73" s="143"/>
      <c r="D73" s="36">
        <v>6210</v>
      </c>
      <c r="E73" s="37"/>
      <c r="F73" s="37"/>
      <c r="G73" s="37"/>
      <c r="H73" s="38"/>
    </row>
    <row r="74" spans="1:8" ht="37.5" customHeight="1" x14ac:dyDescent="0.2">
      <c r="A74" s="147" t="s">
        <v>48</v>
      </c>
      <c r="B74" s="148"/>
      <c r="C74" s="143"/>
      <c r="D74" s="36">
        <v>6900</v>
      </c>
      <c r="E74" s="37"/>
      <c r="F74" s="37"/>
      <c r="G74" s="37"/>
      <c r="H74" s="38"/>
    </row>
    <row r="75" spans="1:8" ht="37.5" customHeight="1" x14ac:dyDescent="0.2">
      <c r="A75" s="147" t="s">
        <v>49</v>
      </c>
      <c r="B75" s="148"/>
      <c r="C75" s="143"/>
      <c r="D75" s="36">
        <v>7590</v>
      </c>
      <c r="E75" s="37"/>
      <c r="F75" s="37"/>
      <c r="G75" s="37"/>
      <c r="H75" s="38"/>
    </row>
    <row r="76" spans="1:8" ht="37.5" customHeight="1" x14ac:dyDescent="0.2">
      <c r="A76" s="147" t="s">
        <v>50</v>
      </c>
      <c r="B76" s="148"/>
      <c r="C76" s="143"/>
      <c r="D76" s="36">
        <v>8280</v>
      </c>
      <c r="E76" s="37"/>
      <c r="F76" s="37"/>
      <c r="G76" s="37"/>
      <c r="H76" s="38"/>
    </row>
    <row r="77" spans="1:8" ht="37.5" customHeight="1" x14ac:dyDescent="0.2">
      <c r="A77" s="147" t="s">
        <v>51</v>
      </c>
      <c r="B77" s="148"/>
      <c r="C77" s="143"/>
      <c r="D77" s="36">
        <v>8970</v>
      </c>
      <c r="E77" s="37"/>
      <c r="F77" s="37"/>
      <c r="G77" s="37"/>
      <c r="H77" s="38"/>
    </row>
    <row r="78" spans="1:8" ht="37.5" customHeight="1" x14ac:dyDescent="0.2">
      <c r="A78" s="147" t="s">
        <v>52</v>
      </c>
      <c r="B78" s="148"/>
      <c r="C78" s="143"/>
      <c r="D78" s="36">
        <v>9660</v>
      </c>
      <c r="E78" s="37"/>
      <c r="F78" s="37"/>
      <c r="G78" s="37"/>
      <c r="H78" s="38"/>
    </row>
    <row r="79" spans="1:8" ht="37.5" customHeight="1" x14ac:dyDescent="0.2">
      <c r="A79" s="147" t="s">
        <v>53</v>
      </c>
      <c r="B79" s="148"/>
      <c r="C79" s="143"/>
      <c r="D79" s="36">
        <v>10350</v>
      </c>
      <c r="E79" s="37"/>
      <c r="F79" s="37"/>
      <c r="G79" s="37"/>
      <c r="H79" s="38"/>
    </row>
    <row r="80" spans="1:8" ht="37.5" customHeight="1" x14ac:dyDescent="0.2">
      <c r="A80" s="147" t="s">
        <v>54</v>
      </c>
      <c r="B80" s="148"/>
      <c r="C80" s="143"/>
      <c r="D80" s="36">
        <v>11040</v>
      </c>
      <c r="E80" s="37"/>
      <c r="F80" s="37"/>
      <c r="G80" s="37"/>
      <c r="H80" s="38"/>
    </row>
    <row r="81" spans="1:8" ht="37.5" customHeight="1" x14ac:dyDescent="0.2">
      <c r="A81" s="147" t="s">
        <v>55</v>
      </c>
      <c r="B81" s="148"/>
      <c r="C81" s="143"/>
      <c r="D81" s="36">
        <v>11730</v>
      </c>
      <c r="E81" s="37"/>
      <c r="F81" s="37"/>
      <c r="G81" s="37"/>
      <c r="H81" s="38"/>
    </row>
    <row r="82" spans="1:8" ht="37.5" customHeight="1" x14ac:dyDescent="0.2">
      <c r="A82" s="147" t="s">
        <v>56</v>
      </c>
      <c r="B82" s="148"/>
      <c r="C82" s="143"/>
      <c r="D82" s="36">
        <v>12420</v>
      </c>
      <c r="E82" s="37"/>
      <c r="F82" s="37"/>
      <c r="G82" s="37"/>
      <c r="H82" s="38"/>
    </row>
    <row r="83" spans="1:8" ht="37.5" customHeight="1" x14ac:dyDescent="0.2">
      <c r="A83" s="147" t="s">
        <v>57</v>
      </c>
      <c r="B83" s="148"/>
      <c r="C83" s="143"/>
      <c r="D83" s="36">
        <v>13110</v>
      </c>
      <c r="E83" s="37"/>
      <c r="F83" s="37"/>
      <c r="G83" s="37"/>
      <c r="H83" s="38"/>
    </row>
    <row r="84" spans="1:8" ht="37.5" customHeight="1" thickBot="1" x14ac:dyDescent="0.25">
      <c r="A84" s="147" t="s">
        <v>58</v>
      </c>
      <c r="B84" s="148"/>
      <c r="C84" s="143"/>
      <c r="D84" s="36">
        <v>13800</v>
      </c>
      <c r="E84" s="37"/>
      <c r="F84" s="37"/>
      <c r="G84" s="37"/>
      <c r="H84" s="38"/>
    </row>
    <row r="85" spans="1:8" ht="50.1" customHeight="1" thickBot="1" x14ac:dyDescent="0.25">
      <c r="A85" s="136" t="s">
        <v>59</v>
      </c>
      <c r="B85" s="137"/>
      <c r="C85" s="137"/>
      <c r="D85" s="138" t="str">
        <f>"от "&amp;MIN(D86:D95)&amp;" до "&amp;MAX(D86:D95)</f>
        <v>от 240 до 4020</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152">
        <v>600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157">
        <v>240</v>
      </c>
      <c r="E87" s="157"/>
      <c r="F87" s="157"/>
      <c r="G87" s="157"/>
      <c r="H87" s="158"/>
    </row>
    <row r="88" spans="1:8" ht="37.5" customHeight="1" x14ac:dyDescent="0.2">
      <c r="A88" s="154" t="s">
        <v>62</v>
      </c>
      <c r="B88" s="155"/>
      <c r="C88" s="159"/>
      <c r="D88" s="157">
        <v>4020</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3012</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3480</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45">
        <v>30</v>
      </c>
      <c r="E96" s="45"/>
      <c r="F96" s="45"/>
      <c r="G96" s="45"/>
      <c r="H96" s="46"/>
    </row>
    <row r="97" spans="1:8" ht="50.1" customHeight="1" thickBot="1" x14ac:dyDescent="0.25">
      <c r="A97" s="24" t="s">
        <v>72</v>
      </c>
      <c r="B97" s="25"/>
      <c r="C97" s="26"/>
      <c r="D97" s="173" t="e">
        <f>"от "&amp;MIN(D99,D119:H120,#REF!,D121:H135)&amp;" до "&amp;MAX(D99,D119:H120,#REF!,D121:H135)</f>
        <v>#REF!</v>
      </c>
      <c r="E97" s="173"/>
      <c r="F97" s="173"/>
      <c r="G97" s="173"/>
      <c r="H97" s="174"/>
    </row>
    <row r="98" spans="1:8" ht="21.75" thickBot="1" x14ac:dyDescent="0.25">
      <c r="A98" s="286"/>
      <c r="B98" s="287"/>
      <c r="C98" s="130"/>
      <c r="D98" s="288"/>
      <c r="E98" s="288"/>
      <c r="F98" s="288"/>
      <c r="G98" s="288"/>
      <c r="H98" s="289"/>
    </row>
    <row r="99" spans="1:8" ht="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182">
        <v>2100</v>
      </c>
      <c r="E99" s="182"/>
      <c r="F99" s="182"/>
      <c r="G99" s="182"/>
      <c r="H99" s="183"/>
    </row>
    <row r="100" spans="1:8" ht="67.5" customHeight="1" thickBot="1" x14ac:dyDescent="0.25">
      <c r="A100" s="184" t="s">
        <v>74</v>
      </c>
      <c r="B100" s="185"/>
      <c r="C100" s="186"/>
      <c r="D100" s="187" t="s">
        <v>75</v>
      </c>
      <c r="E100" s="188"/>
      <c r="F100" s="188"/>
      <c r="G100" s="188"/>
      <c r="H100" s="189"/>
    </row>
    <row r="101" spans="1:8" ht="67.5" customHeight="1" x14ac:dyDescent="0.2">
      <c r="A101" s="190" t="s">
        <v>76</v>
      </c>
      <c r="B101" s="191"/>
      <c r="C101" s="186"/>
      <c r="D101" s="157">
        <f>D99/4</f>
        <v>525</v>
      </c>
      <c r="E101" s="157"/>
      <c r="F101" s="157"/>
      <c r="G101" s="157"/>
      <c r="H101" s="158"/>
    </row>
    <row r="102" spans="1:8" ht="67.5" customHeight="1" x14ac:dyDescent="0.2">
      <c r="A102" s="190" t="s">
        <v>77</v>
      </c>
      <c r="B102" s="191"/>
      <c r="C102" s="186"/>
      <c r="D102" s="157">
        <f>D99/5</f>
        <v>420</v>
      </c>
      <c r="E102" s="157"/>
      <c r="F102" s="157"/>
      <c r="G102" s="157"/>
      <c r="H102" s="158"/>
    </row>
    <row r="103" spans="1:8" ht="67.5" customHeight="1" x14ac:dyDescent="0.2">
      <c r="A103" s="190" t="s">
        <v>78</v>
      </c>
      <c r="B103" s="191"/>
      <c r="C103" s="186"/>
      <c r="D103" s="157">
        <f>D99/6</f>
        <v>350</v>
      </c>
      <c r="E103" s="157"/>
      <c r="F103" s="157"/>
      <c r="G103" s="157"/>
      <c r="H103" s="158"/>
    </row>
    <row r="104" spans="1:8" ht="67.5" customHeight="1" x14ac:dyDescent="0.2">
      <c r="A104" s="190" t="s">
        <v>79</v>
      </c>
      <c r="B104" s="191"/>
      <c r="C104" s="186"/>
      <c r="D104" s="157">
        <f>D99/7</f>
        <v>300</v>
      </c>
      <c r="E104" s="157"/>
      <c r="F104" s="157"/>
      <c r="G104" s="157"/>
      <c r="H104" s="158"/>
    </row>
    <row r="105" spans="1:8" ht="67.5" customHeight="1" x14ac:dyDescent="0.2">
      <c r="A105" s="190" t="s">
        <v>80</v>
      </c>
      <c r="B105" s="191"/>
      <c r="C105" s="186"/>
      <c r="D105" s="157">
        <f>D99/8</f>
        <v>262.5</v>
      </c>
      <c r="E105" s="157"/>
      <c r="F105" s="157"/>
      <c r="G105" s="157"/>
      <c r="H105" s="158"/>
    </row>
    <row r="106" spans="1:8" ht="67.5" customHeight="1" x14ac:dyDescent="0.2">
      <c r="A106" s="190" t="s">
        <v>81</v>
      </c>
      <c r="B106" s="191"/>
      <c r="C106" s="186"/>
      <c r="D106" s="157">
        <f>D99/9</f>
        <v>233.33333333333334</v>
      </c>
      <c r="E106" s="157"/>
      <c r="F106" s="157"/>
      <c r="G106" s="157"/>
      <c r="H106" s="158"/>
    </row>
    <row r="107" spans="1:8" ht="67.5" customHeight="1" x14ac:dyDescent="0.2">
      <c r="A107" s="190" t="s">
        <v>82</v>
      </c>
      <c r="B107" s="191"/>
      <c r="C107" s="186"/>
      <c r="D107" s="157">
        <f>D99/10</f>
        <v>210</v>
      </c>
      <c r="E107" s="157"/>
      <c r="F107" s="157"/>
      <c r="G107" s="157"/>
      <c r="H107" s="158"/>
    </row>
    <row r="108" spans="1:8" ht="67.5" customHeight="1" thickBot="1" x14ac:dyDescent="0.25">
      <c r="A108" s="179" t="s">
        <v>83</v>
      </c>
      <c r="B108" s="180"/>
      <c r="C108" s="186"/>
      <c r="D108" s="182">
        <v>3144</v>
      </c>
      <c r="E108" s="182"/>
      <c r="F108" s="182"/>
      <c r="G108" s="182"/>
      <c r="H108" s="183"/>
    </row>
    <row r="109" spans="1:8" ht="67.5" customHeight="1" thickBot="1" x14ac:dyDescent="0.25">
      <c r="A109" s="184" t="s">
        <v>74</v>
      </c>
      <c r="B109" s="185"/>
      <c r="C109" s="186"/>
      <c r="D109" s="187" t="s">
        <v>75</v>
      </c>
      <c r="E109" s="188"/>
      <c r="F109" s="188"/>
      <c r="G109" s="188"/>
      <c r="H109" s="189"/>
    </row>
    <row r="110" spans="1:8" ht="67.5" customHeight="1" x14ac:dyDescent="0.2">
      <c r="A110" s="190" t="s">
        <v>76</v>
      </c>
      <c r="B110" s="191"/>
      <c r="C110" s="186"/>
      <c r="D110" s="157">
        <v>786</v>
      </c>
      <c r="E110" s="157"/>
      <c r="F110" s="157"/>
      <c r="G110" s="157"/>
      <c r="H110" s="158"/>
    </row>
    <row r="111" spans="1:8" ht="67.5" customHeight="1" x14ac:dyDescent="0.2">
      <c r="A111" s="190" t="s">
        <v>77</v>
      </c>
      <c r="B111" s="191"/>
      <c r="C111" s="186"/>
      <c r="D111" s="157">
        <v>628.79999999999995</v>
      </c>
      <c r="E111" s="157"/>
      <c r="F111" s="157"/>
      <c r="G111" s="157"/>
      <c r="H111" s="158"/>
    </row>
    <row r="112" spans="1:8" ht="67.5" customHeight="1" x14ac:dyDescent="0.2">
      <c r="A112" s="190" t="s">
        <v>78</v>
      </c>
      <c r="B112" s="191"/>
      <c r="C112" s="186"/>
      <c r="D112" s="157">
        <v>524</v>
      </c>
      <c r="E112" s="157"/>
      <c r="F112" s="157"/>
      <c r="G112" s="157"/>
      <c r="H112" s="158"/>
    </row>
    <row r="113" spans="1:8" ht="67.5" customHeight="1" x14ac:dyDescent="0.2">
      <c r="A113" s="190" t="s">
        <v>79</v>
      </c>
      <c r="B113" s="191"/>
      <c r="C113" s="186"/>
      <c r="D113" s="157">
        <v>449.14285714285711</v>
      </c>
      <c r="E113" s="157"/>
      <c r="F113" s="157"/>
      <c r="G113" s="157"/>
      <c r="H113" s="158"/>
    </row>
    <row r="114" spans="1:8" ht="67.5" customHeight="1" x14ac:dyDescent="0.2">
      <c r="A114" s="190" t="s">
        <v>80</v>
      </c>
      <c r="B114" s="191"/>
      <c r="C114" s="186"/>
      <c r="D114" s="157">
        <v>393</v>
      </c>
      <c r="E114" s="157"/>
      <c r="F114" s="157"/>
      <c r="G114" s="157"/>
      <c r="H114" s="158"/>
    </row>
    <row r="115" spans="1:8" ht="67.5" customHeight="1" x14ac:dyDescent="0.2">
      <c r="A115" s="190" t="s">
        <v>81</v>
      </c>
      <c r="B115" s="191"/>
      <c r="C115" s="186"/>
      <c r="D115" s="157">
        <v>349.33333333333331</v>
      </c>
      <c r="E115" s="157"/>
      <c r="F115" s="157"/>
      <c r="G115" s="157"/>
      <c r="H115" s="158"/>
    </row>
    <row r="116" spans="1:8" ht="67.5" customHeight="1" thickBot="1" x14ac:dyDescent="0.25">
      <c r="A116" s="190" t="s">
        <v>82</v>
      </c>
      <c r="B116" s="191"/>
      <c r="C116" s="194"/>
      <c r="D116" s="157">
        <v>314.39999999999998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44">
        <v>5004</v>
      </c>
      <c r="E117" s="45"/>
      <c r="F117" s="45"/>
      <c r="G117" s="45"/>
      <c r="H117" s="46"/>
    </row>
    <row r="118" spans="1:8" ht="21.75" thickBot="1" x14ac:dyDescent="0.25">
      <c r="A118" s="286"/>
      <c r="B118" s="287"/>
      <c r="C118" s="125"/>
      <c r="D118" s="288"/>
      <c r="E118" s="288"/>
      <c r="F118" s="288"/>
      <c r="G118" s="288"/>
      <c r="H118" s="289"/>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"2ГИС.ПСКОВ"</v>
      </c>
      <c r="D119" s="31">
        <v>3000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121">
        <v>1008</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6">
        <v>3780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"2ГИС.ПСКОВ"</v>
      </c>
      <c r="D122" s="36">
        <v>3600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"2ГИС.ПСКОВ"</v>
      </c>
      <c r="D123" s="36">
        <v>5040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6">
        <v>2184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6">
        <v>1476</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6">
        <v>4488</v>
      </c>
      <c r="E126" s="37"/>
      <c r="F126" s="37"/>
      <c r="G126" s="37"/>
      <c r="H126" s="38"/>
    </row>
    <row r="127" spans="1:8" ht="50.1" customHeight="1" x14ac:dyDescent="0.2">
      <c r="A127" s="160" t="s">
        <v>93</v>
      </c>
      <c r="B127" s="161"/>
      <c r="C127" s="203" t="e">
        <f>#REF!</f>
        <v>#REF!</v>
      </c>
      <c r="D127" s="36">
        <v>1860</v>
      </c>
      <c r="E127" s="37"/>
      <c r="F127" s="37"/>
      <c r="G127" s="37"/>
      <c r="H127" s="38"/>
    </row>
    <row r="128" spans="1:8" ht="50.1" customHeight="1" x14ac:dyDescent="0.2">
      <c r="A128" s="160" t="s">
        <v>94</v>
      </c>
      <c r="B128" s="161"/>
      <c r="C128" s="202" t="s">
        <v>95</v>
      </c>
      <c r="D128" s="36">
        <v>900</v>
      </c>
      <c r="E128" s="37"/>
      <c r="F128" s="37"/>
      <c r="G128" s="37"/>
      <c r="H128" s="38"/>
    </row>
    <row r="129" spans="1:8" ht="70.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6">
        <v>1770</v>
      </c>
      <c r="E129" s="37"/>
      <c r="F129" s="37"/>
      <c r="G129" s="37"/>
      <c r="H129" s="38"/>
    </row>
    <row r="130" spans="1:8" ht="70.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6">
        <v>1416</v>
      </c>
      <c r="E130" s="37"/>
      <c r="F130" s="37"/>
      <c r="G130" s="37"/>
      <c r="H130" s="38"/>
    </row>
    <row r="131" spans="1:8" ht="70.5" customHeight="1" x14ac:dyDescent="0.2">
      <c r="A131" s="160" t="s">
        <v>98</v>
      </c>
      <c r="B131" s="161"/>
      <c r="C131"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6">
        <v>1182</v>
      </c>
      <c r="E131" s="37"/>
      <c r="F131" s="37"/>
      <c r="G131" s="37"/>
      <c r="H131" s="38"/>
    </row>
    <row r="132" spans="1:8" ht="70.5" customHeight="1" x14ac:dyDescent="0.2">
      <c r="A132" s="160" t="s">
        <v>99</v>
      </c>
      <c r="B132" s="161"/>
      <c r="C132"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6">
        <v>708</v>
      </c>
      <c r="E132" s="37"/>
      <c r="F132" s="37"/>
      <c r="G132" s="37"/>
      <c r="H132" s="38"/>
    </row>
    <row r="133" spans="1:8" ht="70.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6">
        <v>4488</v>
      </c>
      <c r="E133" s="37"/>
      <c r="F133" s="37"/>
      <c r="G133" s="37"/>
      <c r="H133" s="38"/>
    </row>
    <row r="134" spans="1:8" ht="70.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6">
        <v>3012</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6">
        <v>600</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8" s="36">
        <v>4800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"2ГИС.ПСКОВ"</v>
      </c>
      <c r="D141" s="36">
        <v>4200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6">
        <v>1440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"2ГИС.ПСКОВ" (версия для ПК)</v>
      </c>
      <c r="D143" s="36">
        <v>5400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"2ГИС.ПСКОВ"</v>
      </c>
      <c r="D144" s="36">
        <v>5040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"2ГИС.ПСКОВ"</v>
      </c>
      <c r="D145" s="36">
        <v>6048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"2ГИС.ПСКОВ" (версия для ПК)</v>
      </c>
      <c r="D146" s="36">
        <v>3120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"2ГИС.ПСКОВ" (версия для ПК)</v>
      </c>
      <c r="D147" s="36">
        <v>2160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"2ГИС.ПСКОВ" (версия для ПК)</v>
      </c>
      <c r="D148" s="36">
        <v>6360</v>
      </c>
      <c r="E148" s="37"/>
      <c r="F148" s="37"/>
      <c r="G148" s="37"/>
      <c r="H148" s="38"/>
    </row>
    <row r="149" spans="1:8" ht="50.1" customHeight="1" x14ac:dyDescent="0.2">
      <c r="A149" s="160" t="s">
        <v>115</v>
      </c>
      <c r="B149" s="161"/>
      <c r="C149" s="202" t="s">
        <v>95</v>
      </c>
      <c r="D149" s="36">
        <v>1320</v>
      </c>
      <c r="E149" s="37"/>
      <c r="F149" s="37"/>
      <c r="G149" s="37"/>
      <c r="H149" s="38"/>
    </row>
    <row r="150" spans="1:8" ht="75.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6">
        <v>6360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"2ГИС.ПСКОВ" (версия для ПК)</v>
      </c>
      <c r="D151" s="44">
        <v>4320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"2ГИС.ПСКОВ"</v>
      </c>
      <c r="D159" s="36">
        <v>1560</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0" s="36">
        <v>2478</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"2ГИС.ПСКОВ"</v>
      </c>
      <c r="D161" s="36">
        <v>2280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2" s="36">
        <v>3480</v>
      </c>
      <c r="E162" s="37"/>
      <c r="F162" s="37"/>
      <c r="G162" s="37"/>
      <c r="H162" s="38"/>
    </row>
    <row r="163" spans="1:8" s="16" customFormat="1" ht="126" customHeight="1" thickBot="1" x14ac:dyDescent="0.25">
      <c r="A163" s="160" t="s">
        <v>129</v>
      </c>
      <c r="B163" s="161"/>
      <c r="C163" s="455" t="str">
        <f>C159</f>
        <v>Интернет-площадка 2gis.ru на основе Cправочника организаций "2ГИС.ПСКОВ"</v>
      </c>
      <c r="D163" s="304">
        <v>3888</v>
      </c>
      <c r="E163" s="165"/>
      <c r="F163" s="165"/>
      <c r="G163" s="165"/>
      <c r="H163" s="166"/>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6" s="31">
        <v>6630</v>
      </c>
      <c r="E166" s="32"/>
      <c r="F166" s="32"/>
      <c r="G166" s="32"/>
      <c r="H166" s="33"/>
    </row>
    <row r="167" spans="1:8" s="16" customFormat="1" ht="83.25" customHeight="1" thickBot="1" x14ac:dyDescent="0.25">
      <c r="A167" s="160" t="s">
        <v>198</v>
      </c>
      <c r="B167" s="161"/>
      <c r="C167" s="209"/>
      <c r="D167" s="36">
        <v>6630</v>
      </c>
      <c r="E167" s="37"/>
      <c r="F167" s="37"/>
      <c r="G167" s="37"/>
      <c r="H167" s="38"/>
    </row>
    <row r="168" spans="1:8" ht="21.75" thickBot="1" x14ac:dyDescent="0.25">
      <c r="A168" s="286"/>
      <c r="B168" s="287"/>
      <c r="C168" s="130"/>
      <c r="D168" s="288"/>
      <c r="E168" s="288"/>
      <c r="F168" s="288"/>
      <c r="G168" s="288"/>
      <c r="H168" s="289"/>
    </row>
    <row r="170" spans="1:8" ht="21" x14ac:dyDescent="0.2">
      <c r="A170" s="216"/>
      <c r="B170" s="217" t="s">
        <v>130</v>
      </c>
      <c r="C170" s="218" t="s">
        <v>642</v>
      </c>
      <c r="D170" s="218"/>
      <c r="E170" s="219"/>
      <c r="F170" s="219"/>
      <c r="G170" s="219"/>
      <c r="H170" s="219"/>
    </row>
    <row r="171" spans="1:8" ht="21" x14ac:dyDescent="0.2">
      <c r="A171" s="216"/>
      <c r="B171" s="219"/>
      <c r="C171" s="220" t="s">
        <v>643</v>
      </c>
      <c r="D171" s="220"/>
      <c r="E171" s="219"/>
      <c r="F171" s="219"/>
      <c r="G171" s="219"/>
      <c r="H171" s="219"/>
    </row>
    <row r="172" spans="1:8" ht="21" x14ac:dyDescent="0.2">
      <c r="A172" s="216"/>
      <c r="B172" s="219"/>
      <c r="C172" s="218" t="s">
        <v>644</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customHeight="1"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customHeight="1" x14ac:dyDescent="0.2">
      <c r="A183" s="235" t="s">
        <v>142</v>
      </c>
      <c r="B183" s="235"/>
      <c r="C183" s="235"/>
      <c r="D183" s="235"/>
      <c r="E183" s="235"/>
      <c r="F183" s="235"/>
      <c r="G183" s="235"/>
      <c r="H183" s="235"/>
    </row>
    <row r="184" spans="1:8" ht="21" customHeight="1"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90.75" customHeight="1" thickBot="1" x14ac:dyDescent="0.25">
      <c r="A187" s="421" t="s">
        <v>145</v>
      </c>
      <c r="B187" s="422"/>
      <c r="C187" s="246" t="s">
        <v>146</v>
      </c>
      <c r="D187" s="435" t="s">
        <v>147</v>
      </c>
      <c r="E187" s="436"/>
      <c r="F187" s="248"/>
      <c r="G187" s="248"/>
      <c r="H187" s="248"/>
    </row>
    <row r="188" spans="1:8" ht="111" customHeight="1" x14ac:dyDescent="0.2">
      <c r="A188" s="249" t="s">
        <v>148</v>
      </c>
      <c r="B188" s="250"/>
      <c r="C188" s="251" t="s">
        <v>149</v>
      </c>
      <c r="D188" s="252" t="s">
        <v>150</v>
      </c>
      <c r="E188" s="253"/>
      <c r="F188" s="248"/>
      <c r="G188" s="248"/>
      <c r="H188" s="248"/>
    </row>
    <row r="189" spans="1:8" ht="109.5" customHeight="1" x14ac:dyDescent="0.2">
      <c r="A189" s="254" t="s">
        <v>151</v>
      </c>
      <c r="B189" s="255"/>
      <c r="C189" s="256" t="s">
        <v>152</v>
      </c>
      <c r="D189" s="257" t="s">
        <v>153</v>
      </c>
      <c r="E189" s="258"/>
      <c r="F189" s="248"/>
      <c r="G189" s="248"/>
      <c r="H189" s="248"/>
    </row>
    <row r="190" spans="1:8" ht="181.5" customHeight="1" thickBot="1" x14ac:dyDescent="0.25">
      <c r="A190" s="316" t="s">
        <v>154</v>
      </c>
      <c r="B190" s="317"/>
      <c r="C190" s="318" t="s">
        <v>155</v>
      </c>
      <c r="D190" s="319" t="s">
        <v>153</v>
      </c>
      <c r="E190" s="320"/>
      <c r="F190" s="248"/>
      <c r="G190" s="248"/>
      <c r="H190" s="248"/>
    </row>
    <row r="191" spans="1:8" s="213" customFormat="1" ht="102.75" customHeight="1" thickBot="1" x14ac:dyDescent="0.25">
      <c r="A191" s="316" t="s">
        <v>157</v>
      </c>
      <c r="B191" s="317"/>
      <c r="C191" s="613" t="s">
        <v>158</v>
      </c>
      <c r="D191" s="317" t="s">
        <v>153</v>
      </c>
      <c r="E191" s="614"/>
      <c r="F191" s="242"/>
      <c r="G191" s="242"/>
      <c r="H191" s="242"/>
    </row>
    <row r="192" spans="1:8" s="234" customFormat="1" ht="222.75" customHeight="1" thickBot="1" x14ac:dyDescent="0.25">
      <c r="A192" s="316" t="s">
        <v>159</v>
      </c>
      <c r="B192" s="317"/>
      <c r="C192" s="318" t="s">
        <v>160</v>
      </c>
      <c r="D192" s="319" t="s">
        <v>153</v>
      </c>
      <c r="E192" s="320"/>
      <c r="F192" s="232"/>
      <c r="G192" s="233"/>
      <c r="H192" s="233"/>
    </row>
    <row r="193" spans="1:8" ht="50.25" customHeight="1" x14ac:dyDescent="0.2">
      <c r="A193" s="734"/>
      <c r="B193" s="734"/>
      <c r="C193" s="638"/>
      <c r="D193" s="638"/>
      <c r="E193" s="638"/>
      <c r="F193" s="232"/>
      <c r="G193" s="233"/>
      <c r="H193" s="233"/>
    </row>
    <row r="194" spans="1:8" ht="34.5" customHeight="1" x14ac:dyDescent="0.2">
      <c r="A194" s="260" t="s">
        <v>161</v>
      </c>
      <c r="B194" s="260"/>
      <c r="C194" s="260"/>
      <c r="D194" s="260"/>
      <c r="E194" s="260"/>
      <c r="F194" s="260"/>
      <c r="G194" s="260"/>
      <c r="H194" s="260"/>
    </row>
    <row r="195" spans="1:8" ht="34.5" customHeight="1" x14ac:dyDescent="0.2">
      <c r="A195" s="260" t="s">
        <v>162</v>
      </c>
      <c r="B195" s="260"/>
      <c r="C195" s="260"/>
      <c r="D195" s="260"/>
      <c r="E195" s="260"/>
      <c r="F195" s="260"/>
      <c r="G195" s="260"/>
      <c r="H195" s="260"/>
    </row>
    <row r="196" spans="1:8" ht="184.5" customHeight="1" x14ac:dyDescent="0.2">
      <c r="A196"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35"/>
      <c r="C196" s="235"/>
      <c r="D196" s="235"/>
      <c r="E196" s="235"/>
      <c r="F196" s="235"/>
      <c r="G196" s="235"/>
      <c r="H196" s="235"/>
    </row>
    <row r="197" spans="1:8" ht="92.25" customHeight="1" x14ac:dyDescent="0.2">
      <c r="A197" s="235" t="s">
        <v>164</v>
      </c>
      <c r="B197" s="235"/>
      <c r="C197" s="235"/>
      <c r="D197" s="235"/>
      <c r="E197" s="235"/>
      <c r="F197" s="235"/>
      <c r="G197" s="235"/>
      <c r="H197" s="235"/>
    </row>
    <row r="198" spans="1:8" ht="21" customHeight="1" x14ac:dyDescent="0.2">
      <c r="A198" s="260" t="s">
        <v>165</v>
      </c>
      <c r="B198" s="260"/>
      <c r="C198" s="260"/>
      <c r="D198" s="260"/>
      <c r="E198" s="260"/>
      <c r="F198" s="260"/>
      <c r="G198" s="260"/>
      <c r="H198" s="260"/>
    </row>
    <row r="199" spans="1:8" s="262" customFormat="1" ht="114.75" customHeight="1" x14ac:dyDescent="0.2">
      <c r="A199" s="235" t="s">
        <v>166</v>
      </c>
      <c r="B199" s="235"/>
      <c r="C199" s="235"/>
      <c r="D199" s="235"/>
      <c r="E199" s="235"/>
      <c r="F199" s="235"/>
      <c r="G199" s="235"/>
      <c r="H199" s="235"/>
    </row>
  </sheetData>
  <sheetProtection selectLockedCells="1" selectUnlockedCells="1"/>
  <mergeCells count="32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0"/>
  <sheetViews>
    <sheetView view="pageBreakPreview" zoomScale="40" zoomScaleNormal="60" zoomScaleSheetLayoutView="40" workbookViewId="0">
      <pane ySplit="4" topLeftCell="A193"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8352</v>
      </c>
      <c r="E7" s="32">
        <f>F7*1.1</f>
        <v>7656.0000000000009</v>
      </c>
      <c r="F7" s="32">
        <v>6960</v>
      </c>
      <c r="G7" s="32">
        <f>F7*0.75</f>
        <v>5220</v>
      </c>
      <c r="H7" s="33">
        <f>F7*0.5</f>
        <v>3480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9504</v>
      </c>
      <c r="E12" s="32">
        <f>F12*1.1</f>
        <v>8712</v>
      </c>
      <c r="F12" s="32">
        <v>7920</v>
      </c>
      <c r="G12" s="32">
        <f>F12*0.75</f>
        <v>5940</v>
      </c>
      <c r="H12" s="33">
        <f>F12*0.5</f>
        <v>3960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1584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267">
        <v>300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11692.8</v>
      </c>
      <c r="E27" s="32">
        <f>F27*1.1</f>
        <v>10718.400000000001</v>
      </c>
      <c r="F27" s="32">
        <v>9744</v>
      </c>
      <c r="G27" s="32">
        <f>F27*0.75</f>
        <v>7308</v>
      </c>
      <c r="H27" s="33">
        <f>F27*0.5</f>
        <v>4872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13305.6</v>
      </c>
      <c r="E32" s="32">
        <f>F32*1.1</f>
        <v>12196.800000000001</v>
      </c>
      <c r="F32" s="32">
        <v>11088</v>
      </c>
      <c r="G32" s="32">
        <f>F32*0.75</f>
        <v>8316</v>
      </c>
      <c r="H32" s="33">
        <f>F32*0.5</f>
        <v>5544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420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1">
        <f>F48*1.2</f>
        <v>10022.4</v>
      </c>
      <c r="E48" s="32">
        <f>F48*1.1</f>
        <v>9187.2000000000007</v>
      </c>
      <c r="F48" s="32">
        <v>8352</v>
      </c>
      <c r="G48" s="32">
        <f>F48*0.75</f>
        <v>6264</v>
      </c>
      <c r="H48" s="33">
        <f>F48*0.5</f>
        <v>4176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54">
        <f>F54*1.2</f>
        <v>11404.8</v>
      </c>
      <c r="E54" s="32">
        <f>F54*1.1</f>
        <v>10454.400000000001</v>
      </c>
      <c r="F54" s="32">
        <v>9504</v>
      </c>
      <c r="G54" s="32">
        <f>F54*0.75</f>
        <v>7128</v>
      </c>
      <c r="H54" s="33">
        <f>F54*0.5</f>
        <v>4752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267">
        <v>300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1920 до 38400</v>
      </c>
      <c r="E64" s="139"/>
      <c r="F64" s="139"/>
      <c r="G64" s="139"/>
      <c r="H64" s="140"/>
    </row>
    <row r="65" spans="1:8" ht="37.5" customHeight="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365">
        <v>1920</v>
      </c>
      <c r="E65" s="145"/>
      <c r="F65" s="145"/>
      <c r="G65" s="145"/>
      <c r="H65" s="146"/>
    </row>
    <row r="66" spans="1:8" ht="37.5" customHeight="1" x14ac:dyDescent="0.2">
      <c r="A66" s="147" t="s">
        <v>40</v>
      </c>
      <c r="B66" s="366"/>
      <c r="C66" s="350"/>
      <c r="D66" s="56">
        <v>3840</v>
      </c>
      <c r="E66" s="37"/>
      <c r="F66" s="37"/>
      <c r="G66" s="37"/>
      <c r="H66" s="38"/>
    </row>
    <row r="67" spans="1:8" ht="37.5" customHeight="1" x14ac:dyDescent="0.2">
      <c r="A67" s="147" t="s">
        <v>41</v>
      </c>
      <c r="B67" s="366"/>
      <c r="C67" s="350"/>
      <c r="D67" s="56">
        <v>5760</v>
      </c>
      <c r="E67" s="37"/>
      <c r="F67" s="37"/>
      <c r="G67" s="37"/>
      <c r="H67" s="38"/>
    </row>
    <row r="68" spans="1:8" ht="37.5" customHeight="1" x14ac:dyDescent="0.2">
      <c r="A68" s="147" t="s">
        <v>42</v>
      </c>
      <c r="B68" s="366"/>
      <c r="C68" s="350"/>
      <c r="D68" s="56">
        <v>7680</v>
      </c>
      <c r="E68" s="37"/>
      <c r="F68" s="37"/>
      <c r="G68" s="37"/>
      <c r="H68" s="38"/>
    </row>
    <row r="69" spans="1:8" ht="37.5" customHeight="1" x14ac:dyDescent="0.2">
      <c r="A69" s="147" t="s">
        <v>43</v>
      </c>
      <c r="B69" s="366"/>
      <c r="C69" s="350"/>
      <c r="D69" s="56">
        <v>9600</v>
      </c>
      <c r="E69" s="37"/>
      <c r="F69" s="37"/>
      <c r="G69" s="37"/>
      <c r="H69" s="38"/>
    </row>
    <row r="70" spans="1:8" ht="37.5" customHeight="1" x14ac:dyDescent="0.2">
      <c r="A70" s="147" t="s">
        <v>44</v>
      </c>
      <c r="B70" s="366"/>
      <c r="C70" s="350"/>
      <c r="D70" s="56">
        <v>11520</v>
      </c>
      <c r="E70" s="37"/>
      <c r="F70" s="37"/>
      <c r="G70" s="37"/>
      <c r="H70" s="38"/>
    </row>
    <row r="71" spans="1:8" ht="37.5" customHeight="1" x14ac:dyDescent="0.2">
      <c r="A71" s="147" t="s">
        <v>45</v>
      </c>
      <c r="B71" s="366"/>
      <c r="C71" s="350"/>
      <c r="D71" s="56">
        <v>13440</v>
      </c>
      <c r="E71" s="37"/>
      <c r="F71" s="37"/>
      <c r="G71" s="37"/>
      <c r="H71" s="38"/>
    </row>
    <row r="72" spans="1:8" ht="37.5" customHeight="1" x14ac:dyDescent="0.2">
      <c r="A72" s="147" t="s">
        <v>46</v>
      </c>
      <c r="B72" s="366"/>
      <c r="C72" s="350"/>
      <c r="D72" s="56">
        <v>15360</v>
      </c>
      <c r="E72" s="37"/>
      <c r="F72" s="37"/>
      <c r="G72" s="37"/>
      <c r="H72" s="38"/>
    </row>
    <row r="73" spans="1:8" ht="37.5" customHeight="1" x14ac:dyDescent="0.2">
      <c r="A73" s="147" t="s">
        <v>47</v>
      </c>
      <c r="B73" s="366"/>
      <c r="C73" s="350"/>
      <c r="D73" s="56">
        <v>17280</v>
      </c>
      <c r="E73" s="37"/>
      <c r="F73" s="37"/>
      <c r="G73" s="37"/>
      <c r="H73" s="38"/>
    </row>
    <row r="74" spans="1:8" ht="37.5" customHeight="1" x14ac:dyDescent="0.2">
      <c r="A74" s="147" t="s">
        <v>48</v>
      </c>
      <c r="B74" s="366"/>
      <c r="C74" s="350"/>
      <c r="D74" s="56">
        <v>19200</v>
      </c>
      <c r="E74" s="37"/>
      <c r="F74" s="37"/>
      <c r="G74" s="37"/>
      <c r="H74" s="38"/>
    </row>
    <row r="75" spans="1:8" ht="37.5" customHeight="1" x14ac:dyDescent="0.2">
      <c r="A75" s="147" t="s">
        <v>49</v>
      </c>
      <c r="B75" s="366"/>
      <c r="C75" s="350"/>
      <c r="D75" s="56">
        <v>21120</v>
      </c>
      <c r="E75" s="37"/>
      <c r="F75" s="37"/>
      <c r="G75" s="37"/>
      <c r="H75" s="38"/>
    </row>
    <row r="76" spans="1:8" ht="37.5" customHeight="1" x14ac:dyDescent="0.2">
      <c r="A76" s="147" t="s">
        <v>50</v>
      </c>
      <c r="B76" s="366"/>
      <c r="C76" s="350"/>
      <c r="D76" s="56">
        <v>23040</v>
      </c>
      <c r="E76" s="37"/>
      <c r="F76" s="37"/>
      <c r="G76" s="37"/>
      <c r="H76" s="38"/>
    </row>
    <row r="77" spans="1:8" ht="37.5" customHeight="1" x14ac:dyDescent="0.2">
      <c r="A77" s="147" t="s">
        <v>51</v>
      </c>
      <c r="B77" s="366"/>
      <c r="C77" s="350"/>
      <c r="D77" s="56">
        <v>24960</v>
      </c>
      <c r="E77" s="37"/>
      <c r="F77" s="37"/>
      <c r="G77" s="37"/>
      <c r="H77" s="38"/>
    </row>
    <row r="78" spans="1:8" ht="37.5" customHeight="1" x14ac:dyDescent="0.2">
      <c r="A78" s="147" t="s">
        <v>52</v>
      </c>
      <c r="B78" s="366"/>
      <c r="C78" s="350"/>
      <c r="D78" s="56">
        <v>26880</v>
      </c>
      <c r="E78" s="37"/>
      <c r="F78" s="37"/>
      <c r="G78" s="37"/>
      <c r="H78" s="38"/>
    </row>
    <row r="79" spans="1:8" ht="37.5" customHeight="1" x14ac:dyDescent="0.2">
      <c r="A79" s="147" t="s">
        <v>53</v>
      </c>
      <c r="B79" s="366"/>
      <c r="C79" s="350"/>
      <c r="D79" s="56">
        <v>28800</v>
      </c>
      <c r="E79" s="37"/>
      <c r="F79" s="37"/>
      <c r="G79" s="37"/>
      <c r="H79" s="38"/>
    </row>
    <row r="80" spans="1:8" ht="37.5" customHeight="1" x14ac:dyDescent="0.2">
      <c r="A80" s="147" t="s">
        <v>54</v>
      </c>
      <c r="B80" s="366"/>
      <c r="C80" s="350"/>
      <c r="D80" s="56">
        <v>30720</v>
      </c>
      <c r="E80" s="37"/>
      <c r="F80" s="37"/>
      <c r="G80" s="37"/>
      <c r="H80" s="38"/>
    </row>
    <row r="81" spans="1:8" ht="37.5" customHeight="1" x14ac:dyDescent="0.2">
      <c r="A81" s="147" t="s">
        <v>55</v>
      </c>
      <c r="B81" s="366"/>
      <c r="C81" s="350"/>
      <c r="D81" s="56">
        <v>32640</v>
      </c>
      <c r="E81" s="37"/>
      <c r="F81" s="37"/>
      <c r="G81" s="37"/>
      <c r="H81" s="38"/>
    </row>
    <row r="82" spans="1:8" ht="37.5" customHeight="1" x14ac:dyDescent="0.2">
      <c r="A82" s="147" t="s">
        <v>56</v>
      </c>
      <c r="B82" s="366"/>
      <c r="C82" s="350"/>
      <c r="D82" s="56">
        <v>34560</v>
      </c>
      <c r="E82" s="37"/>
      <c r="F82" s="37"/>
      <c r="G82" s="37"/>
      <c r="H82" s="38"/>
    </row>
    <row r="83" spans="1:8" ht="37.5" customHeight="1" x14ac:dyDescent="0.2">
      <c r="A83" s="147" t="s">
        <v>57</v>
      </c>
      <c r="B83" s="366"/>
      <c r="C83" s="350"/>
      <c r="D83" s="56">
        <v>36480</v>
      </c>
      <c r="E83" s="37"/>
      <c r="F83" s="37"/>
      <c r="G83" s="37"/>
      <c r="H83" s="38"/>
    </row>
    <row r="84" spans="1:8" ht="37.5" customHeight="1" x14ac:dyDescent="0.2">
      <c r="A84" s="147" t="s">
        <v>58</v>
      </c>
      <c r="B84" s="366"/>
      <c r="C84" s="350"/>
      <c r="D84" s="56">
        <v>38400</v>
      </c>
      <c r="E84" s="37"/>
      <c r="F84" s="37"/>
      <c r="G84" s="37"/>
      <c r="H84" s="38"/>
    </row>
    <row r="85" spans="1:8" ht="37.5" customHeight="1" x14ac:dyDescent="0.2">
      <c r="A85" s="147" t="s">
        <v>178</v>
      </c>
      <c r="B85" s="366"/>
      <c r="C85" s="350"/>
      <c r="D85" s="56">
        <v>40320</v>
      </c>
      <c r="E85" s="37"/>
      <c r="F85" s="37"/>
      <c r="G85" s="37"/>
      <c r="H85" s="38"/>
    </row>
    <row r="86" spans="1:8" ht="37.5" customHeight="1" x14ac:dyDescent="0.2">
      <c r="A86" s="147" t="s">
        <v>179</v>
      </c>
      <c r="B86" s="366"/>
      <c r="C86" s="350"/>
      <c r="D86" s="56">
        <v>42240</v>
      </c>
      <c r="E86" s="37"/>
      <c r="F86" s="37"/>
      <c r="G86" s="37"/>
      <c r="H86" s="38"/>
    </row>
    <row r="87" spans="1:8" ht="37.5" customHeight="1" x14ac:dyDescent="0.2">
      <c r="A87" s="147" t="s">
        <v>180</v>
      </c>
      <c r="B87" s="366"/>
      <c r="C87" s="350"/>
      <c r="D87" s="56">
        <v>44160</v>
      </c>
      <c r="E87" s="37"/>
      <c r="F87" s="37"/>
      <c r="G87" s="37"/>
      <c r="H87" s="38"/>
    </row>
    <row r="88" spans="1:8" ht="37.5" customHeight="1" x14ac:dyDescent="0.2">
      <c r="A88" s="147" t="s">
        <v>181</v>
      </c>
      <c r="B88" s="366"/>
      <c r="C88" s="350"/>
      <c r="D88" s="56">
        <v>46080</v>
      </c>
      <c r="E88" s="37"/>
      <c r="F88" s="37"/>
      <c r="G88" s="37"/>
      <c r="H88" s="38"/>
    </row>
    <row r="89" spans="1:8" ht="37.5" customHeight="1" x14ac:dyDescent="0.2">
      <c r="A89" s="147" t="s">
        <v>182</v>
      </c>
      <c r="B89" s="366"/>
      <c r="C89" s="350"/>
      <c r="D89" s="56">
        <v>48000</v>
      </c>
      <c r="E89" s="37"/>
      <c r="F89" s="37"/>
      <c r="G89" s="37"/>
      <c r="H89" s="38"/>
    </row>
    <row r="90" spans="1:8" ht="37.5" customHeight="1" x14ac:dyDescent="0.2">
      <c r="A90" s="147" t="s">
        <v>183</v>
      </c>
      <c r="B90" s="366"/>
      <c r="C90" s="350"/>
      <c r="D90" s="56">
        <v>49920</v>
      </c>
      <c r="E90" s="37"/>
      <c r="F90" s="37"/>
      <c r="G90" s="37"/>
      <c r="H90" s="38"/>
    </row>
    <row r="91" spans="1:8" ht="37.5" customHeight="1" x14ac:dyDescent="0.2">
      <c r="A91" s="147" t="s">
        <v>184</v>
      </c>
      <c r="B91" s="366"/>
      <c r="C91" s="350"/>
      <c r="D91" s="56">
        <v>51840</v>
      </c>
      <c r="E91" s="37"/>
      <c r="F91" s="37"/>
      <c r="G91" s="37"/>
      <c r="H91" s="38"/>
    </row>
    <row r="92" spans="1:8" ht="37.5" customHeight="1" x14ac:dyDescent="0.2">
      <c r="A92" s="147" t="s">
        <v>185</v>
      </c>
      <c r="B92" s="366"/>
      <c r="C92" s="350"/>
      <c r="D92" s="56">
        <v>53760</v>
      </c>
      <c r="E92" s="37"/>
      <c r="F92" s="37"/>
      <c r="G92" s="37"/>
      <c r="H92" s="38"/>
    </row>
    <row r="93" spans="1:8" ht="37.5" customHeight="1" x14ac:dyDescent="0.2">
      <c r="A93" s="147" t="s">
        <v>186</v>
      </c>
      <c r="B93" s="366"/>
      <c r="C93" s="350"/>
      <c r="D93" s="56">
        <v>55680</v>
      </c>
      <c r="E93" s="37"/>
      <c r="F93" s="37"/>
      <c r="G93" s="37"/>
      <c r="H93" s="38"/>
    </row>
    <row r="94" spans="1:8" ht="37.5" customHeight="1" x14ac:dyDescent="0.2">
      <c r="A94" s="147" t="s">
        <v>187</v>
      </c>
      <c r="B94" s="366"/>
      <c r="C94" s="350"/>
      <c r="D94" s="56">
        <v>57600</v>
      </c>
      <c r="E94" s="37"/>
      <c r="F94" s="37"/>
      <c r="G94" s="37"/>
      <c r="H94" s="38"/>
    </row>
    <row r="95" spans="1:8" ht="37.5" customHeight="1" x14ac:dyDescent="0.2">
      <c r="A95" s="147" t="s">
        <v>188</v>
      </c>
      <c r="B95" s="366"/>
      <c r="C95" s="350"/>
      <c r="D95" s="56">
        <v>59520</v>
      </c>
      <c r="E95" s="37"/>
      <c r="F95" s="37"/>
      <c r="G95" s="37"/>
      <c r="H95" s="38"/>
    </row>
    <row r="96" spans="1:8" ht="37.5" customHeight="1" x14ac:dyDescent="0.2">
      <c r="A96" s="147" t="s">
        <v>189</v>
      </c>
      <c r="B96" s="366"/>
      <c r="C96" s="350"/>
      <c r="D96" s="56">
        <v>61440</v>
      </c>
      <c r="E96" s="37"/>
      <c r="F96" s="37"/>
      <c r="G96" s="37"/>
      <c r="H96" s="38"/>
    </row>
    <row r="97" spans="1:8" ht="37.5" customHeight="1" x14ac:dyDescent="0.2">
      <c r="A97" s="147" t="s">
        <v>190</v>
      </c>
      <c r="B97" s="366"/>
      <c r="C97" s="350"/>
      <c r="D97" s="56">
        <v>63360</v>
      </c>
      <c r="E97" s="37"/>
      <c r="F97" s="37"/>
      <c r="G97" s="37"/>
      <c r="H97" s="38"/>
    </row>
    <row r="98" spans="1:8" ht="37.5" customHeight="1" x14ac:dyDescent="0.2">
      <c r="A98" s="147" t="s">
        <v>191</v>
      </c>
      <c r="B98" s="366"/>
      <c r="C98" s="350"/>
      <c r="D98" s="56">
        <v>65280</v>
      </c>
      <c r="E98" s="37"/>
      <c r="F98" s="37"/>
      <c r="G98" s="37"/>
      <c r="H98" s="38"/>
    </row>
    <row r="99" spans="1:8" ht="37.5" customHeight="1" x14ac:dyDescent="0.2">
      <c r="A99" s="147" t="s">
        <v>192</v>
      </c>
      <c r="B99" s="366"/>
      <c r="C99" s="350"/>
      <c r="D99" s="56">
        <v>67200</v>
      </c>
      <c r="E99" s="37"/>
      <c r="F99" s="37"/>
      <c r="G99" s="37"/>
      <c r="H99" s="38"/>
    </row>
    <row r="100" spans="1:8" ht="37.5" customHeight="1" x14ac:dyDescent="0.2">
      <c r="A100" s="147" t="s">
        <v>229</v>
      </c>
      <c r="B100" s="366"/>
      <c r="C100" s="350"/>
      <c r="D100" s="56">
        <v>69120</v>
      </c>
      <c r="E100" s="37"/>
      <c r="F100" s="37"/>
      <c r="G100" s="37"/>
      <c r="H100" s="38"/>
    </row>
    <row r="101" spans="1:8" ht="37.5" customHeight="1" x14ac:dyDescent="0.2">
      <c r="A101" s="147" t="s">
        <v>230</v>
      </c>
      <c r="B101" s="366"/>
      <c r="C101" s="350"/>
      <c r="D101" s="56">
        <v>71040</v>
      </c>
      <c r="E101" s="37"/>
      <c r="F101" s="37"/>
      <c r="G101" s="37"/>
      <c r="H101" s="38"/>
    </row>
    <row r="102" spans="1:8" ht="37.5" customHeight="1" x14ac:dyDescent="0.2">
      <c r="A102" s="147" t="s">
        <v>231</v>
      </c>
      <c r="B102" s="366"/>
      <c r="C102" s="350"/>
      <c r="D102" s="56">
        <v>72960</v>
      </c>
      <c r="E102" s="37"/>
      <c r="F102" s="37"/>
      <c r="G102" s="37"/>
      <c r="H102" s="38"/>
    </row>
    <row r="103" spans="1:8" ht="37.5" customHeight="1" x14ac:dyDescent="0.2">
      <c r="A103" s="147" t="s">
        <v>232</v>
      </c>
      <c r="B103" s="366"/>
      <c r="C103" s="350"/>
      <c r="D103" s="56">
        <v>74880</v>
      </c>
      <c r="E103" s="37"/>
      <c r="F103" s="37"/>
      <c r="G103" s="37"/>
      <c r="H103" s="38"/>
    </row>
    <row r="104" spans="1:8" ht="37.5" customHeight="1" x14ac:dyDescent="0.2">
      <c r="A104" s="147" t="s">
        <v>233</v>
      </c>
      <c r="B104" s="366"/>
      <c r="C104" s="350"/>
      <c r="D104" s="56">
        <v>76800</v>
      </c>
      <c r="E104" s="37"/>
      <c r="F104" s="37"/>
      <c r="G104" s="37"/>
      <c r="H104" s="38"/>
    </row>
    <row r="105" spans="1:8" ht="37.5" customHeight="1" x14ac:dyDescent="0.2">
      <c r="A105" s="147" t="s">
        <v>356</v>
      </c>
      <c r="B105" s="366"/>
      <c r="C105" s="350"/>
      <c r="D105" s="56">
        <v>78720</v>
      </c>
      <c r="E105" s="37"/>
      <c r="F105" s="37"/>
      <c r="G105" s="37"/>
      <c r="H105" s="38"/>
    </row>
    <row r="106" spans="1:8" ht="37.5" customHeight="1" x14ac:dyDescent="0.2">
      <c r="A106" s="147" t="s">
        <v>357</v>
      </c>
      <c r="B106" s="366"/>
      <c r="C106" s="350"/>
      <c r="D106" s="56">
        <v>80640</v>
      </c>
      <c r="E106" s="37"/>
      <c r="F106" s="37"/>
      <c r="G106" s="37"/>
      <c r="H106" s="38"/>
    </row>
    <row r="107" spans="1:8" ht="37.5" customHeight="1" x14ac:dyDescent="0.2">
      <c r="A107" s="147" t="s">
        <v>358</v>
      </c>
      <c r="B107" s="366"/>
      <c r="C107" s="350"/>
      <c r="D107" s="56">
        <v>82560</v>
      </c>
      <c r="E107" s="37"/>
      <c r="F107" s="37"/>
      <c r="G107" s="37"/>
      <c r="H107" s="38"/>
    </row>
    <row r="108" spans="1:8" ht="37.5" customHeight="1" x14ac:dyDescent="0.2">
      <c r="A108" s="147" t="s">
        <v>359</v>
      </c>
      <c r="B108" s="366"/>
      <c r="C108" s="350"/>
      <c r="D108" s="56">
        <v>84480</v>
      </c>
      <c r="E108" s="37"/>
      <c r="F108" s="37"/>
      <c r="G108" s="37"/>
      <c r="H108" s="38"/>
    </row>
    <row r="109" spans="1:8" ht="37.5" customHeight="1" x14ac:dyDescent="0.2">
      <c r="A109" s="147" t="s">
        <v>360</v>
      </c>
      <c r="B109" s="366"/>
      <c r="C109" s="350"/>
      <c r="D109" s="56">
        <v>86400</v>
      </c>
      <c r="E109" s="37"/>
      <c r="F109" s="37"/>
      <c r="G109" s="37"/>
      <c r="H109" s="38"/>
    </row>
    <row r="110" spans="1:8" ht="37.5" customHeight="1" x14ac:dyDescent="0.2">
      <c r="A110" s="147" t="s">
        <v>361</v>
      </c>
      <c r="B110" s="366"/>
      <c r="C110" s="350"/>
      <c r="D110" s="56">
        <v>88320</v>
      </c>
      <c r="E110" s="37"/>
      <c r="F110" s="37"/>
      <c r="G110" s="37"/>
      <c r="H110" s="38"/>
    </row>
    <row r="111" spans="1:8" ht="37.5" customHeight="1" x14ac:dyDescent="0.2">
      <c r="A111" s="147" t="s">
        <v>362</v>
      </c>
      <c r="B111" s="366"/>
      <c r="C111" s="350"/>
      <c r="D111" s="56">
        <v>90240</v>
      </c>
      <c r="E111" s="37"/>
      <c r="F111" s="37"/>
      <c r="G111" s="37"/>
      <c r="H111" s="38"/>
    </row>
    <row r="112" spans="1:8" ht="37.5" customHeight="1" x14ac:dyDescent="0.2">
      <c r="A112" s="147" t="s">
        <v>363</v>
      </c>
      <c r="B112" s="366"/>
      <c r="C112" s="350"/>
      <c r="D112" s="56">
        <v>92160</v>
      </c>
      <c r="E112" s="37"/>
      <c r="F112" s="37"/>
      <c r="G112" s="37"/>
      <c r="H112" s="38"/>
    </row>
    <row r="113" spans="1:8" ht="37.5" customHeight="1" x14ac:dyDescent="0.2">
      <c r="A113" s="147" t="s">
        <v>364</v>
      </c>
      <c r="B113" s="366"/>
      <c r="C113" s="350"/>
      <c r="D113" s="56">
        <v>94080</v>
      </c>
      <c r="E113" s="37"/>
      <c r="F113" s="37"/>
      <c r="G113" s="37"/>
      <c r="H113" s="38"/>
    </row>
    <row r="114" spans="1:8" ht="37.5" customHeight="1" x14ac:dyDescent="0.2">
      <c r="A114" s="147" t="s">
        <v>365</v>
      </c>
      <c r="B114" s="366"/>
      <c r="C114" s="350"/>
      <c r="D114" s="56">
        <v>96000</v>
      </c>
      <c r="E114" s="37"/>
      <c r="F114" s="37"/>
      <c r="G114" s="37"/>
      <c r="H114" s="38"/>
    </row>
    <row r="115" spans="1:8" ht="37.5" customHeight="1" x14ac:dyDescent="0.2">
      <c r="A115" s="147" t="s">
        <v>366</v>
      </c>
      <c r="B115" s="366"/>
      <c r="C115" s="350"/>
      <c r="D115" s="56">
        <v>97920</v>
      </c>
      <c r="E115" s="37"/>
      <c r="F115" s="37"/>
      <c r="G115" s="37"/>
      <c r="H115" s="38"/>
    </row>
    <row r="116" spans="1:8" ht="37.5" customHeight="1" x14ac:dyDescent="0.2">
      <c r="A116" s="147" t="s">
        <v>367</v>
      </c>
      <c r="B116" s="366"/>
      <c r="C116" s="350"/>
      <c r="D116" s="56">
        <v>99840</v>
      </c>
      <c r="E116" s="37"/>
      <c r="F116" s="37"/>
      <c r="G116" s="37"/>
      <c r="H116" s="38"/>
    </row>
    <row r="117" spans="1:8" ht="37.5" customHeight="1" x14ac:dyDescent="0.2">
      <c r="A117" s="147" t="s">
        <v>368</v>
      </c>
      <c r="B117" s="366"/>
      <c r="C117" s="350"/>
      <c r="D117" s="56">
        <v>101760</v>
      </c>
      <c r="E117" s="37"/>
      <c r="F117" s="37"/>
      <c r="G117" s="37"/>
      <c r="H117" s="38"/>
    </row>
    <row r="118" spans="1:8" ht="37.5" customHeight="1" x14ac:dyDescent="0.2">
      <c r="A118" s="147" t="s">
        <v>369</v>
      </c>
      <c r="B118" s="366"/>
      <c r="C118" s="350"/>
      <c r="D118" s="56">
        <v>103680</v>
      </c>
      <c r="E118" s="37"/>
      <c r="F118" s="37"/>
      <c r="G118" s="37"/>
      <c r="H118" s="38"/>
    </row>
    <row r="119" spans="1:8" ht="37.5" customHeight="1" x14ac:dyDescent="0.2">
      <c r="A119" s="147" t="s">
        <v>370</v>
      </c>
      <c r="B119" s="366"/>
      <c r="C119" s="350"/>
      <c r="D119" s="56">
        <v>105600</v>
      </c>
      <c r="E119" s="37"/>
      <c r="F119" s="37"/>
      <c r="G119" s="37"/>
      <c r="H119" s="38"/>
    </row>
    <row r="120" spans="1:8" ht="37.5" customHeight="1" x14ac:dyDescent="0.2">
      <c r="A120" s="147" t="s">
        <v>371</v>
      </c>
      <c r="B120" s="366"/>
      <c r="C120" s="350"/>
      <c r="D120" s="56">
        <v>107520</v>
      </c>
      <c r="E120" s="37"/>
      <c r="F120" s="37"/>
      <c r="G120" s="37"/>
      <c r="H120" s="38"/>
    </row>
    <row r="121" spans="1:8" ht="37.5" customHeight="1" x14ac:dyDescent="0.2">
      <c r="A121" s="147" t="s">
        <v>372</v>
      </c>
      <c r="B121" s="366"/>
      <c r="C121" s="350"/>
      <c r="D121" s="56">
        <v>109440</v>
      </c>
      <c r="E121" s="37"/>
      <c r="F121" s="37"/>
      <c r="G121" s="37"/>
      <c r="H121" s="38"/>
    </row>
    <row r="122" spans="1:8" ht="37.5" customHeight="1" x14ac:dyDescent="0.2">
      <c r="A122" s="147" t="s">
        <v>373</v>
      </c>
      <c r="B122" s="366"/>
      <c r="C122" s="350"/>
      <c r="D122" s="56">
        <v>111360</v>
      </c>
      <c r="E122" s="37"/>
      <c r="F122" s="37"/>
      <c r="G122" s="37"/>
      <c r="H122" s="38"/>
    </row>
    <row r="123" spans="1:8" ht="37.5" customHeight="1" x14ac:dyDescent="0.2">
      <c r="A123" s="147" t="s">
        <v>374</v>
      </c>
      <c r="B123" s="366"/>
      <c r="C123" s="350"/>
      <c r="D123" s="56">
        <v>113280</v>
      </c>
      <c r="E123" s="37"/>
      <c r="F123" s="37"/>
      <c r="G123" s="37"/>
      <c r="H123" s="38"/>
    </row>
    <row r="124" spans="1:8" ht="37.5" customHeight="1" thickBot="1" x14ac:dyDescent="0.25">
      <c r="A124" s="147" t="s">
        <v>375</v>
      </c>
      <c r="B124" s="366"/>
      <c r="C124" s="367"/>
      <c r="D124" s="56">
        <v>115200</v>
      </c>
      <c r="E124" s="37"/>
      <c r="F124" s="37"/>
      <c r="G124" s="37"/>
      <c r="H124" s="38"/>
    </row>
    <row r="125" spans="1:8" ht="50.1" customHeight="1" thickBot="1" x14ac:dyDescent="0.25">
      <c r="A125" s="136" t="s">
        <v>59</v>
      </c>
      <c r="B125" s="137"/>
      <c r="C125" s="137"/>
      <c r="D125" s="138" t="str">
        <f>"от "&amp;MIN(D126:D135)&amp;" до "&amp;MAX(D126:D135)</f>
        <v>от 360 до 8640</v>
      </c>
      <c r="E125" s="139"/>
      <c r="F125" s="139"/>
      <c r="G125" s="139"/>
      <c r="H125" s="140"/>
    </row>
    <row r="126" spans="1:8" ht="151.5" x14ac:dyDescent="0.2">
      <c r="A126" s="149" t="s">
        <v>60</v>
      </c>
      <c r="B126" s="150" t="s">
        <v>13</v>
      </c>
      <c r="C126" s="151"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152">
        <v>936</v>
      </c>
      <c r="E126" s="152"/>
      <c r="F126" s="152"/>
      <c r="G126" s="152"/>
      <c r="H126" s="153"/>
    </row>
    <row r="127" spans="1:8" ht="37.5" customHeight="1" x14ac:dyDescent="0.2">
      <c r="A127" s="154" t="s">
        <v>61</v>
      </c>
      <c r="B127" s="155"/>
      <c r="C127" s="15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157">
        <v>570</v>
      </c>
      <c r="E127" s="157"/>
      <c r="F127" s="157"/>
      <c r="G127" s="157"/>
      <c r="H127" s="158"/>
    </row>
    <row r="128" spans="1:8" ht="37.5" customHeight="1" x14ac:dyDescent="0.2">
      <c r="A128" s="154" t="s">
        <v>62</v>
      </c>
      <c r="B128" s="155"/>
      <c r="C128" s="159"/>
      <c r="D128" s="157">
        <v>8640</v>
      </c>
      <c r="E128" s="157"/>
      <c r="F128" s="157"/>
      <c r="G128" s="157"/>
      <c r="H128" s="158"/>
    </row>
    <row r="129" spans="1:8" ht="37.5" customHeight="1" x14ac:dyDescent="0.2">
      <c r="A129" s="154" t="s">
        <v>63</v>
      </c>
      <c r="B129" s="155"/>
      <c r="C129" s="159"/>
      <c r="D129" s="157">
        <v>1728</v>
      </c>
      <c r="E129" s="157"/>
      <c r="F129" s="157"/>
      <c r="G129" s="157"/>
      <c r="H129" s="158"/>
    </row>
    <row r="130" spans="1:8" ht="37.5" customHeight="1" x14ac:dyDescent="0.2">
      <c r="A130" s="160" t="s">
        <v>64</v>
      </c>
      <c r="B130" s="161"/>
      <c r="C130" s="159"/>
      <c r="D130" s="157">
        <v>5184</v>
      </c>
      <c r="E130" s="157"/>
      <c r="F130" s="157"/>
      <c r="G130" s="157"/>
      <c r="H130" s="158"/>
    </row>
    <row r="131" spans="1:8" ht="37.5" customHeight="1" x14ac:dyDescent="0.2">
      <c r="A131" s="154" t="s">
        <v>65</v>
      </c>
      <c r="B131" s="155"/>
      <c r="C131" s="159"/>
      <c r="D131" s="157">
        <v>360</v>
      </c>
      <c r="E131" s="157"/>
      <c r="F131" s="157"/>
      <c r="G131" s="157"/>
      <c r="H131" s="158"/>
    </row>
    <row r="132" spans="1:8" ht="37.5" customHeight="1" x14ac:dyDescent="0.2">
      <c r="A132" s="154" t="s">
        <v>66</v>
      </c>
      <c r="B132" s="155"/>
      <c r="C132" s="159"/>
      <c r="D132" s="157">
        <v>360</v>
      </c>
      <c r="E132" s="157"/>
      <c r="F132" s="157"/>
      <c r="G132" s="157"/>
      <c r="H132" s="158"/>
    </row>
    <row r="133" spans="1:8" ht="37.5" customHeight="1" x14ac:dyDescent="0.2">
      <c r="A133" s="154" t="s">
        <v>67</v>
      </c>
      <c r="B133" s="155"/>
      <c r="C133" s="159"/>
      <c r="D133" s="157">
        <v>720</v>
      </c>
      <c r="E133" s="157"/>
      <c r="F133" s="157"/>
      <c r="G133" s="157"/>
      <c r="H133" s="158"/>
    </row>
    <row r="134" spans="1:8" ht="37.5" customHeight="1" x14ac:dyDescent="0.2">
      <c r="A134" s="154" t="s">
        <v>68</v>
      </c>
      <c r="B134" s="155"/>
      <c r="C134" s="159"/>
      <c r="D134" s="157">
        <v>1094.3999999999999</v>
      </c>
      <c r="E134" s="157"/>
      <c r="F134" s="157"/>
      <c r="G134" s="157"/>
      <c r="H134" s="158"/>
    </row>
    <row r="135" spans="1:8" ht="37.5" customHeight="1" thickBot="1" x14ac:dyDescent="0.25">
      <c r="A135" s="162" t="s">
        <v>69</v>
      </c>
      <c r="B135" s="163"/>
      <c r="C135" s="164"/>
      <c r="D135" s="165">
        <v>6120</v>
      </c>
      <c r="E135" s="165"/>
      <c r="F135" s="165"/>
      <c r="G135" s="165"/>
      <c r="H135" s="166"/>
    </row>
    <row r="136" spans="1:8" s="16" customFormat="1" ht="117.75" customHeight="1" thickBot="1" x14ac:dyDescent="0.25">
      <c r="A136" s="283" t="s">
        <v>71</v>
      </c>
      <c r="B136" s="284"/>
      <c r="C13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45">
        <v>30</v>
      </c>
      <c r="E136" s="45"/>
      <c r="F136" s="45"/>
      <c r="G136" s="45"/>
      <c r="H136" s="46"/>
    </row>
    <row r="137" spans="1:8" ht="50.1" customHeight="1" thickBot="1" x14ac:dyDescent="0.25">
      <c r="A137" s="24" t="s">
        <v>72</v>
      </c>
      <c r="B137" s="25"/>
      <c r="C137" s="26"/>
      <c r="D137" s="173" t="e">
        <f>"от "&amp;MIN(D139,D159:H160,#REF!,D161:H175)&amp;" до "&amp;MAX(D139,D159:H160,#REF!,D161:H175)</f>
        <v>#REF!</v>
      </c>
      <c r="E137" s="173"/>
      <c r="F137" s="173"/>
      <c r="G137" s="173"/>
      <c r="H137" s="174"/>
    </row>
    <row r="138" spans="1:8" ht="21.75" thickBot="1" x14ac:dyDescent="0.25">
      <c r="A138" s="286"/>
      <c r="B138" s="287"/>
      <c r="C138" s="130"/>
      <c r="D138" s="288"/>
      <c r="E138" s="288"/>
      <c r="F138" s="288"/>
      <c r="G138" s="288"/>
      <c r="H138" s="289"/>
    </row>
    <row r="139" spans="1:8" ht="72.75" customHeight="1" thickBot="1" x14ac:dyDescent="0.25">
      <c r="A139" s="179" t="s">
        <v>73</v>
      </c>
      <c r="B139" s="180"/>
      <c r="C13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182">
        <v>7200</v>
      </c>
      <c r="E139" s="182"/>
      <c r="F139" s="182"/>
      <c r="G139" s="182"/>
      <c r="H139" s="183"/>
    </row>
    <row r="140" spans="1:8" ht="72.75" customHeight="1" thickBot="1" x14ac:dyDescent="0.25">
      <c r="A140" s="184" t="s">
        <v>74</v>
      </c>
      <c r="B140" s="185"/>
      <c r="C140" s="186"/>
      <c r="D140" s="187" t="s">
        <v>75</v>
      </c>
      <c r="E140" s="188"/>
      <c r="F140" s="188"/>
      <c r="G140" s="188"/>
      <c r="H140" s="189"/>
    </row>
    <row r="141" spans="1:8" ht="72.75" customHeight="1" x14ac:dyDescent="0.2">
      <c r="A141" s="190" t="s">
        <v>76</v>
      </c>
      <c r="B141" s="191"/>
      <c r="C141" s="186"/>
      <c r="D141" s="157">
        <f>D139/4</f>
        <v>1800</v>
      </c>
      <c r="E141" s="157"/>
      <c r="F141" s="157"/>
      <c r="G141" s="157"/>
      <c r="H141" s="158"/>
    </row>
    <row r="142" spans="1:8" ht="72.75" customHeight="1" x14ac:dyDescent="0.2">
      <c r="A142" s="190" t="s">
        <v>77</v>
      </c>
      <c r="B142" s="191"/>
      <c r="C142" s="186"/>
      <c r="D142" s="157">
        <f>D139/5</f>
        <v>1440</v>
      </c>
      <c r="E142" s="157"/>
      <c r="F142" s="157"/>
      <c r="G142" s="157"/>
      <c r="H142" s="158"/>
    </row>
    <row r="143" spans="1:8" ht="72.75" customHeight="1" x14ac:dyDescent="0.2">
      <c r="A143" s="190" t="s">
        <v>78</v>
      </c>
      <c r="B143" s="191"/>
      <c r="C143" s="186"/>
      <c r="D143" s="157">
        <f>D139/6</f>
        <v>1200</v>
      </c>
      <c r="E143" s="157"/>
      <c r="F143" s="157"/>
      <c r="G143" s="157"/>
      <c r="H143" s="158"/>
    </row>
    <row r="144" spans="1:8" ht="72.75" customHeight="1" x14ac:dyDescent="0.2">
      <c r="A144" s="190" t="s">
        <v>79</v>
      </c>
      <c r="B144" s="191"/>
      <c r="C144" s="186"/>
      <c r="D144" s="157">
        <f>D139/7</f>
        <v>1028.5714285714287</v>
      </c>
      <c r="E144" s="157"/>
      <c r="F144" s="157"/>
      <c r="G144" s="157"/>
      <c r="H144" s="158"/>
    </row>
    <row r="145" spans="1:8" ht="72.75" customHeight="1" x14ac:dyDescent="0.2">
      <c r="A145" s="190" t="s">
        <v>80</v>
      </c>
      <c r="B145" s="191"/>
      <c r="C145" s="186"/>
      <c r="D145" s="157">
        <f>D139/8</f>
        <v>900</v>
      </c>
      <c r="E145" s="157"/>
      <c r="F145" s="157"/>
      <c r="G145" s="157"/>
      <c r="H145" s="158"/>
    </row>
    <row r="146" spans="1:8" ht="72.75" customHeight="1" x14ac:dyDescent="0.2">
      <c r="A146" s="190" t="s">
        <v>81</v>
      </c>
      <c r="B146" s="191"/>
      <c r="C146" s="186"/>
      <c r="D146" s="157">
        <f>D139/9</f>
        <v>800</v>
      </c>
      <c r="E146" s="157"/>
      <c r="F146" s="157"/>
      <c r="G146" s="157"/>
      <c r="H146" s="158"/>
    </row>
    <row r="147" spans="1:8" ht="72.75" customHeight="1" x14ac:dyDescent="0.2">
      <c r="A147" s="190" t="s">
        <v>82</v>
      </c>
      <c r="B147" s="191"/>
      <c r="C147" s="186"/>
      <c r="D147" s="157">
        <f>D139/10</f>
        <v>720</v>
      </c>
      <c r="E147" s="157"/>
      <c r="F147" s="157"/>
      <c r="G147" s="157"/>
      <c r="H147" s="158"/>
    </row>
    <row r="148" spans="1:8" ht="72.75" customHeight="1" thickBot="1" x14ac:dyDescent="0.25">
      <c r="A148" s="179" t="s">
        <v>83</v>
      </c>
      <c r="B148" s="180"/>
      <c r="C148" s="186"/>
      <c r="D148" s="182">
        <v>10800</v>
      </c>
      <c r="E148" s="182"/>
      <c r="F148" s="182"/>
      <c r="G148" s="182"/>
      <c r="H148" s="183"/>
    </row>
    <row r="149" spans="1:8" ht="72.75" customHeight="1" thickBot="1" x14ac:dyDescent="0.25">
      <c r="A149" s="184" t="s">
        <v>74</v>
      </c>
      <c r="B149" s="185"/>
      <c r="C149" s="186"/>
      <c r="D149" s="187" t="s">
        <v>75</v>
      </c>
      <c r="E149" s="188"/>
      <c r="F149" s="188"/>
      <c r="G149" s="188"/>
      <c r="H149" s="189"/>
    </row>
    <row r="150" spans="1:8" ht="72.75" customHeight="1" x14ac:dyDescent="0.2">
      <c r="A150" s="190" t="s">
        <v>76</v>
      </c>
      <c r="B150" s="191"/>
      <c r="C150" s="186"/>
      <c r="D150" s="157">
        <v>2700</v>
      </c>
      <c r="E150" s="157"/>
      <c r="F150" s="157"/>
      <c r="G150" s="157"/>
      <c r="H150" s="158"/>
    </row>
    <row r="151" spans="1:8" ht="72.75" customHeight="1" x14ac:dyDescent="0.2">
      <c r="A151" s="190" t="s">
        <v>77</v>
      </c>
      <c r="B151" s="191"/>
      <c r="C151" s="186"/>
      <c r="D151" s="157">
        <v>2160</v>
      </c>
      <c r="E151" s="157"/>
      <c r="F151" s="157"/>
      <c r="G151" s="157"/>
      <c r="H151" s="158"/>
    </row>
    <row r="152" spans="1:8" ht="72.75" customHeight="1" x14ac:dyDescent="0.2">
      <c r="A152" s="190" t="s">
        <v>78</v>
      </c>
      <c r="B152" s="191"/>
      <c r="C152" s="186"/>
      <c r="D152" s="157">
        <v>1800</v>
      </c>
      <c r="E152" s="157"/>
      <c r="F152" s="157"/>
      <c r="G152" s="157"/>
      <c r="H152" s="158"/>
    </row>
    <row r="153" spans="1:8" ht="72.75" customHeight="1" x14ac:dyDescent="0.2">
      <c r="A153" s="190" t="s">
        <v>79</v>
      </c>
      <c r="B153" s="191"/>
      <c r="C153" s="186"/>
      <c r="D153" s="157">
        <v>1542.8571428571429</v>
      </c>
      <c r="E153" s="157"/>
      <c r="F153" s="157"/>
      <c r="G153" s="157"/>
      <c r="H153" s="158"/>
    </row>
    <row r="154" spans="1:8" ht="72.75" customHeight="1" x14ac:dyDescent="0.2">
      <c r="A154" s="190" t="s">
        <v>80</v>
      </c>
      <c r="B154" s="191"/>
      <c r="C154" s="186"/>
      <c r="D154" s="157">
        <v>1350</v>
      </c>
      <c r="E154" s="157"/>
      <c r="F154" s="157"/>
      <c r="G154" s="157"/>
      <c r="H154" s="158"/>
    </row>
    <row r="155" spans="1:8" ht="72.75" customHeight="1" x14ac:dyDescent="0.2">
      <c r="A155" s="190" t="s">
        <v>81</v>
      </c>
      <c r="B155" s="191"/>
      <c r="C155" s="186"/>
      <c r="D155" s="157">
        <v>1200</v>
      </c>
      <c r="E155" s="157"/>
      <c r="F155" s="157"/>
      <c r="G155" s="157"/>
      <c r="H155" s="158"/>
    </row>
    <row r="156" spans="1:8" ht="72.75" customHeight="1" thickBot="1" x14ac:dyDescent="0.25">
      <c r="A156" s="190" t="s">
        <v>82</v>
      </c>
      <c r="B156" s="191"/>
      <c r="C156" s="194"/>
      <c r="D156" s="157">
        <v>1080</v>
      </c>
      <c r="E156" s="157"/>
      <c r="F156" s="157"/>
      <c r="G156" s="157"/>
      <c r="H156" s="158"/>
    </row>
    <row r="157" spans="1:8" s="16" customFormat="1" ht="62.45" customHeight="1" thickBot="1" x14ac:dyDescent="0.25">
      <c r="A157" s="195" t="s">
        <v>84</v>
      </c>
      <c r="B157" s="196"/>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44">
        <v>15960</v>
      </c>
      <c r="E157" s="45"/>
      <c r="F157" s="45"/>
      <c r="G157" s="45"/>
      <c r="H157" s="46"/>
    </row>
    <row r="158" spans="1:8" ht="21.75" thickBot="1" x14ac:dyDescent="0.25">
      <c r="A158" s="286"/>
      <c r="B158" s="287"/>
      <c r="C158" s="125"/>
      <c r="D158" s="288"/>
      <c r="E158" s="288"/>
      <c r="F158" s="288"/>
      <c r="G158" s="288"/>
      <c r="H158" s="289"/>
    </row>
    <row r="159" spans="1:8" ht="50.1" customHeight="1" x14ac:dyDescent="0.2">
      <c r="A159" s="160" t="s">
        <v>85</v>
      </c>
      <c r="B159" s="161"/>
      <c r="C159" s="201" t="str">
        <f>"Интернет-площадка 2gis.ru на основе Cправочника организаций "&amp;$C$2&amp;""</f>
        <v>Интернет-площадка 2gis.ru на основе Cправочника организаций "2ГИС.РЕСПУБЛИКА АЛТАЙ"</v>
      </c>
      <c r="D159" s="31">
        <v>3000</v>
      </c>
      <c r="E159" s="32"/>
      <c r="F159" s="32"/>
      <c r="G159" s="32"/>
      <c r="H159" s="33"/>
    </row>
    <row r="160" spans="1:8" ht="50.1" customHeight="1" x14ac:dyDescent="0.2">
      <c r="A160" s="160" t="s">
        <v>86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121">
        <v>3110.4</v>
      </c>
      <c r="E160" s="122"/>
      <c r="F160" s="122"/>
      <c r="G160" s="122"/>
      <c r="H160" s="123"/>
    </row>
    <row r="161" spans="1:8" ht="50.1" customHeight="1" x14ac:dyDescent="0.2">
      <c r="A161" s="160" t="s">
        <v>87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6">
        <v>2592</v>
      </c>
      <c r="E161" s="37"/>
      <c r="F161" s="37"/>
      <c r="G161" s="37"/>
      <c r="H161" s="38"/>
    </row>
    <row r="162" spans="1:8" ht="50.1" customHeight="1" x14ac:dyDescent="0.2">
      <c r="A162" s="160" t="s">
        <v>88</v>
      </c>
      <c r="B162" s="161"/>
      <c r="C162" s="202" t="str">
        <f>"Интернет-площадка 2gis.ru на основе Cправочника организаций "&amp;$C$2&amp;""</f>
        <v>Интернет-площадка 2gis.ru на основе Cправочника организаций "2ГИС.РЕСПУБЛИКА АЛТАЙ"</v>
      </c>
      <c r="D162" s="36">
        <v>3300</v>
      </c>
      <c r="E162" s="37"/>
      <c r="F162" s="37"/>
      <c r="G162" s="37"/>
      <c r="H162" s="38"/>
    </row>
    <row r="163" spans="1:8" ht="50.1" customHeight="1" x14ac:dyDescent="0.2">
      <c r="A163" s="160" t="s">
        <v>89</v>
      </c>
      <c r="B163" s="161"/>
      <c r="C163" s="202" t="str">
        <f>"Интернет-площадка 2gis.ru на основе Cправочника организаций "&amp;$C$2&amp;""</f>
        <v>Интернет-площадка 2gis.ru на основе Cправочника организаций "2ГИС.РЕСПУБЛИКА АЛТАЙ"</v>
      </c>
      <c r="D163" s="36">
        <v>3960</v>
      </c>
      <c r="E163" s="37"/>
      <c r="F163" s="37"/>
      <c r="G163" s="37"/>
      <c r="H163" s="38"/>
    </row>
    <row r="164" spans="1:8" ht="50.1" customHeight="1" x14ac:dyDescent="0.2">
      <c r="A164" s="160" t="s">
        <v>90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6">
        <v>1166.3999999999999</v>
      </c>
      <c r="E164" s="37"/>
      <c r="F164" s="37"/>
      <c r="G164" s="37"/>
      <c r="H164" s="38"/>
    </row>
    <row r="165" spans="1:8" ht="50.1" customHeight="1" x14ac:dyDescent="0.2">
      <c r="A165" s="160" t="s">
        <v>91</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6">
        <v>950.4</v>
      </c>
      <c r="E165" s="37"/>
      <c r="F165" s="37"/>
      <c r="G165" s="37"/>
      <c r="H165" s="38"/>
    </row>
    <row r="166" spans="1:8" ht="50.1" customHeight="1" x14ac:dyDescent="0.2">
      <c r="A166" s="160" t="s">
        <v>92</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6">
        <v>2808</v>
      </c>
      <c r="E166" s="37"/>
      <c r="F166" s="37"/>
      <c r="G166" s="37"/>
      <c r="H166" s="38"/>
    </row>
    <row r="167" spans="1:8" ht="50.1" customHeight="1" x14ac:dyDescent="0.2">
      <c r="A167" s="160" t="s">
        <v>93</v>
      </c>
      <c r="B167" s="161"/>
      <c r="C167" s="203" t="e">
        <f>#REF!</f>
        <v>#REF!</v>
      </c>
      <c r="D167" s="36">
        <v>7224</v>
      </c>
      <c r="E167" s="37"/>
      <c r="F167" s="37"/>
      <c r="G167" s="37"/>
      <c r="H167" s="38"/>
    </row>
    <row r="168" spans="1:8" ht="50.1" customHeight="1" x14ac:dyDescent="0.2">
      <c r="A168" s="160" t="s">
        <v>94</v>
      </c>
      <c r="B168" s="161"/>
      <c r="C168" s="202" t="s">
        <v>95</v>
      </c>
      <c r="D168" s="36">
        <v>780</v>
      </c>
      <c r="E168" s="37"/>
      <c r="F168" s="37"/>
      <c r="G168" s="37"/>
      <c r="H168" s="38"/>
    </row>
    <row r="169" spans="1:8" ht="75" customHeight="1" x14ac:dyDescent="0.2">
      <c r="A169" s="160" t="s">
        <v>96</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6">
        <v>2760</v>
      </c>
      <c r="E169" s="37"/>
      <c r="F169" s="37"/>
      <c r="G169" s="37"/>
      <c r="H169" s="38"/>
    </row>
    <row r="170" spans="1:8" ht="75" customHeight="1" x14ac:dyDescent="0.2">
      <c r="A170" s="160" t="s">
        <v>97</v>
      </c>
      <c r="B170" s="161"/>
      <c r="C170" s="202"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6">
        <v>2220</v>
      </c>
      <c r="E170" s="37"/>
      <c r="F170" s="37"/>
      <c r="G170" s="37"/>
      <c r="H170" s="38"/>
    </row>
    <row r="171" spans="1:8" ht="75" customHeight="1" x14ac:dyDescent="0.2">
      <c r="A171" s="160" t="s">
        <v>98</v>
      </c>
      <c r="B171" s="161"/>
      <c r="C171"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6">
        <v>1800</v>
      </c>
      <c r="E171" s="37"/>
      <c r="F171" s="37"/>
      <c r="G171" s="37"/>
      <c r="H171" s="38"/>
    </row>
    <row r="172" spans="1:8" ht="75" customHeight="1" x14ac:dyDescent="0.2">
      <c r="A172" s="160" t="s">
        <v>99</v>
      </c>
      <c r="B172" s="161"/>
      <c r="C172"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6">
        <v>1140</v>
      </c>
      <c r="E172" s="37"/>
      <c r="F172" s="37"/>
      <c r="G172" s="37"/>
      <c r="H172" s="38"/>
    </row>
    <row r="173" spans="1:8" ht="75" customHeight="1" x14ac:dyDescent="0.2">
      <c r="A173" s="160" t="s">
        <v>100</v>
      </c>
      <c r="B173" s="161" t="s">
        <v>100</v>
      </c>
      <c r="C17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3" s="36">
        <v>6600</v>
      </c>
      <c r="E173" s="37"/>
      <c r="F173" s="37"/>
      <c r="G173" s="37"/>
      <c r="H173" s="38"/>
    </row>
    <row r="174" spans="1:8" ht="75" customHeight="1" x14ac:dyDescent="0.2">
      <c r="A174" s="160" t="s">
        <v>101</v>
      </c>
      <c r="B174" s="161" t="s">
        <v>101</v>
      </c>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6">
        <v>4800</v>
      </c>
      <c r="E174" s="37"/>
      <c r="F174" s="37"/>
      <c r="G174" s="37"/>
      <c r="H174" s="38"/>
    </row>
    <row r="175" spans="1:8" ht="50.1" customHeight="1" thickBot="1" x14ac:dyDescent="0.25">
      <c r="A175" s="160" t="s">
        <v>102</v>
      </c>
      <c r="B175" s="161"/>
      <c r="C175"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5" s="36">
        <v>2334</v>
      </c>
      <c r="E175" s="37"/>
      <c r="F175" s="37"/>
      <c r="G175" s="37"/>
      <c r="H175" s="38"/>
    </row>
    <row r="176" spans="1:8" s="16" customFormat="1" ht="102" customHeight="1" thickBot="1" x14ac:dyDescent="0.25">
      <c r="A176" s="160" t="s">
        <v>16</v>
      </c>
      <c r="B176" s="161"/>
      <c r="C17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6">
        <v>960</v>
      </c>
      <c r="E176" s="37"/>
      <c r="F176" s="37"/>
      <c r="G176" s="37"/>
      <c r="H176" s="38"/>
    </row>
    <row r="177" spans="1:8" s="16" customFormat="1" ht="102" customHeight="1" thickBot="1" x14ac:dyDescent="0.25">
      <c r="A177" s="160" t="s">
        <v>103</v>
      </c>
      <c r="B177" s="161"/>
      <c r="C17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7" s="36">
        <v>50010</v>
      </c>
      <c r="E177" s="37"/>
      <c r="F177" s="37"/>
      <c r="G177" s="37"/>
      <c r="H177" s="38"/>
    </row>
    <row r="178" spans="1:8" s="16" customFormat="1" ht="126" customHeight="1" x14ac:dyDescent="0.2">
      <c r="A178" s="160" t="s">
        <v>104</v>
      </c>
      <c r="B178" s="161"/>
      <c r="C17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8" s="36">
        <v>8640</v>
      </c>
      <c r="E178" s="37"/>
      <c r="F178" s="37"/>
      <c r="G178" s="37"/>
      <c r="H178" s="38"/>
    </row>
    <row r="179" spans="1:8" s="16" customFormat="1" ht="96" customHeight="1" x14ac:dyDescent="0.2">
      <c r="A179" s="154" t="s">
        <v>105</v>
      </c>
      <c r="B179" s="204"/>
      <c r="C1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6">
        <v>7200</v>
      </c>
      <c r="E179" s="37"/>
      <c r="F179" s="37"/>
      <c r="G179" s="37"/>
      <c r="H179" s="38"/>
    </row>
    <row r="180" spans="1:8" s="16" customFormat="1" ht="96" customHeight="1" x14ac:dyDescent="0.2">
      <c r="A180" s="154" t="s">
        <v>106</v>
      </c>
      <c r="B180" s="204"/>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0" s="36">
        <v>7200</v>
      </c>
      <c r="E180" s="37"/>
      <c r="F180" s="37"/>
      <c r="G180" s="37"/>
      <c r="H180" s="38"/>
    </row>
    <row r="181" spans="1:8" ht="50.1" customHeight="1" x14ac:dyDescent="0.2">
      <c r="A181" s="160" t="s">
        <v>107</v>
      </c>
      <c r="B181" s="161"/>
      <c r="C181" s="202" t="str">
        <f>"Интернет-площадка 2gis.ru на основе Cправочника организаций "&amp;$C$2&amp;""</f>
        <v>Интернет-площадка 2gis.ru на основе Cправочника организаций "2ГИС.РЕСПУБЛИКА АЛТАЙ"</v>
      </c>
      <c r="D181" s="36">
        <v>4200</v>
      </c>
      <c r="E181" s="37"/>
      <c r="F181" s="37"/>
      <c r="G181" s="37"/>
      <c r="H181" s="38"/>
    </row>
    <row r="182" spans="1:8" ht="50.1" customHeight="1" x14ac:dyDescent="0.2">
      <c r="A182" s="160" t="s">
        <v>108</v>
      </c>
      <c r="B182" s="161"/>
      <c r="C182" s="202"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6">
        <v>4440</v>
      </c>
      <c r="E182" s="37"/>
      <c r="F182" s="37"/>
      <c r="G182" s="37"/>
      <c r="H182" s="38"/>
    </row>
    <row r="183" spans="1:8" ht="50.1" customHeight="1" x14ac:dyDescent="0.2">
      <c r="A183" s="160" t="s">
        <v>109</v>
      </c>
      <c r="B183" s="161"/>
      <c r="C183" s="202" t="str">
        <f t="shared" si="2"/>
        <v>Электронный справочник на основе Справочника организаций "2ГИС.РЕСПУБЛИКА АЛТАЙ" (версия для ПК)</v>
      </c>
      <c r="D183" s="36">
        <v>3720</v>
      </c>
      <c r="E183" s="37"/>
      <c r="F183" s="37"/>
      <c r="G183" s="37"/>
      <c r="H183" s="38"/>
    </row>
    <row r="184" spans="1:8" ht="50.1" customHeight="1" x14ac:dyDescent="0.2">
      <c r="A184" s="160" t="s">
        <v>110</v>
      </c>
      <c r="B184" s="161"/>
      <c r="C184" s="202" t="str">
        <f>"Интернет-площадка 2gis.ru на основе Cправочника организаций "&amp;$C$2&amp;""</f>
        <v>Интернет-площадка 2gis.ru на основе Cправочника организаций "2ГИС.РЕСПУБЛИКА АЛТАЙ"</v>
      </c>
      <c r="D184" s="36">
        <v>4680</v>
      </c>
      <c r="E184" s="37"/>
      <c r="F184" s="37"/>
      <c r="G184" s="37"/>
      <c r="H184" s="38"/>
    </row>
    <row r="185" spans="1:8" ht="50.1" customHeight="1" x14ac:dyDescent="0.2">
      <c r="A185" s="160" t="s">
        <v>111</v>
      </c>
      <c r="B185" s="161"/>
      <c r="C185" s="202" t="str">
        <f>"Интернет-площадка 2gis.ru на основе Cправочника организаций "&amp;$C$2&amp;""</f>
        <v>Интернет-площадка 2gis.ru на основе Cправочника организаций "2ГИС.РЕСПУБЛИКА АЛТАЙ"</v>
      </c>
      <c r="D185" s="36">
        <v>5616</v>
      </c>
      <c r="E185" s="37"/>
      <c r="F185" s="37"/>
      <c r="G185" s="37"/>
      <c r="H185" s="38"/>
    </row>
    <row r="186" spans="1:8" ht="50.1" customHeight="1" x14ac:dyDescent="0.2">
      <c r="A186" s="160" t="s">
        <v>112</v>
      </c>
      <c r="B186" s="161"/>
      <c r="C186" s="202" t="str">
        <f t="shared" si="2"/>
        <v>Электронный справочник на основе Справочника организаций "2ГИС.РЕСПУБЛИКА АЛТАЙ" (версия для ПК)</v>
      </c>
      <c r="D186" s="36">
        <v>1680</v>
      </c>
      <c r="E186" s="37"/>
      <c r="F186" s="37"/>
      <c r="G186" s="37"/>
      <c r="H186" s="38"/>
    </row>
    <row r="187" spans="1:8" ht="50.1" customHeight="1" x14ac:dyDescent="0.2">
      <c r="A187" s="160" t="s">
        <v>113</v>
      </c>
      <c r="B187" s="161"/>
      <c r="C187" s="202" t="str">
        <f t="shared" si="2"/>
        <v>Электронный справочник на основе Справочника организаций "2ГИС.РЕСПУБЛИКА АЛТАЙ" (версия для ПК)</v>
      </c>
      <c r="D187" s="36">
        <v>1440</v>
      </c>
      <c r="E187" s="37"/>
      <c r="F187" s="37"/>
      <c r="G187" s="37"/>
      <c r="H187" s="38"/>
    </row>
    <row r="188" spans="1:8" ht="50.1" customHeight="1" x14ac:dyDescent="0.2">
      <c r="A188" s="160" t="s">
        <v>114</v>
      </c>
      <c r="B188" s="161"/>
      <c r="C188" s="202" t="str">
        <f t="shared" si="2"/>
        <v>Электронный справочник на основе Справочника организаций "2ГИС.РЕСПУБЛИКА АЛТАЙ" (версия для ПК)</v>
      </c>
      <c r="D188" s="36">
        <v>3960</v>
      </c>
      <c r="E188" s="37"/>
      <c r="F188" s="37"/>
      <c r="G188" s="37"/>
      <c r="H188" s="38"/>
    </row>
    <row r="189" spans="1:8" ht="50.1" customHeight="1" x14ac:dyDescent="0.2">
      <c r="A189" s="160" t="s">
        <v>115</v>
      </c>
      <c r="B189" s="161"/>
      <c r="C189" s="202" t="s">
        <v>95</v>
      </c>
      <c r="D189" s="36">
        <v>1200</v>
      </c>
      <c r="E189" s="37"/>
      <c r="F189" s="37"/>
      <c r="G189" s="37"/>
      <c r="H189" s="38"/>
    </row>
    <row r="190" spans="1:8" ht="75" customHeight="1" x14ac:dyDescent="0.2">
      <c r="A190" s="160" t="s">
        <v>116</v>
      </c>
      <c r="B190" s="161"/>
      <c r="C19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6">
        <v>9240</v>
      </c>
      <c r="E190" s="37"/>
      <c r="F190" s="37"/>
      <c r="G190" s="37"/>
      <c r="H190" s="38"/>
    </row>
    <row r="191" spans="1:8" ht="50.1" customHeight="1" thickBot="1" x14ac:dyDescent="0.25">
      <c r="A191" s="160" t="s">
        <v>117</v>
      </c>
      <c r="B191" s="161"/>
      <c r="C191" s="202" t="str">
        <f t="shared" si="2"/>
        <v>Электронный справочник на основе Справочника организаций "2ГИС.РЕСПУБЛИКА АЛТАЙ" (версия для ПК)</v>
      </c>
      <c r="D191" s="44">
        <v>3360</v>
      </c>
      <c r="E191" s="45"/>
      <c r="F191" s="45"/>
      <c r="G191" s="45"/>
      <c r="H191" s="46"/>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6">
        <v>10800</v>
      </c>
      <c r="E193" s="37"/>
      <c r="F193" s="37"/>
      <c r="G193" s="37"/>
      <c r="H193" s="38"/>
    </row>
    <row r="194" spans="1:8" s="16" customFormat="1" ht="50.1" customHeight="1" x14ac:dyDescent="0.2">
      <c r="A194" s="160" t="s">
        <v>120</v>
      </c>
      <c r="B194" s="161"/>
      <c r="C194" s="209"/>
      <c r="D194" s="36">
        <v>6240</v>
      </c>
      <c r="E194" s="37"/>
      <c r="F194" s="37"/>
      <c r="G194" s="37"/>
      <c r="H194" s="38"/>
    </row>
    <row r="195" spans="1:8" s="16" customFormat="1" ht="50.1" customHeight="1" x14ac:dyDescent="0.2">
      <c r="A195" s="207" t="s">
        <v>121</v>
      </c>
      <c r="B195" s="208"/>
      <c r="C195" s="209"/>
      <c r="D195" s="293">
        <v>1800</v>
      </c>
      <c r="E195" s="157"/>
      <c r="F195" s="157"/>
      <c r="G195" s="157"/>
      <c r="H195" s="157"/>
    </row>
    <row r="196" spans="1:8" s="16" customFormat="1" ht="50.1" customHeight="1" x14ac:dyDescent="0.2">
      <c r="A196" s="207" t="s">
        <v>122</v>
      </c>
      <c r="B196" s="208"/>
      <c r="C196" s="209"/>
      <c r="D196" s="293">
        <v>180</v>
      </c>
      <c r="E196" s="157"/>
      <c r="F196" s="157"/>
      <c r="G196" s="157"/>
      <c r="H196" s="157"/>
    </row>
    <row r="197" spans="1:8" s="16" customFormat="1" ht="50.1" customHeight="1" thickBot="1" x14ac:dyDescent="0.25">
      <c r="A197" s="207" t="s">
        <v>123</v>
      </c>
      <c r="B197" s="208"/>
      <c r="C197" s="210"/>
      <c r="D197" s="78">
        <v>450</v>
      </c>
      <c r="E197" s="79"/>
      <c r="F197" s="79"/>
      <c r="G197" s="79"/>
      <c r="H197" s="79"/>
    </row>
    <row r="198" spans="1:8" s="16" customFormat="1" ht="50.1" customHeight="1" thickBot="1" x14ac:dyDescent="0.25">
      <c r="A198" s="24" t="s">
        <v>124</v>
      </c>
      <c r="B198" s="25"/>
      <c r="C198" s="26"/>
      <c r="D198" s="173"/>
      <c r="E198" s="173"/>
      <c r="F198" s="173"/>
      <c r="G198" s="173"/>
      <c r="H198" s="174"/>
    </row>
    <row r="199" spans="1:8" ht="50.1" customHeight="1" x14ac:dyDescent="0.2">
      <c r="A199" s="160" t="s">
        <v>125</v>
      </c>
      <c r="B199" s="161"/>
      <c r="C199" s="202" t="str">
        <f>"Интернет-площадка 2gis.ru на основе Cправочника организаций "&amp;$C$2&amp;""</f>
        <v>Интернет-площадка 2gis.ru на основе Cправочника организаций "2ГИС.РЕСПУБЛИКА АЛТАЙ"</v>
      </c>
      <c r="D199" s="36">
        <v>3360</v>
      </c>
      <c r="E199" s="37"/>
      <c r="F199" s="37"/>
      <c r="G199" s="37"/>
      <c r="H199" s="38"/>
    </row>
    <row r="200" spans="1:8" ht="50.1" customHeight="1" x14ac:dyDescent="0.2">
      <c r="A200" s="160" t="s">
        <v>126</v>
      </c>
      <c r="B200" s="161"/>
      <c r="C200"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0" s="36">
        <v>1740</v>
      </c>
      <c r="E200" s="37"/>
      <c r="F200" s="37"/>
      <c r="G200" s="37"/>
      <c r="H200" s="38"/>
    </row>
    <row r="201" spans="1:8" ht="50.1" customHeight="1" x14ac:dyDescent="0.2">
      <c r="A201" s="160" t="s">
        <v>195</v>
      </c>
      <c r="B201" s="161"/>
      <c r="C201" s="202" t="str">
        <f>"Интернет-площадка 2gis.ru на основе Cправочника организаций "&amp;$C$2&amp;""</f>
        <v>Интернет-площадка 2gis.ru на основе Cправочника организаций "2ГИС.РЕСПУБЛИКА АЛТАЙ"</v>
      </c>
      <c r="D201" s="36">
        <v>4800</v>
      </c>
      <c r="E201" s="37"/>
      <c r="F201" s="37"/>
      <c r="G201" s="37"/>
      <c r="H201" s="38"/>
    </row>
    <row r="202" spans="1:8" ht="50.1" customHeight="1" x14ac:dyDescent="0.2">
      <c r="A202" s="160" t="s">
        <v>128</v>
      </c>
      <c r="B202" s="161"/>
      <c r="C202"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2" s="36">
        <v>2520</v>
      </c>
      <c r="E202" s="37"/>
      <c r="F202" s="37"/>
      <c r="G202" s="37"/>
      <c r="H202" s="38"/>
    </row>
    <row r="203" spans="1:8" s="16" customFormat="1" ht="126" customHeight="1" thickBot="1" x14ac:dyDescent="0.25">
      <c r="A203" s="160" t="s">
        <v>129</v>
      </c>
      <c r="B203" s="161"/>
      <c r="C203" s="455" t="str">
        <f>C199</f>
        <v>Интернет-площадка 2gis.ru на основе Cправочника организаций "2ГИС.РЕСПУБЛИКА АЛТАЙ"</v>
      </c>
      <c r="D203" s="304">
        <v>5040</v>
      </c>
      <c r="E203" s="165"/>
      <c r="F203" s="165"/>
      <c r="G203" s="165"/>
      <c r="H203" s="166"/>
    </row>
    <row r="204" spans="1:8" ht="50.1" customHeight="1" thickBot="1" x14ac:dyDescent="0.25">
      <c r="A204" s="24" t="s">
        <v>196</v>
      </c>
      <c r="B204" s="25"/>
      <c r="C204" s="26"/>
      <c r="D204" s="173"/>
      <c r="E204" s="173"/>
      <c r="F204" s="173"/>
      <c r="G204" s="173"/>
      <c r="H204" s="174"/>
    </row>
    <row r="205" spans="1:8" s="23" customFormat="1" ht="30" customHeight="1" thickBot="1" x14ac:dyDescent="0.25">
      <c r="A205" s="297"/>
      <c r="B205" s="298"/>
      <c r="C205" s="456"/>
      <c r="D205" s="298"/>
      <c r="E205" s="298"/>
      <c r="F205" s="298"/>
      <c r="G205" s="298"/>
      <c r="H205" s="299"/>
    </row>
    <row r="206" spans="1:8" s="16" customFormat="1" ht="185.25" customHeight="1" x14ac:dyDescent="0.2">
      <c r="A206" s="160" t="s">
        <v>197</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6" s="31">
        <v>8640</v>
      </c>
      <c r="E206" s="32"/>
      <c r="F206" s="32"/>
      <c r="G206" s="32"/>
      <c r="H206" s="33"/>
    </row>
    <row r="207" spans="1:8" s="16" customFormat="1" ht="83.25" customHeight="1" thickBot="1" x14ac:dyDescent="0.25">
      <c r="A207" s="160" t="s">
        <v>198</v>
      </c>
      <c r="B207" s="161"/>
      <c r="C207" s="209"/>
      <c r="D207" s="36">
        <v>8640</v>
      </c>
      <c r="E207" s="37"/>
      <c r="F207" s="37"/>
      <c r="G207" s="37"/>
      <c r="H207" s="38"/>
    </row>
    <row r="208" spans="1:8" ht="21.75" thickBot="1" x14ac:dyDescent="0.25">
      <c r="A208" s="286"/>
      <c r="B208" s="287"/>
      <c r="C208" s="130"/>
      <c r="D208" s="288"/>
      <c r="E208" s="288"/>
      <c r="F208" s="288"/>
      <c r="G208" s="288"/>
      <c r="H208" s="289"/>
    </row>
    <row r="210" spans="1:8" ht="21" x14ac:dyDescent="0.2">
      <c r="A210" s="216"/>
      <c r="B210" s="217" t="s">
        <v>130</v>
      </c>
      <c r="C210" s="218" t="s">
        <v>298</v>
      </c>
      <c r="D210" s="218"/>
      <c r="E210" s="219"/>
      <c r="F210" s="219"/>
      <c r="G210" s="219"/>
      <c r="H210" s="219"/>
    </row>
    <row r="211" spans="1:8" ht="21" x14ac:dyDescent="0.2">
      <c r="A211" s="216"/>
      <c r="B211" s="219"/>
      <c r="C211" s="220" t="s">
        <v>299</v>
      </c>
      <c r="D211" s="220"/>
      <c r="E211" s="219"/>
      <c r="F211" s="219"/>
      <c r="G211" s="219"/>
      <c r="H211" s="219"/>
    </row>
    <row r="212" spans="1:8" ht="21" x14ac:dyDescent="0.2">
      <c r="A212" s="216"/>
      <c r="B212" s="219"/>
      <c r="C212" s="220" t="s">
        <v>300</v>
      </c>
      <c r="D212" s="220"/>
      <c r="E212" s="219"/>
      <c r="F212" s="219"/>
      <c r="G212" s="219"/>
      <c r="H212" s="219"/>
    </row>
    <row r="213" spans="1:8" ht="21" x14ac:dyDescent="0.2">
      <c r="C213" s="220"/>
      <c r="D213" s="220"/>
      <c r="E213" s="219"/>
      <c r="F213" s="219"/>
      <c r="G213" s="219"/>
      <c r="H213" s="213"/>
    </row>
    <row r="214" spans="1:8" ht="26.25" customHeight="1" x14ac:dyDescent="0.2">
      <c r="A214" s="223" t="str">
        <f>Абакан_юр!A171</f>
        <v>По соглашению сторон в качестве валюты платежа могут выступать украинские гривны, в этом случае курс следующий: 1 руб. = 0,5104 гривен</v>
      </c>
      <c r="B214" s="223"/>
      <c r="C214" s="223"/>
      <c r="D214" s="224"/>
      <c r="E214" s="224"/>
      <c r="F214" s="225"/>
      <c r="G214" s="226"/>
      <c r="H214" s="226"/>
    </row>
    <row r="215" spans="1:8" ht="26.25" customHeight="1" x14ac:dyDescent="0.2">
      <c r="A215" s="223" t="str">
        <f>Абакан_юр!A172</f>
        <v>По соглашению сторон в качестве валюты платежа могут выступать дирхамы ОАЭ, в этом случае курс следующий: 1 руб. = 0,0436 дирхам</v>
      </c>
      <c r="B215" s="223"/>
      <c r="C215" s="223"/>
      <c r="D215" s="224"/>
      <c r="E215" s="224"/>
      <c r="F215" s="225"/>
      <c r="G215" s="228"/>
      <c r="H215" s="228"/>
    </row>
    <row r="216" spans="1:8" ht="26.25" customHeight="1" x14ac:dyDescent="0.2">
      <c r="A216" s="223" t="str">
        <f>Абакан_юр!A173</f>
        <v>По соглашению сторон в качестве валюты платежа могут выступать доллары США, в этом случае курс следующий: 1 руб. = 0,0118 доллара</v>
      </c>
      <c r="B216" s="223"/>
      <c r="C216" s="223"/>
      <c r="D216" s="224"/>
      <c r="E216" s="224"/>
      <c r="F216" s="225"/>
      <c r="G216" s="228"/>
      <c r="H216" s="228"/>
    </row>
    <row r="217" spans="1:8" ht="26.25" customHeight="1" x14ac:dyDescent="0.2">
      <c r="A217" s="223" t="str">
        <f>Абакан_юр!A174</f>
        <v>По соглашению сторон в качестве валюты платежа могут выступать евро, в этом случае курс следующий: 1 руб. = 0,0108 евро</v>
      </c>
      <c r="B217" s="223"/>
      <c r="C217" s="223"/>
      <c r="D217" s="224"/>
      <c r="E217" s="225"/>
      <c r="F217" s="225"/>
      <c r="G217" s="228"/>
      <c r="H217" s="228"/>
    </row>
    <row r="218" spans="1:8" ht="26.25" customHeight="1" x14ac:dyDescent="0.2">
      <c r="A218" s="223" t="str">
        <f>Абакан_юр!A175</f>
        <v>По соглашению сторон в качестве валюты платежа могут выступать чешские кроны, в этом случае курс следующий: 1 руб. = 0,2741 крона</v>
      </c>
      <c r="B218" s="223"/>
      <c r="C218" s="223"/>
      <c r="D218" s="224"/>
      <c r="E218" s="225"/>
      <c r="F218" s="225"/>
      <c r="G218" s="228"/>
      <c r="H218" s="228"/>
    </row>
    <row r="219" spans="1:8" ht="26.25" customHeight="1" x14ac:dyDescent="0.2">
      <c r="A219" s="223" t="str">
        <f>Абакан_юр!A176</f>
        <v>По соглашению сторон в качестве валюты платежа могут выступать киргизские сомы, в этом случае курс следующий: 1 руб. = 1,0001 сом</v>
      </c>
      <c r="B219" s="223"/>
      <c r="C219" s="223"/>
      <c r="D219" s="224"/>
      <c r="E219" s="224"/>
      <c r="F219" s="225"/>
      <c r="G219" s="228"/>
      <c r="H219" s="228"/>
    </row>
    <row r="220" spans="1:8" ht="26.25" customHeight="1" x14ac:dyDescent="0.2">
      <c r="A220" s="223" t="str">
        <f>Абакан_юр!A177</f>
        <v>По соглашению сторон в качестве валюты платежа могут выступать казахстанские тенге, в этом случае курс следующий: 1 руб. = 5,6363 тенге</v>
      </c>
      <c r="B220" s="223"/>
      <c r="C220" s="223"/>
      <c r="D220" s="224"/>
      <c r="E220" s="224"/>
      <c r="F220" s="225"/>
      <c r="G220" s="228"/>
      <c r="H220" s="228"/>
    </row>
    <row r="221" spans="1:8" ht="26.25" x14ac:dyDescent="0.2">
      <c r="A221" s="229"/>
      <c r="B221" s="229"/>
      <c r="C221" s="230"/>
      <c r="D221" s="231"/>
      <c r="E221" s="231"/>
      <c r="F221" s="232"/>
      <c r="G221" s="233"/>
      <c r="H221" s="233"/>
    </row>
    <row r="222" spans="1:8" ht="21" x14ac:dyDescent="0.2">
      <c r="A222" s="235" t="s">
        <v>141</v>
      </c>
      <c r="B222" s="235"/>
      <c r="C222" s="235"/>
      <c r="D222" s="235"/>
      <c r="E222" s="235"/>
      <c r="F222" s="235"/>
      <c r="G222" s="235"/>
      <c r="H222" s="235"/>
    </row>
    <row r="223" spans="1:8" ht="21" x14ac:dyDescent="0.2">
      <c r="A223" s="235" t="s">
        <v>142</v>
      </c>
      <c r="B223" s="235"/>
      <c r="C223" s="235"/>
      <c r="D223" s="235"/>
      <c r="E223" s="235"/>
      <c r="F223" s="235"/>
      <c r="G223" s="235"/>
      <c r="H223" s="235"/>
    </row>
    <row r="224" spans="1:8" ht="26.25" x14ac:dyDescent="0.2">
      <c r="A224" s="229"/>
      <c r="B224" s="229"/>
      <c r="C224" s="230"/>
      <c r="D224" s="231"/>
      <c r="E224" s="231"/>
      <c r="F224" s="232"/>
      <c r="G224" s="233"/>
      <c r="H224" s="233"/>
    </row>
    <row r="225" spans="1:8" ht="50.1" customHeight="1" thickBot="1" x14ac:dyDescent="0.25">
      <c r="A225" s="236" t="s">
        <v>143</v>
      </c>
      <c r="B225" s="236"/>
      <c r="C225" s="236"/>
      <c r="D225" s="236"/>
      <c r="E225" s="236"/>
      <c r="F225" s="237"/>
      <c r="G225" s="227"/>
      <c r="H225" s="238"/>
    </row>
    <row r="226" spans="1:8" ht="50.1" customHeight="1" thickBot="1" x14ac:dyDescent="0.25">
      <c r="A226" s="239" t="s">
        <v>144</v>
      </c>
      <c r="B226" s="240"/>
      <c r="C226" s="240"/>
      <c r="D226" s="240"/>
      <c r="E226" s="241"/>
      <c r="F226" s="242"/>
      <c r="H226" s="243"/>
    </row>
    <row r="227" spans="1:8" ht="87" customHeight="1" thickBot="1" x14ac:dyDescent="0.25">
      <c r="A227" s="421" t="s">
        <v>145</v>
      </c>
      <c r="B227" s="422"/>
      <c r="C227" s="246" t="s">
        <v>146</v>
      </c>
      <c r="D227" s="435" t="s">
        <v>147</v>
      </c>
      <c r="E227" s="436"/>
      <c r="F227" s="248"/>
      <c r="G227" s="248"/>
      <c r="H227" s="248"/>
    </row>
    <row r="228" spans="1:8" ht="121.5" customHeight="1" x14ac:dyDescent="0.2">
      <c r="A228" s="249" t="s">
        <v>148</v>
      </c>
      <c r="B228" s="250"/>
      <c r="C228" s="251" t="s">
        <v>149</v>
      </c>
      <c r="D228" s="252" t="s">
        <v>150</v>
      </c>
      <c r="E228" s="253"/>
      <c r="F228" s="248"/>
      <c r="G228" s="248"/>
      <c r="H228" s="248"/>
    </row>
    <row r="229" spans="1:8" ht="102.75" customHeight="1" x14ac:dyDescent="0.2">
      <c r="A229" s="254" t="s">
        <v>151</v>
      </c>
      <c r="B229" s="255"/>
      <c r="C229" s="256" t="s">
        <v>152</v>
      </c>
      <c r="D229" s="257" t="s">
        <v>153</v>
      </c>
      <c r="E229" s="258"/>
      <c r="F229" s="248"/>
      <c r="G229" s="248"/>
      <c r="H229" s="248"/>
    </row>
    <row r="230" spans="1:8" ht="105.75" customHeight="1" thickBot="1" x14ac:dyDescent="0.25">
      <c r="A230" s="316" t="s">
        <v>154</v>
      </c>
      <c r="B230" s="317"/>
      <c r="C230" s="318" t="s">
        <v>155</v>
      </c>
      <c r="D230" s="319" t="s">
        <v>153</v>
      </c>
      <c r="E230" s="320"/>
      <c r="F230" s="232"/>
      <c r="G230" s="233"/>
      <c r="H230" s="233"/>
    </row>
    <row r="231" spans="1:8" s="213" customFormat="1" ht="102.75" customHeight="1" thickBot="1" x14ac:dyDescent="0.25">
      <c r="A231" s="316" t="s">
        <v>157</v>
      </c>
      <c r="B231" s="317"/>
      <c r="C231" s="613" t="s">
        <v>158</v>
      </c>
      <c r="D231" s="317" t="s">
        <v>153</v>
      </c>
      <c r="E231" s="614"/>
      <c r="F231" s="242"/>
      <c r="G231" s="242"/>
      <c r="H231" s="242"/>
    </row>
    <row r="232" spans="1:8" s="234" customFormat="1" ht="222.75" customHeight="1" thickBot="1" x14ac:dyDescent="0.25">
      <c r="A232" s="316" t="s">
        <v>159</v>
      </c>
      <c r="B232" s="317"/>
      <c r="C232" s="318" t="s">
        <v>160</v>
      </c>
      <c r="D232" s="319" t="s">
        <v>153</v>
      </c>
      <c r="E232" s="320"/>
      <c r="F232" s="232"/>
      <c r="G232" s="233"/>
      <c r="H232" s="233"/>
    </row>
    <row r="233" spans="1:8" ht="26.25" x14ac:dyDescent="0.2">
      <c r="A233" s="734"/>
      <c r="B233" s="734"/>
      <c r="C233" s="638"/>
      <c r="D233" s="638"/>
      <c r="E233" s="638"/>
      <c r="F233" s="232"/>
      <c r="G233" s="233"/>
      <c r="H233" s="233"/>
    </row>
    <row r="234" spans="1:8" ht="34.5" customHeight="1" x14ac:dyDescent="0.2">
      <c r="A234" s="260" t="s">
        <v>161</v>
      </c>
      <c r="B234" s="260"/>
      <c r="C234" s="260"/>
      <c r="D234" s="260"/>
      <c r="E234" s="260"/>
      <c r="F234" s="260"/>
      <c r="G234" s="260"/>
      <c r="H234" s="260"/>
    </row>
    <row r="235" spans="1:8" ht="34.5" customHeight="1" x14ac:dyDescent="0.2">
      <c r="A235" s="260" t="s">
        <v>162</v>
      </c>
      <c r="B235" s="260"/>
      <c r="C235" s="260"/>
      <c r="D235" s="260"/>
      <c r="E235" s="260"/>
      <c r="F235" s="260"/>
      <c r="G235" s="260"/>
      <c r="H235" s="260"/>
    </row>
    <row r="236" spans="1:8" ht="34.5" customHeight="1" x14ac:dyDescent="0.2">
      <c r="A236" s="260" t="s">
        <v>646</v>
      </c>
      <c r="B236" s="260"/>
      <c r="C236" s="260"/>
      <c r="D236" s="260"/>
      <c r="E236" s="260"/>
      <c r="F236" s="260"/>
      <c r="G236" s="260"/>
      <c r="H236" s="260"/>
    </row>
    <row r="237" spans="1:8" ht="183" customHeight="1" x14ac:dyDescent="0.2">
      <c r="A237"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235"/>
      <c r="C237" s="235"/>
      <c r="D237" s="235"/>
      <c r="E237" s="235"/>
      <c r="F237" s="235"/>
      <c r="G237" s="235"/>
      <c r="H237" s="235"/>
    </row>
    <row r="238" spans="1:8" ht="71.25" customHeight="1" x14ac:dyDescent="0.2">
      <c r="A238" s="235" t="s">
        <v>164</v>
      </c>
      <c r="B238" s="235"/>
      <c r="C238" s="235"/>
      <c r="D238" s="235"/>
      <c r="E238" s="235"/>
      <c r="F238" s="235"/>
      <c r="G238" s="235"/>
      <c r="H238" s="235"/>
    </row>
    <row r="239" spans="1:8" ht="36.75" customHeight="1" x14ac:dyDescent="0.2">
      <c r="A239" s="260" t="s">
        <v>165</v>
      </c>
      <c r="B239" s="260"/>
      <c r="C239" s="260"/>
      <c r="D239" s="260"/>
      <c r="E239" s="260"/>
      <c r="F239" s="260"/>
      <c r="G239" s="260"/>
      <c r="H239" s="260"/>
    </row>
    <row r="240" spans="1:8" s="262" customFormat="1" ht="114.75" customHeight="1" x14ac:dyDescent="0.2">
      <c r="A240" s="235" t="s">
        <v>166</v>
      </c>
      <c r="B240" s="235"/>
      <c r="C240" s="235"/>
      <c r="D240" s="235"/>
      <c r="E240" s="235"/>
      <c r="F240" s="235"/>
      <c r="G240" s="235"/>
      <c r="H240" s="235"/>
    </row>
  </sheetData>
  <sheetProtection selectLockedCells="1" selectUnlockedCells="1"/>
  <mergeCells count="407">
    <mergeCell ref="A240:E240"/>
    <mergeCell ref="F240:H240"/>
    <mergeCell ref="A234:H234"/>
    <mergeCell ref="A235:H235"/>
    <mergeCell ref="A236:H236"/>
    <mergeCell ref="A237:H237"/>
    <mergeCell ref="A238:H238"/>
    <mergeCell ref="A239:H239"/>
    <mergeCell ref="A230:B230"/>
    <mergeCell ref="D230:E230"/>
    <mergeCell ref="A231:B231"/>
    <mergeCell ref="D231:E231"/>
    <mergeCell ref="A232:B232"/>
    <mergeCell ref="D232:E232"/>
    <mergeCell ref="A227:B227"/>
    <mergeCell ref="D227:E227"/>
    <mergeCell ref="A228:B228"/>
    <mergeCell ref="D228:E228"/>
    <mergeCell ref="A229:B229"/>
    <mergeCell ref="D229:E229"/>
    <mergeCell ref="A219:C219"/>
    <mergeCell ref="A220:C220"/>
    <mergeCell ref="A222:H222"/>
    <mergeCell ref="A223:H223"/>
    <mergeCell ref="A225:E225"/>
    <mergeCell ref="A226:E226"/>
    <mergeCell ref="A214:C214"/>
    <mergeCell ref="G214:H214"/>
    <mergeCell ref="A215:C215"/>
    <mergeCell ref="A216:C216"/>
    <mergeCell ref="A217:C217"/>
    <mergeCell ref="A218:C218"/>
    <mergeCell ref="A208:B208"/>
    <mergeCell ref="D208:H208"/>
    <mergeCell ref="C210:D210"/>
    <mergeCell ref="C211:D211"/>
    <mergeCell ref="C212:D212"/>
    <mergeCell ref="C213:D213"/>
    <mergeCell ref="A204:B204"/>
    <mergeCell ref="D204:H204"/>
    <mergeCell ref="A205:C205"/>
    <mergeCell ref="D205:H205"/>
    <mergeCell ref="A206:B206"/>
    <mergeCell ref="C206:C207"/>
    <mergeCell ref="D206:H206"/>
    <mergeCell ref="A207:B207"/>
    <mergeCell ref="D207:H207"/>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193:B193"/>
    <mergeCell ref="C193:C197"/>
    <mergeCell ref="D193:H193"/>
    <mergeCell ref="A194:B194"/>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6:H126"/>
    <mergeCell ref="A127:B127"/>
    <mergeCell ref="C127:C135"/>
    <mergeCell ref="D127:H127"/>
    <mergeCell ref="A128:B128"/>
    <mergeCell ref="D128:H128"/>
    <mergeCell ref="A129:B129"/>
    <mergeCell ref="D129:H129"/>
    <mergeCell ref="A130:B130"/>
    <mergeCell ref="D130:H130"/>
    <mergeCell ref="A123:B123"/>
    <mergeCell ref="D123:H123"/>
    <mergeCell ref="A124:B124"/>
    <mergeCell ref="D124:H124"/>
    <mergeCell ref="A125:C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7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267">
        <v>384</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1">
        <f>F48*1.2</f>
        <v>14313.6</v>
      </c>
      <c r="E48" s="32">
        <f>F48*1.1</f>
        <v>13120.800000000001</v>
      </c>
      <c r="F48" s="32">
        <v>11928</v>
      </c>
      <c r="G48" s="32">
        <f>F48*0.75</f>
        <v>8946</v>
      </c>
      <c r="H48" s="33">
        <f>F48*0.5</f>
        <v>5964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54">
        <f>F54*1.2</f>
        <v>16178.4</v>
      </c>
      <c r="E54" s="32">
        <f>F54*1.1</f>
        <v>14830.2</v>
      </c>
      <c r="F54" s="32">
        <v>13482</v>
      </c>
      <c r="G54" s="32">
        <f>F54*0.75</f>
        <v>10111.5</v>
      </c>
      <c r="H54" s="33">
        <f>F54*0.5</f>
        <v>6741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267">
        <v>384</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"&amp;MAX(D75:D84)</f>
        <v>от 1380 до 27600</v>
      </c>
      <c r="E64" s="139"/>
      <c r="F64" s="139"/>
      <c r="G64" s="139"/>
      <c r="H64" s="140"/>
    </row>
    <row r="65" spans="1:8" ht="37.5" customHeight="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365">
        <v>1380</v>
      </c>
      <c r="E65" s="145"/>
      <c r="F65" s="145"/>
      <c r="G65" s="145"/>
      <c r="H65" s="146"/>
    </row>
    <row r="66" spans="1:8" ht="37.5" customHeight="1" x14ac:dyDescent="0.2">
      <c r="A66" s="147" t="s">
        <v>40</v>
      </c>
      <c r="B66" s="366"/>
      <c r="C66" s="350"/>
      <c r="D66" s="56">
        <v>2760</v>
      </c>
      <c r="E66" s="37"/>
      <c r="F66" s="37"/>
      <c r="G66" s="37"/>
      <c r="H66" s="38"/>
    </row>
    <row r="67" spans="1:8" ht="37.5" customHeight="1" x14ac:dyDescent="0.2">
      <c r="A67" s="147" t="s">
        <v>41</v>
      </c>
      <c r="B67" s="366"/>
      <c r="C67" s="350"/>
      <c r="D67" s="56">
        <v>4140</v>
      </c>
      <c r="E67" s="37"/>
      <c r="F67" s="37"/>
      <c r="G67" s="37"/>
      <c r="H67" s="38"/>
    </row>
    <row r="68" spans="1:8" ht="37.5" customHeight="1" x14ac:dyDescent="0.2">
      <c r="A68" s="147" t="s">
        <v>42</v>
      </c>
      <c r="B68" s="366"/>
      <c r="C68" s="350"/>
      <c r="D68" s="56">
        <v>5520</v>
      </c>
      <c r="E68" s="37"/>
      <c r="F68" s="37"/>
      <c r="G68" s="37"/>
      <c r="H68" s="38"/>
    </row>
    <row r="69" spans="1:8" ht="37.5" customHeight="1" x14ac:dyDescent="0.2">
      <c r="A69" s="147" t="s">
        <v>43</v>
      </c>
      <c r="B69" s="366"/>
      <c r="C69" s="350"/>
      <c r="D69" s="56">
        <v>6900</v>
      </c>
      <c r="E69" s="37"/>
      <c r="F69" s="37"/>
      <c r="G69" s="37"/>
      <c r="H69" s="38"/>
    </row>
    <row r="70" spans="1:8" ht="37.5" customHeight="1" x14ac:dyDescent="0.2">
      <c r="A70" s="147" t="s">
        <v>44</v>
      </c>
      <c r="B70" s="366"/>
      <c r="C70" s="350"/>
      <c r="D70" s="56">
        <v>8280</v>
      </c>
      <c r="E70" s="37"/>
      <c r="F70" s="37"/>
      <c r="G70" s="37"/>
      <c r="H70" s="38"/>
    </row>
    <row r="71" spans="1:8" ht="37.5" customHeight="1" x14ac:dyDescent="0.2">
      <c r="A71" s="147" t="s">
        <v>45</v>
      </c>
      <c r="B71" s="366"/>
      <c r="C71" s="350"/>
      <c r="D71" s="56">
        <v>9660</v>
      </c>
      <c r="E71" s="37"/>
      <c r="F71" s="37"/>
      <c r="G71" s="37"/>
      <c r="H71" s="38"/>
    </row>
    <row r="72" spans="1:8" ht="37.5" customHeight="1" x14ac:dyDescent="0.2">
      <c r="A72" s="147" t="s">
        <v>46</v>
      </c>
      <c r="B72" s="366"/>
      <c r="C72" s="350"/>
      <c r="D72" s="56">
        <v>11040</v>
      </c>
      <c r="E72" s="37"/>
      <c r="F72" s="37"/>
      <c r="G72" s="37"/>
      <c r="H72" s="38"/>
    </row>
    <row r="73" spans="1:8" ht="37.5" customHeight="1" x14ac:dyDescent="0.2">
      <c r="A73" s="147" t="s">
        <v>47</v>
      </c>
      <c r="B73" s="366"/>
      <c r="C73" s="350"/>
      <c r="D73" s="56">
        <v>12420</v>
      </c>
      <c r="E73" s="37"/>
      <c r="F73" s="37"/>
      <c r="G73" s="37"/>
      <c r="H73" s="38"/>
    </row>
    <row r="74" spans="1:8" ht="37.5" customHeight="1" x14ac:dyDescent="0.2">
      <c r="A74" s="147" t="s">
        <v>48</v>
      </c>
      <c r="B74" s="366"/>
      <c r="C74" s="350"/>
      <c r="D74" s="56">
        <v>13800</v>
      </c>
      <c r="E74" s="37"/>
      <c r="F74" s="37"/>
      <c r="G74" s="37"/>
      <c r="H74" s="38"/>
    </row>
    <row r="75" spans="1:8" ht="37.5" customHeight="1" x14ac:dyDescent="0.2">
      <c r="A75" s="147" t="s">
        <v>49</v>
      </c>
      <c r="B75" s="366"/>
      <c r="C75" s="350"/>
      <c r="D75" s="56">
        <v>15180</v>
      </c>
      <c r="E75" s="37"/>
      <c r="F75" s="37"/>
      <c r="G75" s="37"/>
      <c r="H75" s="38"/>
    </row>
    <row r="76" spans="1:8" ht="37.5" customHeight="1" x14ac:dyDescent="0.2">
      <c r="A76" s="147" t="s">
        <v>50</v>
      </c>
      <c r="B76" s="366"/>
      <c r="C76" s="350"/>
      <c r="D76" s="56">
        <v>16560</v>
      </c>
      <c r="E76" s="37"/>
      <c r="F76" s="37"/>
      <c r="G76" s="37"/>
      <c r="H76" s="38"/>
    </row>
    <row r="77" spans="1:8" ht="37.5" customHeight="1" x14ac:dyDescent="0.2">
      <c r="A77" s="147" t="s">
        <v>51</v>
      </c>
      <c r="B77" s="366"/>
      <c r="C77" s="350"/>
      <c r="D77" s="56">
        <v>17940</v>
      </c>
      <c r="E77" s="37"/>
      <c r="F77" s="37"/>
      <c r="G77" s="37"/>
      <c r="H77" s="38"/>
    </row>
    <row r="78" spans="1:8" ht="37.5" customHeight="1" x14ac:dyDescent="0.2">
      <c r="A78" s="147" t="s">
        <v>52</v>
      </c>
      <c r="B78" s="366"/>
      <c r="C78" s="350"/>
      <c r="D78" s="56">
        <v>19320</v>
      </c>
      <c r="E78" s="37"/>
      <c r="F78" s="37"/>
      <c r="G78" s="37"/>
      <c r="H78" s="38"/>
    </row>
    <row r="79" spans="1:8" ht="37.5" customHeight="1" x14ac:dyDescent="0.2">
      <c r="A79" s="147" t="s">
        <v>53</v>
      </c>
      <c r="B79" s="366"/>
      <c r="C79" s="350"/>
      <c r="D79" s="56">
        <v>20700</v>
      </c>
      <c r="E79" s="37"/>
      <c r="F79" s="37"/>
      <c r="G79" s="37"/>
      <c r="H79" s="38"/>
    </row>
    <row r="80" spans="1:8" ht="37.5" customHeight="1" x14ac:dyDescent="0.2">
      <c r="A80" s="147" t="s">
        <v>54</v>
      </c>
      <c r="B80" s="366"/>
      <c r="C80" s="350"/>
      <c r="D80" s="56">
        <v>22080</v>
      </c>
      <c r="E80" s="37"/>
      <c r="F80" s="37"/>
      <c r="G80" s="37"/>
      <c r="H80" s="38"/>
    </row>
    <row r="81" spans="1:8" ht="37.5" customHeight="1" x14ac:dyDescent="0.2">
      <c r="A81" s="147" t="s">
        <v>55</v>
      </c>
      <c r="B81" s="366"/>
      <c r="C81" s="350"/>
      <c r="D81" s="56">
        <v>23460</v>
      </c>
      <c r="E81" s="37"/>
      <c r="F81" s="37"/>
      <c r="G81" s="37"/>
      <c r="H81" s="38"/>
    </row>
    <row r="82" spans="1:8" ht="37.5" customHeight="1" x14ac:dyDescent="0.2">
      <c r="A82" s="147" t="s">
        <v>56</v>
      </c>
      <c r="B82" s="366"/>
      <c r="C82" s="350"/>
      <c r="D82" s="56">
        <v>24840</v>
      </c>
      <c r="E82" s="37"/>
      <c r="F82" s="37"/>
      <c r="G82" s="37"/>
      <c r="H82" s="38"/>
    </row>
    <row r="83" spans="1:8" ht="37.5" customHeight="1" x14ac:dyDescent="0.2">
      <c r="A83" s="147" t="s">
        <v>57</v>
      </c>
      <c r="B83" s="366"/>
      <c r="C83" s="350"/>
      <c r="D83" s="56">
        <v>26220</v>
      </c>
      <c r="E83" s="37"/>
      <c r="F83" s="37"/>
      <c r="G83" s="37"/>
      <c r="H83" s="38"/>
    </row>
    <row r="84" spans="1:8" ht="37.5" customHeight="1" x14ac:dyDescent="0.2">
      <c r="A84" s="147" t="s">
        <v>58</v>
      </c>
      <c r="B84" s="366"/>
      <c r="C84" s="350"/>
      <c r="D84" s="56">
        <v>27600</v>
      </c>
      <c r="E84" s="37"/>
      <c r="F84" s="37"/>
      <c r="G84" s="37"/>
      <c r="H84" s="38"/>
    </row>
    <row r="85" spans="1:8" ht="37.5" customHeight="1" x14ac:dyDescent="0.2">
      <c r="A85" s="147" t="s">
        <v>178</v>
      </c>
      <c r="B85" s="148"/>
      <c r="C85" s="350"/>
      <c r="D85" s="56">
        <v>28980</v>
      </c>
      <c r="E85" s="37"/>
      <c r="F85" s="37"/>
      <c r="G85" s="37"/>
      <c r="H85" s="38"/>
    </row>
    <row r="86" spans="1:8" ht="37.5" customHeight="1" x14ac:dyDescent="0.2">
      <c r="A86" s="147" t="s">
        <v>179</v>
      </c>
      <c r="B86" s="148"/>
      <c r="C86" s="350"/>
      <c r="D86" s="56">
        <v>30360</v>
      </c>
      <c r="E86" s="37"/>
      <c r="F86" s="37"/>
      <c r="G86" s="37"/>
      <c r="H86" s="38"/>
    </row>
    <row r="87" spans="1:8" ht="37.5" customHeight="1" x14ac:dyDescent="0.2">
      <c r="A87" s="147" t="s">
        <v>180</v>
      </c>
      <c r="B87" s="148"/>
      <c r="C87" s="350"/>
      <c r="D87" s="56">
        <v>31740</v>
      </c>
      <c r="E87" s="37"/>
      <c r="F87" s="37"/>
      <c r="G87" s="37"/>
      <c r="H87" s="38"/>
    </row>
    <row r="88" spans="1:8" ht="37.5" customHeight="1" x14ac:dyDescent="0.2">
      <c r="A88" s="147" t="s">
        <v>181</v>
      </c>
      <c r="B88" s="148"/>
      <c r="C88" s="350"/>
      <c r="D88" s="56">
        <v>33120</v>
      </c>
      <c r="E88" s="37"/>
      <c r="F88" s="37"/>
      <c r="G88" s="37"/>
      <c r="H88" s="38"/>
    </row>
    <row r="89" spans="1:8" ht="37.5" customHeight="1" x14ac:dyDescent="0.2">
      <c r="A89" s="147" t="s">
        <v>182</v>
      </c>
      <c r="B89" s="148"/>
      <c r="C89" s="350"/>
      <c r="D89" s="56">
        <v>34500</v>
      </c>
      <c r="E89" s="37"/>
      <c r="F89" s="37"/>
      <c r="G89" s="37"/>
      <c r="H89" s="38"/>
    </row>
    <row r="90" spans="1:8" ht="37.5" customHeight="1" x14ac:dyDescent="0.2">
      <c r="A90" s="147" t="s">
        <v>183</v>
      </c>
      <c r="B90" s="148"/>
      <c r="C90" s="350"/>
      <c r="D90" s="56">
        <v>35880</v>
      </c>
      <c r="E90" s="37"/>
      <c r="F90" s="37"/>
      <c r="G90" s="37"/>
      <c r="H90" s="38"/>
    </row>
    <row r="91" spans="1:8" ht="37.5" customHeight="1" x14ac:dyDescent="0.2">
      <c r="A91" s="147" t="s">
        <v>184</v>
      </c>
      <c r="B91" s="148"/>
      <c r="C91" s="350"/>
      <c r="D91" s="56">
        <v>37260</v>
      </c>
      <c r="E91" s="37"/>
      <c r="F91" s="37"/>
      <c r="G91" s="37"/>
      <c r="H91" s="38"/>
    </row>
    <row r="92" spans="1:8" ht="37.5" customHeight="1" x14ac:dyDescent="0.2">
      <c r="A92" s="147" t="s">
        <v>185</v>
      </c>
      <c r="B92" s="148"/>
      <c r="C92" s="350"/>
      <c r="D92" s="56">
        <v>38640</v>
      </c>
      <c r="E92" s="37"/>
      <c r="F92" s="37"/>
      <c r="G92" s="37"/>
      <c r="H92" s="38"/>
    </row>
    <row r="93" spans="1:8" ht="37.5" customHeight="1" x14ac:dyDescent="0.2">
      <c r="A93" s="147" t="s">
        <v>186</v>
      </c>
      <c r="B93" s="148"/>
      <c r="C93" s="350"/>
      <c r="D93" s="56">
        <v>40020</v>
      </c>
      <c r="E93" s="37"/>
      <c r="F93" s="37"/>
      <c r="G93" s="37"/>
      <c r="H93" s="38"/>
    </row>
    <row r="94" spans="1:8" ht="37.5" customHeight="1" x14ac:dyDescent="0.2">
      <c r="A94" s="147" t="s">
        <v>187</v>
      </c>
      <c r="B94" s="148"/>
      <c r="C94" s="350"/>
      <c r="D94" s="56">
        <v>41400</v>
      </c>
      <c r="E94" s="37"/>
      <c r="F94" s="37"/>
      <c r="G94" s="37"/>
      <c r="H94" s="38"/>
    </row>
    <row r="95" spans="1:8" ht="37.5" customHeight="1" x14ac:dyDescent="0.2">
      <c r="A95" s="147" t="s">
        <v>188</v>
      </c>
      <c r="B95" s="148"/>
      <c r="C95" s="350"/>
      <c r="D95" s="56">
        <v>42780</v>
      </c>
      <c r="E95" s="37"/>
      <c r="F95" s="37"/>
      <c r="G95" s="37"/>
      <c r="H95" s="38"/>
    </row>
    <row r="96" spans="1:8" ht="37.5" customHeight="1" x14ac:dyDescent="0.2">
      <c r="A96" s="147" t="s">
        <v>189</v>
      </c>
      <c r="B96" s="148"/>
      <c r="C96" s="350"/>
      <c r="D96" s="56">
        <v>44160</v>
      </c>
      <c r="E96" s="37"/>
      <c r="F96" s="37"/>
      <c r="G96" s="37"/>
      <c r="H96" s="38"/>
    </row>
    <row r="97" spans="1:8" ht="37.5" customHeight="1" x14ac:dyDescent="0.2">
      <c r="A97" s="147" t="s">
        <v>190</v>
      </c>
      <c r="B97" s="148"/>
      <c r="C97" s="350"/>
      <c r="D97" s="56">
        <v>45540</v>
      </c>
      <c r="E97" s="37"/>
      <c r="F97" s="37"/>
      <c r="G97" s="37"/>
      <c r="H97" s="38"/>
    </row>
    <row r="98" spans="1:8" ht="37.5" customHeight="1" x14ac:dyDescent="0.2">
      <c r="A98" s="147" t="s">
        <v>191</v>
      </c>
      <c r="B98" s="148"/>
      <c r="C98" s="350"/>
      <c r="D98" s="56">
        <v>46920</v>
      </c>
      <c r="E98" s="37"/>
      <c r="F98" s="37"/>
      <c r="G98" s="37"/>
      <c r="H98" s="38"/>
    </row>
    <row r="99" spans="1:8" ht="37.5" customHeight="1" x14ac:dyDescent="0.2">
      <c r="A99" s="147" t="s">
        <v>192</v>
      </c>
      <c r="B99" s="148"/>
      <c r="C99" s="350"/>
      <c r="D99" s="56">
        <v>48300</v>
      </c>
      <c r="E99" s="37"/>
      <c r="F99" s="37"/>
      <c r="G99" s="37"/>
      <c r="H99" s="38"/>
    </row>
    <row r="100" spans="1:8" ht="37.5" customHeight="1" x14ac:dyDescent="0.2">
      <c r="A100" s="147" t="s">
        <v>229</v>
      </c>
      <c r="B100" s="148"/>
      <c r="C100" s="350"/>
      <c r="D100" s="56">
        <v>49680</v>
      </c>
      <c r="E100" s="37"/>
      <c r="F100" s="37"/>
      <c r="G100" s="37"/>
      <c r="H100" s="38"/>
    </row>
    <row r="101" spans="1:8" ht="37.5" customHeight="1" x14ac:dyDescent="0.2">
      <c r="A101" s="147" t="s">
        <v>230</v>
      </c>
      <c r="B101" s="148"/>
      <c r="C101" s="350"/>
      <c r="D101" s="56">
        <v>51060</v>
      </c>
      <c r="E101" s="37"/>
      <c r="F101" s="37"/>
      <c r="G101" s="37"/>
      <c r="H101" s="38"/>
    </row>
    <row r="102" spans="1:8" ht="37.5" customHeight="1" x14ac:dyDescent="0.2">
      <c r="A102" s="147" t="s">
        <v>231</v>
      </c>
      <c r="B102" s="148"/>
      <c r="C102" s="350"/>
      <c r="D102" s="56">
        <v>52440</v>
      </c>
      <c r="E102" s="37"/>
      <c r="F102" s="37"/>
      <c r="G102" s="37"/>
      <c r="H102" s="38"/>
    </row>
    <row r="103" spans="1:8" ht="37.5" customHeight="1" x14ac:dyDescent="0.2">
      <c r="A103" s="147" t="s">
        <v>232</v>
      </c>
      <c r="B103" s="148"/>
      <c r="C103" s="350"/>
      <c r="D103" s="56">
        <v>53820</v>
      </c>
      <c r="E103" s="37"/>
      <c r="F103" s="37"/>
      <c r="G103" s="37"/>
      <c r="H103" s="38"/>
    </row>
    <row r="104" spans="1:8" ht="37.5" customHeight="1" thickBot="1" x14ac:dyDescent="0.25">
      <c r="A104" s="147" t="s">
        <v>233</v>
      </c>
      <c r="B104" s="148"/>
      <c r="C104" s="367"/>
      <c r="D104" s="56">
        <v>55200</v>
      </c>
      <c r="E104" s="37"/>
      <c r="F104" s="37"/>
      <c r="G104" s="37"/>
      <c r="H104" s="38"/>
    </row>
    <row r="105" spans="1:8" ht="50.1" customHeight="1" thickBot="1" x14ac:dyDescent="0.25">
      <c r="A105" s="136" t="s">
        <v>59</v>
      </c>
      <c r="B105" s="137"/>
      <c r="C105" s="137"/>
      <c r="D105" s="138" t="str">
        <f>"от "&amp;MIN(D106:D115)&amp;" до "&amp;MAX(D106:D115)</f>
        <v>от 468 до 22380</v>
      </c>
      <c r="E105" s="139"/>
      <c r="F105" s="139"/>
      <c r="G105" s="139"/>
      <c r="H105" s="140"/>
    </row>
    <row r="106" spans="1:8" ht="151.5"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152">
        <v>1296</v>
      </c>
      <c r="E106" s="152"/>
      <c r="F106" s="152"/>
      <c r="G106" s="152"/>
      <c r="H106" s="153"/>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157">
        <v>756</v>
      </c>
      <c r="E107" s="157"/>
      <c r="F107" s="157"/>
      <c r="G107" s="157"/>
      <c r="H107" s="158"/>
    </row>
    <row r="108" spans="1:8" ht="37.5" customHeight="1" x14ac:dyDescent="0.2">
      <c r="A108" s="154" t="s">
        <v>62</v>
      </c>
      <c r="B108" s="155"/>
      <c r="C108" s="159"/>
      <c r="D108" s="157">
        <v>22380</v>
      </c>
      <c r="E108" s="157"/>
      <c r="F108" s="157"/>
      <c r="G108" s="157"/>
      <c r="H108" s="158"/>
    </row>
    <row r="109" spans="1:8" ht="37.5" customHeight="1" x14ac:dyDescent="0.2">
      <c r="A109" s="154" t="s">
        <v>63</v>
      </c>
      <c r="B109" s="155"/>
      <c r="C109" s="159"/>
      <c r="D109" s="157">
        <v>2676</v>
      </c>
      <c r="E109" s="157"/>
      <c r="F109" s="157"/>
      <c r="G109" s="157"/>
      <c r="H109" s="158"/>
    </row>
    <row r="110" spans="1:8" ht="37.5" customHeight="1" x14ac:dyDescent="0.2">
      <c r="A110" s="160" t="s">
        <v>64</v>
      </c>
      <c r="B110" s="161"/>
      <c r="C110" s="159"/>
      <c r="D110" s="157">
        <v>5358</v>
      </c>
      <c r="E110" s="157"/>
      <c r="F110" s="157"/>
      <c r="G110" s="157"/>
      <c r="H110" s="158"/>
    </row>
    <row r="111" spans="1:8" ht="37.5" customHeight="1" x14ac:dyDescent="0.2">
      <c r="A111" s="154" t="s">
        <v>65</v>
      </c>
      <c r="B111" s="155"/>
      <c r="C111" s="159"/>
      <c r="D111" s="157">
        <v>468</v>
      </c>
      <c r="E111" s="157"/>
      <c r="F111" s="157"/>
      <c r="G111" s="157"/>
      <c r="H111" s="158"/>
    </row>
    <row r="112" spans="1:8" ht="37.5" customHeight="1" x14ac:dyDescent="0.2">
      <c r="A112" s="154" t="s">
        <v>66</v>
      </c>
      <c r="B112" s="155"/>
      <c r="C112" s="159"/>
      <c r="D112" s="157">
        <v>468</v>
      </c>
      <c r="E112" s="157"/>
      <c r="F112" s="157"/>
      <c r="G112" s="157"/>
      <c r="H112" s="158"/>
    </row>
    <row r="113" spans="1:8" ht="37.5" customHeight="1" x14ac:dyDescent="0.2">
      <c r="A113" s="154" t="s">
        <v>67</v>
      </c>
      <c r="B113" s="155"/>
      <c r="C113" s="159"/>
      <c r="D113" s="157">
        <v>936</v>
      </c>
      <c r="E113" s="157"/>
      <c r="F113" s="157"/>
      <c r="G113" s="157"/>
      <c r="H113" s="158"/>
    </row>
    <row r="114" spans="1:8" ht="37.5" customHeight="1" x14ac:dyDescent="0.2">
      <c r="A114" s="154" t="s">
        <v>68</v>
      </c>
      <c r="B114" s="155"/>
      <c r="C114" s="159"/>
      <c r="D114" s="157">
        <v>1398</v>
      </c>
      <c r="E114" s="157"/>
      <c r="F114" s="157"/>
      <c r="G114" s="157"/>
      <c r="H114" s="158"/>
    </row>
    <row r="115" spans="1:8" ht="37.5" customHeight="1" thickBot="1" x14ac:dyDescent="0.25">
      <c r="A115" s="162" t="s">
        <v>69</v>
      </c>
      <c r="B115" s="163"/>
      <c r="C115" s="164"/>
      <c r="D115" s="165">
        <v>8814</v>
      </c>
      <c r="E115" s="165"/>
      <c r="F115" s="165"/>
      <c r="G115" s="165"/>
      <c r="H115" s="166"/>
    </row>
    <row r="116" spans="1:8" s="16" customFormat="1" ht="117.75" customHeight="1" thickBot="1" x14ac:dyDescent="0.25">
      <c r="A116" s="283" t="s">
        <v>71</v>
      </c>
      <c r="B116" s="284"/>
      <c r="C11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45">
        <v>30</v>
      </c>
      <c r="E116" s="45"/>
      <c r="F116" s="45"/>
      <c r="G116" s="45"/>
      <c r="H116" s="46"/>
    </row>
    <row r="117" spans="1:8" ht="50.1" customHeight="1" thickBot="1" x14ac:dyDescent="0.25">
      <c r="A117" s="24" t="s">
        <v>72</v>
      </c>
      <c r="B117" s="25"/>
      <c r="C117" s="26"/>
      <c r="D117" s="173" t="e">
        <f>"от "&amp;MIN(D119,D139:H140,#REF!,D141:H153)&amp;" до "&amp;MAX(D119,D139:H140,#REF!,D141:H153)</f>
        <v>#REF!</v>
      </c>
      <c r="E117" s="173"/>
      <c r="F117" s="173"/>
      <c r="G117" s="173"/>
      <c r="H117" s="174"/>
    </row>
    <row r="118" spans="1:8" ht="21.75" thickBot="1" x14ac:dyDescent="0.25">
      <c r="A118" s="286"/>
      <c r="B118" s="287"/>
      <c r="C118" s="130"/>
      <c r="D118" s="288"/>
      <c r="E118" s="288"/>
      <c r="F118" s="288"/>
      <c r="G118" s="288"/>
      <c r="H118" s="289"/>
    </row>
    <row r="119" spans="1:8" ht="75"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182">
        <v>7140</v>
      </c>
      <c r="E119" s="182"/>
      <c r="F119" s="182"/>
      <c r="G119" s="182"/>
      <c r="H119" s="183"/>
    </row>
    <row r="120" spans="1:8" ht="75" customHeight="1" thickBot="1" x14ac:dyDescent="0.25">
      <c r="A120" s="184" t="s">
        <v>74</v>
      </c>
      <c r="B120" s="185"/>
      <c r="C120" s="186"/>
      <c r="D120" s="187" t="s">
        <v>75</v>
      </c>
      <c r="E120" s="188"/>
      <c r="F120" s="188"/>
      <c r="G120" s="188"/>
      <c r="H120" s="189"/>
    </row>
    <row r="121" spans="1:8" ht="75" customHeight="1" x14ac:dyDescent="0.2">
      <c r="A121" s="190" t="s">
        <v>76</v>
      </c>
      <c r="B121" s="191"/>
      <c r="C121" s="186"/>
      <c r="D121" s="157">
        <f>D119/4</f>
        <v>1785</v>
      </c>
      <c r="E121" s="157"/>
      <c r="F121" s="157"/>
      <c r="G121" s="157"/>
      <c r="H121" s="158"/>
    </row>
    <row r="122" spans="1:8" ht="75" customHeight="1" x14ac:dyDescent="0.2">
      <c r="A122" s="190" t="s">
        <v>77</v>
      </c>
      <c r="B122" s="191"/>
      <c r="C122" s="186"/>
      <c r="D122" s="157">
        <f>D119/5</f>
        <v>1428</v>
      </c>
      <c r="E122" s="157"/>
      <c r="F122" s="157"/>
      <c r="G122" s="157"/>
      <c r="H122" s="158"/>
    </row>
    <row r="123" spans="1:8" ht="75" customHeight="1" x14ac:dyDescent="0.2">
      <c r="A123" s="190" t="s">
        <v>78</v>
      </c>
      <c r="B123" s="191"/>
      <c r="C123" s="186"/>
      <c r="D123" s="157">
        <f>D119/6</f>
        <v>1190</v>
      </c>
      <c r="E123" s="157"/>
      <c r="F123" s="157"/>
      <c r="G123" s="157"/>
      <c r="H123" s="158"/>
    </row>
    <row r="124" spans="1:8" ht="75" customHeight="1" x14ac:dyDescent="0.2">
      <c r="A124" s="190" t="s">
        <v>79</v>
      </c>
      <c r="B124" s="191"/>
      <c r="C124" s="186"/>
      <c r="D124" s="157">
        <f>D119/7</f>
        <v>1020</v>
      </c>
      <c r="E124" s="157"/>
      <c r="F124" s="157"/>
      <c r="G124" s="157"/>
      <c r="H124" s="158"/>
    </row>
    <row r="125" spans="1:8" ht="75" customHeight="1" x14ac:dyDescent="0.2">
      <c r="A125" s="190" t="s">
        <v>80</v>
      </c>
      <c r="B125" s="191"/>
      <c r="C125" s="186"/>
      <c r="D125" s="157">
        <f>D119/8</f>
        <v>892.5</v>
      </c>
      <c r="E125" s="157"/>
      <c r="F125" s="157"/>
      <c r="G125" s="157"/>
      <c r="H125" s="158"/>
    </row>
    <row r="126" spans="1:8" ht="75" customHeight="1" x14ac:dyDescent="0.2">
      <c r="A126" s="190" t="s">
        <v>81</v>
      </c>
      <c r="B126" s="191"/>
      <c r="C126" s="186"/>
      <c r="D126" s="157">
        <f>D119/9</f>
        <v>793.33333333333337</v>
      </c>
      <c r="E126" s="157"/>
      <c r="F126" s="157"/>
      <c r="G126" s="157"/>
      <c r="H126" s="158"/>
    </row>
    <row r="127" spans="1:8" ht="75" customHeight="1" x14ac:dyDescent="0.2">
      <c r="A127" s="190" t="s">
        <v>82</v>
      </c>
      <c r="B127" s="191"/>
      <c r="C127" s="186"/>
      <c r="D127" s="157">
        <f>D119/10</f>
        <v>714</v>
      </c>
      <c r="E127" s="157"/>
      <c r="F127" s="157"/>
      <c r="G127" s="157"/>
      <c r="H127" s="158"/>
    </row>
    <row r="128" spans="1:8" ht="75" customHeight="1" thickBot="1" x14ac:dyDescent="0.25">
      <c r="A128" s="179" t="s">
        <v>83</v>
      </c>
      <c r="B128" s="180"/>
      <c r="C128" s="186"/>
      <c r="D128" s="182">
        <v>10704</v>
      </c>
      <c r="E128" s="182"/>
      <c r="F128" s="182"/>
      <c r="G128" s="182"/>
      <c r="H128" s="183"/>
    </row>
    <row r="129" spans="1:8" ht="75" customHeight="1" thickBot="1" x14ac:dyDescent="0.25">
      <c r="A129" s="184" t="s">
        <v>74</v>
      </c>
      <c r="B129" s="185"/>
      <c r="C129" s="186"/>
      <c r="D129" s="187" t="s">
        <v>75</v>
      </c>
      <c r="E129" s="188"/>
      <c r="F129" s="188"/>
      <c r="G129" s="188"/>
      <c r="H129" s="189"/>
    </row>
    <row r="130" spans="1:8" ht="75" customHeight="1" x14ac:dyDescent="0.2">
      <c r="A130" s="190" t="s">
        <v>76</v>
      </c>
      <c r="B130" s="191"/>
      <c r="C130" s="186"/>
      <c r="D130" s="157">
        <v>2676</v>
      </c>
      <c r="E130" s="157"/>
      <c r="F130" s="157"/>
      <c r="G130" s="157"/>
      <c r="H130" s="158"/>
    </row>
    <row r="131" spans="1:8" ht="75" customHeight="1" x14ac:dyDescent="0.2">
      <c r="A131" s="190" t="s">
        <v>77</v>
      </c>
      <c r="B131" s="191"/>
      <c r="C131" s="186"/>
      <c r="D131" s="157">
        <v>2140.7999999999997</v>
      </c>
      <c r="E131" s="157"/>
      <c r="F131" s="157"/>
      <c r="G131" s="157"/>
      <c r="H131" s="158"/>
    </row>
    <row r="132" spans="1:8" ht="75" customHeight="1" x14ac:dyDescent="0.2">
      <c r="A132" s="190" t="s">
        <v>78</v>
      </c>
      <c r="B132" s="191"/>
      <c r="C132" s="186"/>
      <c r="D132" s="157">
        <v>1784</v>
      </c>
      <c r="E132" s="157"/>
      <c r="F132" s="157"/>
      <c r="G132" s="157"/>
      <c r="H132" s="158"/>
    </row>
    <row r="133" spans="1:8" ht="75" customHeight="1" x14ac:dyDescent="0.2">
      <c r="A133" s="190" t="s">
        <v>79</v>
      </c>
      <c r="B133" s="191"/>
      <c r="C133" s="186"/>
      <c r="D133" s="157">
        <v>1529.1428571428571</v>
      </c>
      <c r="E133" s="157"/>
      <c r="F133" s="157"/>
      <c r="G133" s="157"/>
      <c r="H133" s="158"/>
    </row>
    <row r="134" spans="1:8" ht="75" customHeight="1" x14ac:dyDescent="0.2">
      <c r="A134" s="190" t="s">
        <v>80</v>
      </c>
      <c r="B134" s="191"/>
      <c r="C134" s="186"/>
      <c r="D134" s="157">
        <v>1338</v>
      </c>
      <c r="E134" s="157"/>
      <c r="F134" s="157"/>
      <c r="G134" s="157"/>
      <c r="H134" s="158"/>
    </row>
    <row r="135" spans="1:8" ht="75" customHeight="1" x14ac:dyDescent="0.2">
      <c r="A135" s="190" t="s">
        <v>81</v>
      </c>
      <c r="B135" s="191"/>
      <c r="C135" s="186"/>
      <c r="D135" s="157">
        <v>1189.3333333333333</v>
      </c>
      <c r="E135" s="157"/>
      <c r="F135" s="157"/>
      <c r="G135" s="157"/>
      <c r="H135" s="158"/>
    </row>
    <row r="136" spans="1:8" ht="75" customHeight="1" thickBot="1" x14ac:dyDescent="0.25">
      <c r="A136" s="190" t="s">
        <v>82</v>
      </c>
      <c r="B136" s="191"/>
      <c r="C136" s="194"/>
      <c r="D136" s="157">
        <v>1070.3999999999999</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44">
        <v>7128</v>
      </c>
      <c r="E137" s="45"/>
      <c r="F137" s="45"/>
      <c r="G137" s="45"/>
      <c r="H137" s="46"/>
    </row>
    <row r="138" spans="1:8" ht="21.75" thickBot="1" x14ac:dyDescent="0.25">
      <c r="A138" s="286"/>
      <c r="B138" s="287"/>
      <c r="C138" s="125"/>
      <c r="D138" s="288"/>
      <c r="E138" s="288"/>
      <c r="F138" s="288"/>
      <c r="G138" s="288"/>
      <c r="H138" s="289"/>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"2ГИС.РОСТОВ-НА-ДОНУ"</v>
      </c>
      <c r="D139" s="31">
        <v>8898</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121">
        <v>2286</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6">
        <v>4578</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"2ГИС.РОСТОВ-НА-ДОНУ"</v>
      </c>
      <c r="D142" s="36">
        <v>8898</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"2ГИС.РОСТОВ-НА-ДОНУ"</v>
      </c>
      <c r="D143" s="36">
        <v>10680</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6">
        <v>2292</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6">
        <v>2292</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6">
        <v>4578</v>
      </c>
      <c r="E146" s="37"/>
      <c r="F146" s="37"/>
      <c r="G146" s="37"/>
      <c r="H146" s="38"/>
    </row>
    <row r="147" spans="1:8" ht="50.1" customHeight="1" x14ac:dyDescent="0.2">
      <c r="A147" s="160" t="s">
        <v>93</v>
      </c>
      <c r="B147" s="161"/>
      <c r="C147" s="203" t="e">
        <f>#REF!</f>
        <v>#REF!</v>
      </c>
      <c r="D147" s="36">
        <v>10968</v>
      </c>
      <c r="E147" s="37"/>
      <c r="F147" s="37"/>
      <c r="G147" s="37"/>
      <c r="H147" s="38"/>
    </row>
    <row r="148" spans="1:8" ht="50.1" customHeight="1" x14ac:dyDescent="0.2">
      <c r="A148" s="160" t="s">
        <v>94</v>
      </c>
      <c r="B148" s="161"/>
      <c r="C148" s="202" t="s">
        <v>95</v>
      </c>
      <c r="D148" s="36">
        <v>780</v>
      </c>
      <c r="E148" s="37"/>
      <c r="F148" s="37"/>
      <c r="G148" s="37"/>
      <c r="H148" s="38"/>
    </row>
    <row r="149" spans="1:8" ht="81"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6">
        <v>7170</v>
      </c>
      <c r="E149" s="37"/>
      <c r="F149" s="37"/>
      <c r="G149" s="37"/>
      <c r="H149" s="38"/>
    </row>
    <row r="150" spans="1:8" ht="81" customHeight="1" x14ac:dyDescent="0.2">
      <c r="A150" s="160" t="s">
        <v>97</v>
      </c>
      <c r="B150" s="161"/>
      <c r="C150" s="202"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6">
        <v>4782</v>
      </c>
      <c r="E150" s="37"/>
      <c r="F150" s="37"/>
      <c r="G150" s="37"/>
      <c r="H150" s="38"/>
    </row>
    <row r="151" spans="1:8" ht="81" customHeight="1" x14ac:dyDescent="0.2">
      <c r="A151" s="160" t="s">
        <v>98</v>
      </c>
      <c r="B151" s="161"/>
      <c r="C151"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6">
        <v>6048</v>
      </c>
      <c r="E151" s="37"/>
      <c r="F151" s="37"/>
      <c r="G151" s="37"/>
      <c r="H151" s="38"/>
    </row>
    <row r="152" spans="1:8" ht="81" customHeight="1" x14ac:dyDescent="0.2">
      <c r="A152" s="160" t="s">
        <v>99</v>
      </c>
      <c r="B152" s="161"/>
      <c r="C152"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6">
        <v>2394</v>
      </c>
      <c r="E152" s="37"/>
      <c r="F152" s="37"/>
      <c r="G152" s="37"/>
      <c r="H152" s="38"/>
    </row>
    <row r="153" spans="1:8" ht="50.1" customHeight="1" thickBot="1" x14ac:dyDescent="0.25">
      <c r="A153" s="160" t="s">
        <v>102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6">
        <v>384</v>
      </c>
      <c r="E153" s="37"/>
      <c r="F153" s="37"/>
      <c r="G153" s="37"/>
      <c r="H153" s="38"/>
    </row>
    <row r="154" spans="1:8" s="16" customFormat="1" ht="102" customHeight="1" thickBot="1" x14ac:dyDescent="0.25">
      <c r="A154" s="160" t="s">
        <v>16</v>
      </c>
      <c r="B154" s="161"/>
      <c r="C15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6">
        <v>1296</v>
      </c>
      <c r="E154" s="37"/>
      <c r="F154" s="37"/>
      <c r="G154" s="37"/>
      <c r="H154" s="38"/>
    </row>
    <row r="155" spans="1:8" s="16" customFormat="1" ht="102" customHeight="1" thickBot="1" x14ac:dyDescent="0.25">
      <c r="A155" s="160" t="s">
        <v>103</v>
      </c>
      <c r="B155" s="161"/>
      <c r="C15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5" s="36">
        <v>50010</v>
      </c>
      <c r="E155" s="37"/>
      <c r="F155" s="37"/>
      <c r="G155" s="37"/>
      <c r="H155" s="38"/>
    </row>
    <row r="156" spans="1:8" s="16" customFormat="1" ht="126" customHeight="1" x14ac:dyDescent="0.2">
      <c r="A156" s="160" t="s">
        <v>104</v>
      </c>
      <c r="B156" s="161"/>
      <c r="C15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6" s="36">
        <v>10968</v>
      </c>
      <c r="E156" s="37"/>
      <c r="F156" s="37"/>
      <c r="G156" s="37"/>
      <c r="H156" s="38"/>
    </row>
    <row r="157" spans="1:8" s="16" customFormat="1" ht="96" customHeight="1" x14ac:dyDescent="0.2">
      <c r="A157" s="154" t="s">
        <v>105</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6">
        <v>2292</v>
      </c>
      <c r="E157" s="37"/>
      <c r="F157" s="37"/>
      <c r="G157" s="37"/>
      <c r="H157" s="38"/>
    </row>
    <row r="158" spans="1:8" s="16" customFormat="1" ht="96" customHeight="1" x14ac:dyDescent="0.2">
      <c r="A158" s="154" t="s">
        <v>106</v>
      </c>
      <c r="B158" s="204"/>
      <c r="C15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8" s="36">
        <v>8898</v>
      </c>
      <c r="E158" s="37"/>
      <c r="F158" s="37"/>
      <c r="G158" s="37"/>
      <c r="H158" s="38"/>
    </row>
    <row r="159" spans="1:8" ht="75.75" customHeight="1" x14ac:dyDescent="0.2">
      <c r="A159" s="160" t="s">
        <v>100</v>
      </c>
      <c r="B159" s="161" t="s">
        <v>100</v>
      </c>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9" s="36">
        <v>18000</v>
      </c>
      <c r="E159" s="37"/>
      <c r="F159" s="37"/>
      <c r="G159" s="37"/>
      <c r="H159" s="38"/>
    </row>
    <row r="160" spans="1:8" ht="75.75" customHeight="1" x14ac:dyDescent="0.2">
      <c r="A160" s="160" t="s">
        <v>101</v>
      </c>
      <c r="B160" s="161" t="s">
        <v>101</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60" s="36">
        <v>7500</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"2ГИС.РОСТОВ-НА-ДОНУ"</v>
      </c>
      <c r="D161" s="36">
        <v>12480</v>
      </c>
      <c r="E161" s="37"/>
      <c r="F161" s="37"/>
      <c r="G161" s="37"/>
      <c r="H161" s="38"/>
    </row>
    <row r="162" spans="1:8" ht="50.1" customHeight="1" x14ac:dyDescent="0.2">
      <c r="A162" s="160" t="s">
        <v>108</v>
      </c>
      <c r="B162" s="161"/>
      <c r="C162" s="202"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6">
        <v>3240</v>
      </c>
      <c r="E162" s="37"/>
      <c r="F162" s="37"/>
      <c r="G162" s="37"/>
      <c r="H162" s="38"/>
    </row>
    <row r="163" spans="1:8" ht="50.1" customHeight="1" x14ac:dyDescent="0.2">
      <c r="A163" s="160" t="s">
        <v>109</v>
      </c>
      <c r="B163" s="161"/>
      <c r="C163" s="202" t="str">
        <f t="shared" si="2"/>
        <v>Электронный справочник на основе Справочника организаций "2ГИС.РОСТОВ-НА-ДОНУ" (версия для ПК)</v>
      </c>
      <c r="D163" s="36">
        <v>6480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"2ГИС.РОСТОВ-НА-ДОНУ"</v>
      </c>
      <c r="D164" s="36">
        <v>12480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"2ГИС.РОСТОВ-НА-ДОНУ"</v>
      </c>
      <c r="D165" s="36">
        <v>14976</v>
      </c>
      <c r="E165" s="37"/>
      <c r="F165" s="37"/>
      <c r="G165" s="37"/>
      <c r="H165" s="38"/>
    </row>
    <row r="166" spans="1:8" ht="50.1" customHeight="1" x14ac:dyDescent="0.2">
      <c r="A166" s="160" t="s">
        <v>112</v>
      </c>
      <c r="B166" s="161"/>
      <c r="C166" s="202" t="str">
        <f t="shared" si="2"/>
        <v>Электронный справочник на основе Справочника организаций "2ГИС.РОСТОВ-НА-ДОНУ" (версия для ПК)</v>
      </c>
      <c r="D166" s="36">
        <v>3240</v>
      </c>
      <c r="E166" s="37"/>
      <c r="F166" s="37"/>
      <c r="G166" s="37"/>
      <c r="H166" s="38"/>
    </row>
    <row r="167" spans="1:8" ht="50.1" customHeight="1" x14ac:dyDescent="0.2">
      <c r="A167" s="160" t="s">
        <v>113</v>
      </c>
      <c r="B167" s="161"/>
      <c r="C167" s="202" t="str">
        <f t="shared" si="2"/>
        <v>Электронный справочник на основе Справочника организаций "2ГИС.РОСТОВ-НА-ДОНУ" (версия для ПК)</v>
      </c>
      <c r="D167" s="36">
        <v>3240</v>
      </c>
      <c r="E167" s="37"/>
      <c r="F167" s="37"/>
      <c r="G167" s="37"/>
      <c r="H167" s="38"/>
    </row>
    <row r="168" spans="1:8" ht="50.1" customHeight="1" x14ac:dyDescent="0.2">
      <c r="A168" s="160" t="s">
        <v>114</v>
      </c>
      <c r="B168" s="161"/>
      <c r="C168" s="202" t="str">
        <f t="shared" si="2"/>
        <v>Электронный справочник на основе Справочника организаций "2ГИС.РОСТОВ-НА-ДОНУ" (версия для ПК)</v>
      </c>
      <c r="D168" s="36">
        <v>6480</v>
      </c>
      <c r="E168" s="37"/>
      <c r="F168" s="37"/>
      <c r="G168" s="37"/>
      <c r="H168" s="38"/>
    </row>
    <row r="169" spans="1:8" ht="50.1" customHeight="1" x14ac:dyDescent="0.2">
      <c r="A169" s="160" t="s">
        <v>115</v>
      </c>
      <c r="B169" s="161"/>
      <c r="C169" s="202" t="s">
        <v>95</v>
      </c>
      <c r="D169" s="36">
        <v>1200</v>
      </c>
      <c r="E169" s="37"/>
      <c r="F169" s="37"/>
      <c r="G169" s="37"/>
      <c r="H169" s="38"/>
    </row>
    <row r="170" spans="1:8" ht="50.1" customHeight="1" thickBot="1" x14ac:dyDescent="0.25">
      <c r="A170" s="160" t="s">
        <v>117</v>
      </c>
      <c r="B170" s="161"/>
      <c r="C170" s="202" t="str">
        <f t="shared" si="2"/>
        <v>Электронный справочник на основе Справочника организаций "2ГИС.РОСТОВ-НА-ДОНУ" (версия для ПК)</v>
      </c>
      <c r="D170" s="44">
        <v>600</v>
      </c>
      <c r="E170" s="45"/>
      <c r="F170" s="45"/>
      <c r="G170" s="45"/>
      <c r="H170" s="46"/>
    </row>
    <row r="171" spans="1:8" s="28" customFormat="1" ht="25.5" customHeight="1" thickBot="1" x14ac:dyDescent="0.25">
      <c r="A171" s="24" t="s">
        <v>118</v>
      </c>
      <c r="B171" s="25"/>
      <c r="C171" s="26"/>
      <c r="D171" s="173"/>
      <c r="E171" s="173"/>
      <c r="F171" s="173"/>
      <c r="G171" s="173"/>
      <c r="H171" s="174"/>
    </row>
    <row r="172" spans="1:8" s="16" customFormat="1" ht="50.1" customHeight="1" x14ac:dyDescent="0.2">
      <c r="A172" s="160" t="s">
        <v>119</v>
      </c>
      <c r="B172" s="161"/>
      <c r="C17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6">
        <v>6000</v>
      </c>
      <c r="E172" s="37"/>
      <c r="F172" s="37"/>
      <c r="G172" s="37"/>
      <c r="H172" s="38"/>
    </row>
    <row r="173" spans="1:8" s="16" customFormat="1" ht="50.1" customHeight="1" x14ac:dyDescent="0.2">
      <c r="A173" s="160" t="s">
        <v>120</v>
      </c>
      <c r="B173" s="161"/>
      <c r="C173" s="209"/>
      <c r="D173" s="36">
        <v>6000</v>
      </c>
      <c r="E173" s="37"/>
      <c r="F173" s="37"/>
      <c r="G173" s="37"/>
      <c r="H173" s="38"/>
    </row>
    <row r="174" spans="1:8" s="16" customFormat="1" ht="50.1" customHeight="1" x14ac:dyDescent="0.2">
      <c r="A174" s="207" t="s">
        <v>121</v>
      </c>
      <c r="B174" s="208"/>
      <c r="C174" s="209"/>
      <c r="D174" s="293">
        <v>3600</v>
      </c>
      <c r="E174" s="157"/>
      <c r="F174" s="157"/>
      <c r="G174" s="157"/>
      <c r="H174" s="157"/>
    </row>
    <row r="175" spans="1:8" s="16" customFormat="1" ht="50.1" customHeight="1" x14ac:dyDescent="0.2">
      <c r="A175" s="207" t="s">
        <v>122</v>
      </c>
      <c r="B175" s="208"/>
      <c r="C175" s="209"/>
      <c r="D175" s="293">
        <v>360</v>
      </c>
      <c r="E175" s="157"/>
      <c r="F175" s="157"/>
      <c r="G175" s="157"/>
      <c r="H175" s="157"/>
    </row>
    <row r="176" spans="1:8" s="16" customFormat="1" ht="50.1" customHeight="1" thickBot="1" x14ac:dyDescent="0.25">
      <c r="A176" s="207" t="s">
        <v>123</v>
      </c>
      <c r="B176" s="208"/>
      <c r="C176" s="210"/>
      <c r="D176" s="78">
        <v>1260</v>
      </c>
      <c r="E176" s="79"/>
      <c r="F176" s="79"/>
      <c r="G176" s="79"/>
      <c r="H176" s="79"/>
    </row>
    <row r="177" spans="1:8" s="16" customFormat="1" ht="50.1" customHeight="1" thickBot="1" x14ac:dyDescent="0.25">
      <c r="A177" s="24" t="s">
        <v>124</v>
      </c>
      <c r="B177" s="25"/>
      <c r="C177" s="26"/>
      <c r="D177" s="173"/>
      <c r="E177" s="173"/>
      <c r="F177" s="173"/>
      <c r="G177" s="173"/>
      <c r="H177" s="174"/>
    </row>
    <row r="178" spans="1:8" ht="50.1" customHeight="1" x14ac:dyDescent="0.2">
      <c r="A178" s="160" t="s">
        <v>125</v>
      </c>
      <c r="B178" s="161"/>
      <c r="C178" s="202" t="str">
        <f>"Интернет-площадка 2gis.ru на основе Cправочника организаций "&amp;$C$2&amp;""</f>
        <v>Интернет-площадка 2gis.ru на основе Cправочника организаций "2ГИС.РОСТОВ-НА-ДОНУ"</v>
      </c>
      <c r="D178" s="36">
        <v>2292</v>
      </c>
      <c r="E178" s="37"/>
      <c r="F178" s="37"/>
      <c r="G178" s="37"/>
      <c r="H178" s="38"/>
    </row>
    <row r="179" spans="1:8" ht="50.1" customHeight="1" x14ac:dyDescent="0.2">
      <c r="A179" s="160" t="s">
        <v>195</v>
      </c>
      <c r="B179" s="161"/>
      <c r="C179" s="202" t="str">
        <f>"Интернет-площадка 2gis.ru на основе Cправочника организаций "&amp;$C$2&amp;""</f>
        <v>Интернет-площадка 2gis.ru на основе Cправочника организаций "2ГИС.РОСТОВ-НА-ДОНУ"</v>
      </c>
      <c r="D179" s="36">
        <v>3240</v>
      </c>
      <c r="E179" s="37"/>
      <c r="F179" s="37"/>
      <c r="G179" s="37"/>
      <c r="H179" s="38"/>
    </row>
    <row r="180" spans="1:8" ht="50.1" customHeight="1" x14ac:dyDescent="0.2">
      <c r="A180" s="160" t="s">
        <v>128</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0" s="36">
        <v>3240</v>
      </c>
      <c r="E180" s="37"/>
      <c r="F180" s="37"/>
      <c r="G180" s="37"/>
      <c r="H180" s="38"/>
    </row>
    <row r="181" spans="1:8" s="16" customFormat="1" ht="126" customHeight="1" thickBot="1" x14ac:dyDescent="0.25">
      <c r="A181" s="160" t="s">
        <v>129</v>
      </c>
      <c r="B181" s="161"/>
      <c r="C181" s="481" t="str">
        <f>C178</f>
        <v>Интернет-площадка 2gis.ru на основе Cправочника организаций "2ГИС.РОСТОВ-НА-ДОНУ"</v>
      </c>
      <c r="D181" s="36">
        <v>6648</v>
      </c>
      <c r="E181" s="37"/>
      <c r="F181" s="37"/>
      <c r="G181" s="37"/>
      <c r="H181" s="38"/>
    </row>
    <row r="182" spans="1:8" ht="50.1" customHeight="1" thickBot="1" x14ac:dyDescent="0.25">
      <c r="A182" s="24" t="s">
        <v>196</v>
      </c>
      <c r="B182" s="25"/>
      <c r="C182" s="26"/>
      <c r="D182" s="173"/>
      <c r="E182" s="173"/>
      <c r="F182" s="173"/>
      <c r="G182" s="173"/>
      <c r="H182" s="174"/>
    </row>
    <row r="183" spans="1:8" s="23" customFormat="1" ht="30" customHeight="1" thickBot="1" x14ac:dyDescent="0.25">
      <c r="A183" s="297"/>
      <c r="B183" s="298"/>
      <c r="C183" s="456"/>
      <c r="D183" s="298"/>
      <c r="E183" s="298"/>
      <c r="F183" s="298"/>
      <c r="G183" s="298"/>
      <c r="H183" s="299"/>
    </row>
    <row r="184" spans="1:8" s="16" customFormat="1" ht="185.25" customHeight="1" x14ac:dyDescent="0.2">
      <c r="A184" s="160" t="s">
        <v>197</v>
      </c>
      <c r="B184" s="161"/>
      <c r="C18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4" s="31">
        <v>10920</v>
      </c>
      <c r="E184" s="32"/>
      <c r="F184" s="32"/>
      <c r="G184" s="32"/>
      <c r="H184" s="33"/>
    </row>
    <row r="185" spans="1:8" s="16" customFormat="1" ht="83.25" customHeight="1" thickBot="1" x14ac:dyDescent="0.25">
      <c r="A185" s="160" t="s">
        <v>198</v>
      </c>
      <c r="B185" s="161"/>
      <c r="C185" s="209"/>
      <c r="D185" s="36">
        <v>10920</v>
      </c>
      <c r="E185" s="37"/>
      <c r="F185" s="37"/>
      <c r="G185" s="37"/>
      <c r="H185" s="38"/>
    </row>
    <row r="186" spans="1:8" ht="21.75" thickBot="1" x14ac:dyDescent="0.25">
      <c r="A186" s="286"/>
      <c r="B186" s="287"/>
      <c r="C186" s="125"/>
      <c r="D186" s="288"/>
      <c r="E186" s="288"/>
      <c r="F186" s="288"/>
      <c r="G186" s="288"/>
      <c r="H186" s="289"/>
    </row>
    <row r="188" spans="1:8" ht="21" x14ac:dyDescent="0.2">
      <c r="A188" s="216"/>
      <c r="B188" s="217" t="s">
        <v>130</v>
      </c>
      <c r="C188" s="218" t="s">
        <v>648</v>
      </c>
      <c r="D188" s="218"/>
      <c r="E188" s="219"/>
      <c r="F188" s="219"/>
      <c r="G188" s="219"/>
      <c r="H188" s="219"/>
    </row>
    <row r="189" spans="1:8" ht="21" x14ac:dyDescent="0.2">
      <c r="A189" s="216"/>
      <c r="B189" s="219"/>
      <c r="C189" s="220" t="s">
        <v>649</v>
      </c>
      <c r="D189" s="220"/>
      <c r="E189" s="219"/>
      <c r="F189" s="219"/>
      <c r="G189" s="219"/>
      <c r="H189" s="219"/>
    </row>
    <row r="190" spans="1:8" ht="21" x14ac:dyDescent="0.2">
      <c r="A190" s="216"/>
      <c r="B190" s="219"/>
      <c r="C190" s="220" t="s">
        <v>650</v>
      </c>
      <c r="D190" s="220"/>
      <c r="E190" s="219"/>
      <c r="F190" s="219"/>
      <c r="G190" s="219"/>
      <c r="H190" s="219"/>
    </row>
    <row r="191" spans="1:8" ht="21" x14ac:dyDescent="0.2">
      <c r="C191" s="220"/>
      <c r="D191" s="220"/>
      <c r="E191" s="219"/>
      <c r="F191" s="219"/>
      <c r="G191" s="219"/>
      <c r="H191" s="213"/>
    </row>
    <row r="192" spans="1:8" ht="26.25" customHeight="1" x14ac:dyDescent="0.2">
      <c r="A192" s="223" t="str">
        <f>Абакан_юр!A171</f>
        <v>По соглашению сторон в качестве валюты платежа могут выступать украинские гривны, в этом случае курс следующий: 1 руб. = 0,5104 гривен</v>
      </c>
      <c r="B192" s="223"/>
      <c r="C192" s="223"/>
      <c r="D192" s="224"/>
      <c r="E192" s="224"/>
      <c r="F192" s="225"/>
      <c r="G192" s="226"/>
      <c r="H192" s="226"/>
    </row>
    <row r="193" spans="1:8" ht="26.25" customHeight="1" x14ac:dyDescent="0.2">
      <c r="A193" s="223" t="str">
        <f>Абакан_юр!A172</f>
        <v>По соглашению сторон в качестве валюты платежа могут выступать дирхамы ОАЭ, в этом случае курс следующий: 1 руб. = 0,0436 дирхам</v>
      </c>
      <c r="B193" s="223"/>
      <c r="C193" s="223"/>
      <c r="D193" s="224"/>
      <c r="E193" s="224"/>
      <c r="F193" s="225"/>
      <c r="G193" s="228"/>
      <c r="H193" s="228"/>
    </row>
    <row r="194" spans="1:8" ht="26.25" customHeight="1" x14ac:dyDescent="0.2">
      <c r="A194" s="223" t="str">
        <f>Абакан_юр!A173</f>
        <v>По соглашению сторон в качестве валюты платежа могут выступать доллары США, в этом случае курс следующий: 1 руб. = 0,0118 доллара</v>
      </c>
      <c r="B194" s="223"/>
      <c r="C194" s="223"/>
      <c r="D194" s="224"/>
      <c r="E194" s="224"/>
      <c r="F194" s="225"/>
      <c r="G194" s="228"/>
      <c r="H194" s="228"/>
    </row>
    <row r="195" spans="1:8" ht="26.25" customHeight="1" x14ac:dyDescent="0.2">
      <c r="A195" s="223" t="str">
        <f>Абакан_юр!A174</f>
        <v>По соглашению сторон в качестве валюты платежа могут выступать евро, в этом случае курс следующий: 1 руб. = 0,0108 евро</v>
      </c>
      <c r="B195" s="223"/>
      <c r="C195" s="223"/>
      <c r="D195" s="224"/>
      <c r="E195" s="225"/>
      <c r="F195" s="225"/>
      <c r="G195" s="228"/>
      <c r="H195" s="228"/>
    </row>
    <row r="196" spans="1:8" ht="26.25" customHeight="1" x14ac:dyDescent="0.2">
      <c r="A196" s="223" t="str">
        <f>Абакан_юр!A175</f>
        <v>По соглашению сторон в качестве валюты платежа могут выступать чешские кроны, в этом случае курс следующий: 1 руб. = 0,2741 крона</v>
      </c>
      <c r="B196" s="223"/>
      <c r="C196" s="223"/>
      <c r="D196" s="224"/>
      <c r="E196" s="225"/>
      <c r="F196" s="225"/>
      <c r="G196" s="228"/>
      <c r="H196" s="228"/>
    </row>
    <row r="197" spans="1:8" ht="26.25" customHeight="1" x14ac:dyDescent="0.2">
      <c r="A197" s="223" t="str">
        <f>Абакан_юр!A176</f>
        <v>По соглашению сторон в качестве валюты платежа могут выступать киргизские сомы, в этом случае курс следующий: 1 руб. = 1,0001 сом</v>
      </c>
      <c r="B197" s="223"/>
      <c r="C197" s="223"/>
      <c r="D197" s="224"/>
      <c r="E197" s="224"/>
      <c r="F197" s="225"/>
      <c r="G197" s="228"/>
      <c r="H197" s="228"/>
    </row>
    <row r="198" spans="1:8" ht="26.25" customHeight="1" x14ac:dyDescent="0.2">
      <c r="A19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8" s="223"/>
      <c r="C198" s="223"/>
      <c r="D198" s="224"/>
      <c r="E198" s="224"/>
      <c r="F198" s="225"/>
      <c r="G198" s="228"/>
      <c r="H198" s="228"/>
    </row>
    <row r="199" spans="1:8" ht="26.25" x14ac:dyDescent="0.2">
      <c r="A199" s="229"/>
      <c r="B199" s="229"/>
      <c r="C199" s="230"/>
      <c r="D199" s="231"/>
      <c r="E199" s="231"/>
      <c r="F199" s="232"/>
      <c r="G199" s="233"/>
      <c r="H199" s="233"/>
    </row>
    <row r="200" spans="1:8" ht="21" x14ac:dyDescent="0.2">
      <c r="A200" s="235" t="s">
        <v>141</v>
      </c>
      <c r="B200" s="235"/>
      <c r="C200" s="235"/>
      <c r="D200" s="235"/>
      <c r="E200" s="235"/>
      <c r="F200" s="235"/>
      <c r="G200" s="235"/>
      <c r="H200" s="235"/>
    </row>
    <row r="201" spans="1:8" ht="21" x14ac:dyDescent="0.2">
      <c r="A201" s="235" t="s">
        <v>142</v>
      </c>
      <c r="B201" s="235"/>
      <c r="C201" s="235"/>
      <c r="D201" s="235"/>
      <c r="E201" s="235"/>
      <c r="F201" s="235"/>
      <c r="G201" s="235"/>
      <c r="H201" s="235"/>
    </row>
    <row r="202" spans="1:8" ht="26.25" x14ac:dyDescent="0.2">
      <c r="A202" s="229"/>
      <c r="B202" s="229"/>
      <c r="C202" s="230"/>
      <c r="D202" s="231"/>
      <c r="E202" s="231"/>
      <c r="F202" s="232"/>
      <c r="G202" s="233"/>
      <c r="H202" s="233"/>
    </row>
    <row r="203" spans="1:8" ht="50.1" customHeight="1" thickBot="1" x14ac:dyDescent="0.25">
      <c r="A203" s="236" t="s">
        <v>143</v>
      </c>
      <c r="B203" s="236"/>
      <c r="C203" s="236"/>
      <c r="D203" s="236"/>
      <c r="E203" s="236"/>
      <c r="F203" s="237"/>
      <c r="G203" s="227"/>
      <c r="H203" s="238"/>
    </row>
    <row r="204" spans="1:8" ht="50.1" customHeight="1" thickBot="1" x14ac:dyDescent="0.25">
      <c r="A204" s="239" t="s">
        <v>144</v>
      </c>
      <c r="B204" s="240"/>
      <c r="C204" s="240"/>
      <c r="D204" s="240"/>
      <c r="E204" s="241"/>
      <c r="F204" s="242"/>
      <c r="H204" s="243"/>
    </row>
    <row r="205" spans="1:8" ht="87" customHeight="1" thickBot="1" x14ac:dyDescent="0.25">
      <c r="A205" s="421" t="s">
        <v>145</v>
      </c>
      <c r="B205" s="422"/>
      <c r="C205" s="246" t="s">
        <v>146</v>
      </c>
      <c r="D205" s="435" t="s">
        <v>147</v>
      </c>
      <c r="E205" s="436"/>
      <c r="F205" s="248"/>
      <c r="G205" s="248"/>
      <c r="H205" s="248"/>
    </row>
    <row r="206" spans="1:8" ht="110.25" customHeight="1" x14ac:dyDescent="0.2">
      <c r="A206" s="249" t="s">
        <v>148</v>
      </c>
      <c r="B206" s="250"/>
      <c r="C206" s="251" t="s">
        <v>149</v>
      </c>
      <c r="D206" s="252" t="s">
        <v>150</v>
      </c>
      <c r="E206" s="253"/>
      <c r="F206" s="248"/>
      <c r="G206" s="248"/>
      <c r="H206" s="248"/>
    </row>
    <row r="207" spans="1:8" ht="97.5" customHeight="1" x14ac:dyDescent="0.2">
      <c r="A207" s="254" t="s">
        <v>151</v>
      </c>
      <c r="B207" s="255"/>
      <c r="C207" s="256" t="s">
        <v>152</v>
      </c>
      <c r="D207" s="257" t="s">
        <v>153</v>
      </c>
      <c r="E207" s="258"/>
      <c r="F207" s="248"/>
      <c r="G207" s="248"/>
      <c r="H207" s="248"/>
    </row>
    <row r="208" spans="1:8" ht="141.75" customHeight="1" thickBot="1" x14ac:dyDescent="0.25">
      <c r="A208" s="316" t="s">
        <v>154</v>
      </c>
      <c r="B208" s="317"/>
      <c r="C208" s="318" t="s">
        <v>155</v>
      </c>
      <c r="D208" s="319" t="s">
        <v>153</v>
      </c>
      <c r="E208" s="320"/>
      <c r="F208" s="248"/>
      <c r="G208" s="248"/>
      <c r="H208" s="248"/>
    </row>
    <row r="209" spans="1:8" s="213" customFormat="1" ht="102.75" customHeight="1" thickBot="1" x14ac:dyDescent="0.25">
      <c r="A209" s="316" t="s">
        <v>157</v>
      </c>
      <c r="B209" s="317"/>
      <c r="C209" s="613" t="s">
        <v>158</v>
      </c>
      <c r="D209" s="317" t="s">
        <v>153</v>
      </c>
      <c r="E209" s="614"/>
      <c r="F209" s="242"/>
      <c r="G209" s="242"/>
      <c r="H209" s="242"/>
    </row>
    <row r="210" spans="1:8" s="234" customFormat="1" ht="222.75" customHeight="1" thickBot="1" x14ac:dyDescent="0.25">
      <c r="A210" s="316" t="s">
        <v>159</v>
      </c>
      <c r="B210" s="317"/>
      <c r="C210" s="318" t="s">
        <v>160</v>
      </c>
      <c r="D210" s="319" t="s">
        <v>153</v>
      </c>
      <c r="E210" s="320"/>
      <c r="F210" s="232"/>
      <c r="G210" s="233"/>
      <c r="H210" s="233"/>
    </row>
    <row r="211" spans="1:8" ht="26.25" x14ac:dyDescent="0.2">
      <c r="A211" s="734"/>
      <c r="B211" s="734"/>
      <c r="C211" s="638"/>
      <c r="D211" s="638"/>
      <c r="E211" s="638"/>
      <c r="F211" s="232"/>
      <c r="G211" s="233"/>
      <c r="H211" s="233"/>
    </row>
    <row r="212" spans="1:8" ht="34.5" customHeight="1" x14ac:dyDescent="0.2">
      <c r="A212" s="260" t="s">
        <v>161</v>
      </c>
      <c r="B212" s="260"/>
      <c r="C212" s="260"/>
      <c r="D212" s="260"/>
      <c r="E212" s="260"/>
      <c r="F212" s="260"/>
      <c r="G212" s="260"/>
      <c r="H212" s="260"/>
    </row>
    <row r="213" spans="1:8" ht="34.5" customHeight="1" x14ac:dyDescent="0.2">
      <c r="A213" s="260" t="s">
        <v>162</v>
      </c>
      <c r="B213" s="260"/>
      <c r="C213" s="260"/>
      <c r="D213" s="260"/>
      <c r="E213" s="260"/>
      <c r="F213" s="260"/>
      <c r="G213" s="260"/>
      <c r="H213" s="260"/>
    </row>
    <row r="214" spans="1:8" ht="178.5" customHeight="1" x14ac:dyDescent="0.2">
      <c r="A214"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235"/>
      <c r="C214" s="235"/>
      <c r="D214" s="235"/>
      <c r="E214" s="235"/>
      <c r="F214" s="235"/>
      <c r="G214" s="235"/>
      <c r="H214" s="235"/>
    </row>
    <row r="215" spans="1:8" ht="78.75" customHeight="1" x14ac:dyDescent="0.2">
      <c r="A215" s="235" t="s">
        <v>164</v>
      </c>
      <c r="B215" s="235"/>
      <c r="C215" s="235"/>
      <c r="D215" s="235"/>
      <c r="E215" s="235"/>
      <c r="F215" s="235"/>
      <c r="G215" s="235"/>
      <c r="H215" s="235"/>
    </row>
    <row r="216" spans="1:8" ht="36" customHeight="1" x14ac:dyDescent="0.2">
      <c r="A216" s="260" t="s">
        <v>165</v>
      </c>
      <c r="B216" s="260"/>
      <c r="C216" s="260"/>
      <c r="D216" s="260"/>
      <c r="E216" s="260"/>
      <c r="F216" s="260"/>
      <c r="G216" s="260"/>
      <c r="H216" s="260"/>
    </row>
    <row r="217" spans="1:8" s="262" customFormat="1" ht="114.75" customHeight="1" x14ac:dyDescent="0.2">
      <c r="A217" s="235" t="s">
        <v>166</v>
      </c>
      <c r="B217" s="235"/>
      <c r="C217" s="235"/>
      <c r="D217" s="235"/>
      <c r="E217" s="235"/>
      <c r="F217" s="235"/>
      <c r="G217" s="235"/>
      <c r="H217" s="235"/>
    </row>
  </sheetData>
  <sheetProtection selectLockedCells="1" selectUnlockedCells="1"/>
  <mergeCells count="362">
    <mergeCell ref="A212:H212"/>
    <mergeCell ref="A213:H213"/>
    <mergeCell ref="A214:H214"/>
    <mergeCell ref="A215:H215"/>
    <mergeCell ref="A216:H216"/>
    <mergeCell ref="A217:E217"/>
    <mergeCell ref="F217:H217"/>
    <mergeCell ref="A208:B208"/>
    <mergeCell ref="D208:E208"/>
    <mergeCell ref="A209:B209"/>
    <mergeCell ref="D209:E209"/>
    <mergeCell ref="A210:B210"/>
    <mergeCell ref="D210:E210"/>
    <mergeCell ref="A205:B205"/>
    <mergeCell ref="D205:E205"/>
    <mergeCell ref="A206:B206"/>
    <mergeCell ref="D206:E206"/>
    <mergeCell ref="A207:B207"/>
    <mergeCell ref="D207:E207"/>
    <mergeCell ref="A197:C197"/>
    <mergeCell ref="A198:C198"/>
    <mergeCell ref="A200:H200"/>
    <mergeCell ref="A201:H201"/>
    <mergeCell ref="A203:E203"/>
    <mergeCell ref="A204:E204"/>
    <mergeCell ref="A192:C192"/>
    <mergeCell ref="G192:H192"/>
    <mergeCell ref="A193:C193"/>
    <mergeCell ref="A194:C194"/>
    <mergeCell ref="A195:C195"/>
    <mergeCell ref="A196:C196"/>
    <mergeCell ref="A186:B186"/>
    <mergeCell ref="D186:H186"/>
    <mergeCell ref="C188:D188"/>
    <mergeCell ref="C189:D189"/>
    <mergeCell ref="C190:D190"/>
    <mergeCell ref="C191:D191"/>
    <mergeCell ref="A183:C183"/>
    <mergeCell ref="D183:H183"/>
    <mergeCell ref="A184:B184"/>
    <mergeCell ref="C184:C185"/>
    <mergeCell ref="D184:H184"/>
    <mergeCell ref="A185:B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C172:C176"/>
    <mergeCell ref="D172:H172"/>
    <mergeCell ref="A173:B173"/>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94"/>
  <sheetViews>
    <sheetView view="pageBreakPreview" zoomScale="40" zoomScaleNormal="60" zoomScaleSheetLayoutView="40" workbookViewId="0">
      <pane ySplit="4" topLeftCell="A23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227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47"/>
      <c r="B6" s="458"/>
      <c r="C6" s="49"/>
      <c r="D6" s="287" t="s">
        <v>228</v>
      </c>
      <c r="E6" s="287"/>
      <c r="F6" s="287"/>
      <c r="G6" s="287"/>
      <c r="H6" s="459"/>
    </row>
    <row r="7" spans="1:8" ht="42.75" customHeight="1" thickBot="1" x14ac:dyDescent="0.25">
      <c r="A7" s="344"/>
      <c r="B7" s="345"/>
      <c r="C7" s="346"/>
      <c r="D7" s="332" t="s">
        <v>168</v>
      </c>
      <c r="E7" s="264" t="s">
        <v>169</v>
      </c>
      <c r="F7" s="332" t="s">
        <v>170</v>
      </c>
      <c r="G7" s="264" t="s">
        <v>171</v>
      </c>
      <c r="H7" s="333"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1">
        <f>F8*1.2</f>
        <v>14400</v>
      </c>
      <c r="E8" s="32">
        <f>F8*1.1</f>
        <v>13200.000000000002</v>
      </c>
      <c r="F8" s="32">
        <v>12000</v>
      </c>
      <c r="G8" s="32">
        <f>F8*0.75</f>
        <v>9000</v>
      </c>
      <c r="H8" s="33">
        <f>F8*0.5</f>
        <v>6000</v>
      </c>
    </row>
    <row r="9" spans="1:8" s="16" customFormat="1" ht="132" customHeight="1" x14ac:dyDescent="0.2">
      <c r="A9" s="34"/>
      <c r="B9" s="35"/>
      <c r="C9" s="35"/>
      <c r="D9" s="36"/>
      <c r="E9" s="37"/>
      <c r="F9" s="37"/>
      <c r="G9" s="37"/>
      <c r="H9" s="38"/>
    </row>
    <row r="10" spans="1:8" s="16" customFormat="1" ht="131.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54">
        <f>F13*1.2</f>
        <v>16200</v>
      </c>
      <c r="E13" s="32">
        <f>F13*1.1</f>
        <v>14850.000000000002</v>
      </c>
      <c r="F13" s="32">
        <v>13500</v>
      </c>
      <c r="G13" s="32">
        <f>F13*0.75</f>
        <v>10125</v>
      </c>
      <c r="H13" s="33">
        <f>F13*0.5</f>
        <v>6750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"2ГИС.БАРНАУЛ"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267">
        <v>480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"2ГИС.БАРНАУЛ"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89">
        <v>324</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99"/>
      <c r="E47" s="100"/>
      <c r="F47" s="100"/>
      <c r="G47" s="100"/>
      <c r="H47" s="101"/>
    </row>
    <row r="48" spans="1:8" s="16" customFormat="1" ht="24.95" customHeight="1" thickBot="1" x14ac:dyDescent="0.25">
      <c r="A48" s="81"/>
      <c r="B48" s="82"/>
      <c r="C48" s="83"/>
      <c r="D48" s="287" t="s">
        <v>228</v>
      </c>
      <c r="E48" s="287"/>
      <c r="F48" s="287"/>
      <c r="G48" s="287"/>
      <c r="H48" s="459"/>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1">
        <f>F49*1.2</f>
        <v>17280</v>
      </c>
      <c r="E49" s="32">
        <f>F49*1.1</f>
        <v>15840.000000000002</v>
      </c>
      <c r="F49" s="32">
        <v>14400</v>
      </c>
      <c r="G49" s="32">
        <f>F49*0.75</f>
        <v>10800</v>
      </c>
      <c r="H49" s="33">
        <f>F49*0.5</f>
        <v>7200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44"/>
      <c r="E53" s="45"/>
      <c r="F53" s="45"/>
      <c r="G53" s="45"/>
      <c r="H53" s="46"/>
    </row>
    <row r="54" spans="1:8" s="16" customFormat="1" ht="24.95" customHeight="1" thickBot="1" x14ac:dyDescent="0.25">
      <c r="A54" s="47"/>
      <c r="B54" s="48"/>
      <c r="C54" s="49"/>
      <c r="D54" s="287" t="s">
        <v>228</v>
      </c>
      <c r="E54" s="287"/>
      <c r="F54" s="287"/>
      <c r="G54" s="287"/>
      <c r="H54" s="459"/>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54">
        <f>F55*1.2</f>
        <v>19440</v>
      </c>
      <c r="E55" s="32">
        <f>F55*1.1</f>
        <v>17820</v>
      </c>
      <c r="F55" s="32">
        <v>16200</v>
      </c>
      <c r="G55" s="32">
        <f>F55*0.75</f>
        <v>12150</v>
      </c>
      <c r="H55" s="33">
        <f>F55*0.5</f>
        <v>8100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61"/>
      <c r="E59" s="45"/>
      <c r="F59" s="45"/>
      <c r="G59" s="45"/>
      <c r="H59" s="46"/>
    </row>
    <row r="60" spans="1:8" s="16" customFormat="1" ht="24.95" customHeight="1" thickBot="1" x14ac:dyDescent="0.25">
      <c r="A60" s="81"/>
      <c r="B60" s="82"/>
      <c r="C60" s="83"/>
      <c r="D60" s="287" t="s">
        <v>228</v>
      </c>
      <c r="E60" s="287"/>
      <c r="F60" s="287"/>
      <c r="G60" s="287"/>
      <c r="H60" s="459"/>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267">
        <v>375</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271"/>
      <c r="E63" s="272"/>
      <c r="F63" s="272"/>
      <c r="G63" s="272"/>
      <c r="H63" s="273"/>
    </row>
    <row r="64" spans="1:8" ht="21.75" thickBot="1" x14ac:dyDescent="0.25">
      <c r="A64" s="81"/>
      <c r="B64" s="129"/>
      <c r="C64" s="130"/>
      <c r="D64" s="287" t="s">
        <v>228</v>
      </c>
      <c r="E64" s="287"/>
      <c r="F64" s="287"/>
      <c r="G64" s="287"/>
      <c r="H64" s="459"/>
    </row>
    <row r="65" spans="1:8" ht="50.1" customHeight="1" thickBot="1" x14ac:dyDescent="0.25">
      <c r="A65" s="136" t="s">
        <v>38</v>
      </c>
      <c r="B65" s="137"/>
      <c r="C65" s="137"/>
      <c r="D65" s="138" t="str">
        <f>"от "&amp;MIN(D66:D85)&amp;" до "&amp;MAX(D66:D85)</f>
        <v>от 3000 до 114000</v>
      </c>
      <c r="E65" s="139"/>
      <c r="F65" s="139"/>
      <c r="G65" s="139"/>
      <c r="H65" s="140"/>
    </row>
    <row r="66" spans="1:8"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365">
        <v>3000</v>
      </c>
      <c r="E66" s="145"/>
      <c r="F66" s="145"/>
      <c r="G66" s="145"/>
      <c r="H66" s="146"/>
    </row>
    <row r="67" spans="1:8" ht="37.5" customHeight="1" outlineLevel="1" x14ac:dyDescent="0.2">
      <c r="A67" s="147" t="s">
        <v>40</v>
      </c>
      <c r="B67" s="366"/>
      <c r="C67" s="350"/>
      <c r="D67" s="56">
        <v>6000</v>
      </c>
      <c r="E67" s="37"/>
      <c r="F67" s="37"/>
      <c r="G67" s="37"/>
      <c r="H67" s="38"/>
    </row>
    <row r="68" spans="1:8" ht="37.5" customHeight="1" outlineLevel="1" x14ac:dyDescent="0.2">
      <c r="A68" s="147" t="s">
        <v>41</v>
      </c>
      <c r="B68" s="366"/>
      <c r="C68" s="350"/>
      <c r="D68" s="56">
        <v>12000</v>
      </c>
      <c r="E68" s="37"/>
      <c r="F68" s="37"/>
      <c r="G68" s="37"/>
      <c r="H68" s="38"/>
    </row>
    <row r="69" spans="1:8" ht="37.5" customHeight="1" outlineLevel="1" x14ac:dyDescent="0.2">
      <c r="A69" s="147" t="s">
        <v>42</v>
      </c>
      <c r="B69" s="366"/>
      <c r="C69" s="350"/>
      <c r="D69" s="56">
        <v>18000</v>
      </c>
      <c r="E69" s="37"/>
      <c r="F69" s="37"/>
      <c r="G69" s="37"/>
      <c r="H69" s="38"/>
    </row>
    <row r="70" spans="1:8" ht="37.5" customHeight="1" outlineLevel="1" x14ac:dyDescent="0.2">
      <c r="A70" s="147" t="s">
        <v>43</v>
      </c>
      <c r="B70" s="366"/>
      <c r="C70" s="350"/>
      <c r="D70" s="56">
        <v>24000</v>
      </c>
      <c r="E70" s="37"/>
      <c r="F70" s="37"/>
      <c r="G70" s="37"/>
      <c r="H70" s="38"/>
    </row>
    <row r="71" spans="1:8" ht="37.5" customHeight="1" outlineLevel="1" x14ac:dyDescent="0.2">
      <c r="A71" s="147" t="s">
        <v>44</v>
      </c>
      <c r="B71" s="366"/>
      <c r="C71" s="350"/>
      <c r="D71" s="56">
        <v>30000</v>
      </c>
      <c r="E71" s="37"/>
      <c r="F71" s="37"/>
      <c r="G71" s="37"/>
      <c r="H71" s="38"/>
    </row>
    <row r="72" spans="1:8" ht="37.5" customHeight="1" outlineLevel="1" x14ac:dyDescent="0.2">
      <c r="A72" s="147" t="s">
        <v>45</v>
      </c>
      <c r="B72" s="366"/>
      <c r="C72" s="350"/>
      <c r="D72" s="56">
        <v>36000</v>
      </c>
      <c r="E72" s="37"/>
      <c r="F72" s="37"/>
      <c r="G72" s="37"/>
      <c r="H72" s="38"/>
    </row>
    <row r="73" spans="1:8" ht="37.5" customHeight="1" outlineLevel="1" x14ac:dyDescent="0.2">
      <c r="A73" s="147" t="s">
        <v>46</v>
      </c>
      <c r="B73" s="366"/>
      <c r="C73" s="350"/>
      <c r="D73" s="56">
        <v>42000</v>
      </c>
      <c r="E73" s="37"/>
      <c r="F73" s="37"/>
      <c r="G73" s="37"/>
      <c r="H73" s="38"/>
    </row>
    <row r="74" spans="1:8" ht="37.5" customHeight="1" outlineLevel="1" x14ac:dyDescent="0.2">
      <c r="A74" s="147" t="s">
        <v>47</v>
      </c>
      <c r="B74" s="366"/>
      <c r="C74" s="350"/>
      <c r="D74" s="56">
        <v>48000</v>
      </c>
      <c r="E74" s="37"/>
      <c r="F74" s="37"/>
      <c r="G74" s="37"/>
      <c r="H74" s="38"/>
    </row>
    <row r="75" spans="1:8" ht="37.5" customHeight="1" outlineLevel="1" x14ac:dyDescent="0.2">
      <c r="A75" s="147" t="s">
        <v>48</v>
      </c>
      <c r="B75" s="366"/>
      <c r="C75" s="350"/>
      <c r="D75" s="56">
        <v>54000</v>
      </c>
      <c r="E75" s="37"/>
      <c r="F75" s="37"/>
      <c r="G75" s="37"/>
      <c r="H75" s="38"/>
    </row>
    <row r="76" spans="1:8" ht="37.5" customHeight="1" outlineLevel="1" x14ac:dyDescent="0.2">
      <c r="A76" s="147" t="s">
        <v>49</v>
      </c>
      <c r="B76" s="366"/>
      <c r="C76" s="350"/>
      <c r="D76" s="56">
        <v>60000</v>
      </c>
      <c r="E76" s="37"/>
      <c r="F76" s="37"/>
      <c r="G76" s="37"/>
      <c r="H76" s="38"/>
    </row>
    <row r="77" spans="1:8" ht="37.5" customHeight="1" outlineLevel="1" x14ac:dyDescent="0.2">
      <c r="A77" s="147" t="s">
        <v>50</v>
      </c>
      <c r="B77" s="366"/>
      <c r="C77" s="350"/>
      <c r="D77" s="56">
        <v>66000</v>
      </c>
      <c r="E77" s="37"/>
      <c r="F77" s="37"/>
      <c r="G77" s="37"/>
      <c r="H77" s="38"/>
    </row>
    <row r="78" spans="1:8" ht="37.5" customHeight="1" outlineLevel="1" x14ac:dyDescent="0.2">
      <c r="A78" s="147" t="s">
        <v>51</v>
      </c>
      <c r="B78" s="366"/>
      <c r="C78" s="350"/>
      <c r="D78" s="56">
        <v>72000</v>
      </c>
      <c r="E78" s="37"/>
      <c r="F78" s="37"/>
      <c r="G78" s="37"/>
      <c r="H78" s="38"/>
    </row>
    <row r="79" spans="1:8" ht="37.5" customHeight="1" outlineLevel="1" x14ac:dyDescent="0.2">
      <c r="A79" s="147" t="s">
        <v>52</v>
      </c>
      <c r="B79" s="366"/>
      <c r="C79" s="350"/>
      <c r="D79" s="56">
        <v>78000</v>
      </c>
      <c r="E79" s="37"/>
      <c r="F79" s="37"/>
      <c r="G79" s="37"/>
      <c r="H79" s="38"/>
    </row>
    <row r="80" spans="1:8" ht="37.5" customHeight="1" outlineLevel="1" x14ac:dyDescent="0.2">
      <c r="A80" s="147" t="s">
        <v>53</v>
      </c>
      <c r="B80" s="366"/>
      <c r="C80" s="350"/>
      <c r="D80" s="56">
        <v>84000</v>
      </c>
      <c r="E80" s="37"/>
      <c r="F80" s="37"/>
      <c r="G80" s="37"/>
      <c r="H80" s="38"/>
    </row>
    <row r="81" spans="1:8" ht="37.5" customHeight="1" outlineLevel="1" x14ac:dyDescent="0.2">
      <c r="A81" s="147" t="s">
        <v>54</v>
      </c>
      <c r="B81" s="366"/>
      <c r="C81" s="350"/>
      <c r="D81" s="56">
        <v>90000</v>
      </c>
      <c r="E81" s="37"/>
      <c r="F81" s="37"/>
      <c r="G81" s="37"/>
      <c r="H81" s="38"/>
    </row>
    <row r="82" spans="1:8" ht="37.5" customHeight="1" outlineLevel="1" x14ac:dyDescent="0.2">
      <c r="A82" s="147" t="s">
        <v>55</v>
      </c>
      <c r="B82" s="366"/>
      <c r="C82" s="350"/>
      <c r="D82" s="56">
        <v>96000</v>
      </c>
      <c r="E82" s="37"/>
      <c r="F82" s="37"/>
      <c r="G82" s="37"/>
      <c r="H82" s="38"/>
    </row>
    <row r="83" spans="1:8" ht="37.5" customHeight="1" outlineLevel="1" x14ac:dyDescent="0.2">
      <c r="A83" s="147" t="s">
        <v>56</v>
      </c>
      <c r="B83" s="366"/>
      <c r="C83" s="350"/>
      <c r="D83" s="56">
        <v>102000</v>
      </c>
      <c r="E83" s="37"/>
      <c r="F83" s="37"/>
      <c r="G83" s="37"/>
      <c r="H83" s="38"/>
    </row>
    <row r="84" spans="1:8" ht="37.5" customHeight="1" outlineLevel="1" x14ac:dyDescent="0.2">
      <c r="A84" s="147" t="s">
        <v>57</v>
      </c>
      <c r="B84" s="366"/>
      <c r="C84" s="350"/>
      <c r="D84" s="56">
        <v>108000</v>
      </c>
      <c r="E84" s="37"/>
      <c r="F84" s="37"/>
      <c r="G84" s="37"/>
      <c r="H84" s="38"/>
    </row>
    <row r="85" spans="1:8" ht="37.5" customHeight="1" outlineLevel="1" x14ac:dyDescent="0.2">
      <c r="A85" s="147" t="s">
        <v>58</v>
      </c>
      <c r="B85" s="366"/>
      <c r="C85" s="350"/>
      <c r="D85" s="56">
        <v>114000</v>
      </c>
      <c r="E85" s="37"/>
      <c r="F85" s="37"/>
      <c r="G85" s="37"/>
      <c r="H85" s="38"/>
    </row>
    <row r="86" spans="1:8" ht="37.5" customHeight="1" outlineLevel="1" x14ac:dyDescent="0.2">
      <c r="A86" s="147" t="s">
        <v>178</v>
      </c>
      <c r="B86" s="366"/>
      <c r="C86" s="350"/>
      <c r="D86" s="56">
        <v>120000</v>
      </c>
      <c r="E86" s="37"/>
      <c r="F86" s="37"/>
      <c r="G86" s="37"/>
      <c r="H86" s="38"/>
    </row>
    <row r="87" spans="1:8" ht="37.5" customHeight="1" outlineLevel="1" x14ac:dyDescent="0.2">
      <c r="A87" s="147" t="s">
        <v>179</v>
      </c>
      <c r="B87" s="366"/>
      <c r="C87" s="350"/>
      <c r="D87" s="56">
        <v>126000</v>
      </c>
      <c r="E87" s="37"/>
      <c r="F87" s="37"/>
      <c r="G87" s="37"/>
      <c r="H87" s="38"/>
    </row>
    <row r="88" spans="1:8" ht="37.5" customHeight="1" outlineLevel="1" x14ac:dyDescent="0.2">
      <c r="A88" s="147" t="s">
        <v>180</v>
      </c>
      <c r="B88" s="366"/>
      <c r="C88" s="350"/>
      <c r="D88" s="56">
        <v>132000</v>
      </c>
      <c r="E88" s="37"/>
      <c r="F88" s="37"/>
      <c r="G88" s="37"/>
      <c r="H88" s="38"/>
    </row>
    <row r="89" spans="1:8" ht="37.5" customHeight="1" outlineLevel="1" x14ac:dyDescent="0.2">
      <c r="A89" s="147" t="s">
        <v>181</v>
      </c>
      <c r="B89" s="366"/>
      <c r="C89" s="350"/>
      <c r="D89" s="56">
        <v>138000</v>
      </c>
      <c r="E89" s="37"/>
      <c r="F89" s="37"/>
      <c r="G89" s="37"/>
      <c r="H89" s="38"/>
    </row>
    <row r="90" spans="1:8" ht="37.5" customHeight="1" outlineLevel="1" x14ac:dyDescent="0.2">
      <c r="A90" s="147" t="s">
        <v>182</v>
      </c>
      <c r="B90" s="366"/>
      <c r="C90" s="350"/>
      <c r="D90" s="56">
        <v>144000</v>
      </c>
      <c r="E90" s="37"/>
      <c r="F90" s="37"/>
      <c r="G90" s="37"/>
      <c r="H90" s="38"/>
    </row>
    <row r="91" spans="1:8" ht="37.5" customHeight="1" outlineLevel="1" x14ac:dyDescent="0.2">
      <c r="A91" s="147" t="s">
        <v>183</v>
      </c>
      <c r="B91" s="148"/>
      <c r="C91" s="350"/>
      <c r="D91" s="56">
        <v>150000</v>
      </c>
      <c r="E91" s="37"/>
      <c r="F91" s="37"/>
      <c r="G91" s="37"/>
      <c r="H91" s="38"/>
    </row>
    <row r="92" spans="1:8" ht="37.5" customHeight="1" outlineLevel="1" x14ac:dyDescent="0.2">
      <c r="A92" s="147" t="s">
        <v>184</v>
      </c>
      <c r="B92" s="148"/>
      <c r="C92" s="350"/>
      <c r="D92" s="56">
        <v>156000</v>
      </c>
      <c r="E92" s="37"/>
      <c r="F92" s="37"/>
      <c r="G92" s="37"/>
      <c r="H92" s="38"/>
    </row>
    <row r="93" spans="1:8" ht="37.5" customHeight="1" outlineLevel="1" x14ac:dyDescent="0.2">
      <c r="A93" s="147" t="s">
        <v>185</v>
      </c>
      <c r="B93" s="148"/>
      <c r="C93" s="350"/>
      <c r="D93" s="56">
        <v>162000</v>
      </c>
      <c r="E93" s="37"/>
      <c r="F93" s="37"/>
      <c r="G93" s="37"/>
      <c r="H93" s="38"/>
    </row>
    <row r="94" spans="1:8" ht="37.5" customHeight="1" outlineLevel="1" x14ac:dyDescent="0.2">
      <c r="A94" s="147" t="s">
        <v>186</v>
      </c>
      <c r="B94" s="148"/>
      <c r="C94" s="350"/>
      <c r="D94" s="56">
        <v>168000</v>
      </c>
      <c r="E94" s="37"/>
      <c r="F94" s="37"/>
      <c r="G94" s="37"/>
      <c r="H94" s="38"/>
    </row>
    <row r="95" spans="1:8" ht="37.5" customHeight="1" outlineLevel="1" x14ac:dyDescent="0.2">
      <c r="A95" s="147" t="s">
        <v>187</v>
      </c>
      <c r="B95" s="148"/>
      <c r="C95" s="350"/>
      <c r="D95" s="56">
        <v>174000</v>
      </c>
      <c r="E95" s="37"/>
      <c r="F95" s="37"/>
      <c r="G95" s="37"/>
      <c r="H95" s="38"/>
    </row>
    <row r="96" spans="1:8" ht="37.5" customHeight="1" outlineLevel="1" x14ac:dyDescent="0.2">
      <c r="A96" s="147" t="s">
        <v>188</v>
      </c>
      <c r="B96" s="148"/>
      <c r="C96" s="350"/>
      <c r="D96" s="56">
        <v>180000</v>
      </c>
      <c r="E96" s="37"/>
      <c r="F96" s="37"/>
      <c r="G96" s="37"/>
      <c r="H96" s="38"/>
    </row>
    <row r="97" spans="1:8" ht="37.5" customHeight="1" outlineLevel="1" x14ac:dyDescent="0.2">
      <c r="A97" s="147" t="s">
        <v>189</v>
      </c>
      <c r="B97" s="148"/>
      <c r="C97" s="350"/>
      <c r="D97" s="56">
        <v>186000</v>
      </c>
      <c r="E97" s="37"/>
      <c r="F97" s="37"/>
      <c r="G97" s="37"/>
      <c r="H97" s="38"/>
    </row>
    <row r="98" spans="1:8" ht="37.5" customHeight="1" outlineLevel="1" x14ac:dyDescent="0.2">
      <c r="A98" s="147" t="s">
        <v>190</v>
      </c>
      <c r="B98" s="148"/>
      <c r="C98" s="350"/>
      <c r="D98" s="56">
        <v>192000</v>
      </c>
      <c r="E98" s="37"/>
      <c r="F98" s="37"/>
      <c r="G98" s="37"/>
      <c r="H98" s="38"/>
    </row>
    <row r="99" spans="1:8" ht="37.5" customHeight="1" outlineLevel="1" x14ac:dyDescent="0.2">
      <c r="A99" s="147" t="s">
        <v>191</v>
      </c>
      <c r="B99" s="148"/>
      <c r="C99" s="350"/>
      <c r="D99" s="56">
        <v>198000</v>
      </c>
      <c r="E99" s="37"/>
      <c r="F99" s="37"/>
      <c r="G99" s="37"/>
      <c r="H99" s="38"/>
    </row>
    <row r="100" spans="1:8" ht="37.5" customHeight="1" outlineLevel="1" x14ac:dyDescent="0.2">
      <c r="A100" s="147" t="s">
        <v>192</v>
      </c>
      <c r="B100" s="148"/>
      <c r="C100" s="350"/>
      <c r="D100" s="56">
        <v>204000</v>
      </c>
      <c r="E100" s="37"/>
      <c r="F100" s="37"/>
      <c r="G100" s="37"/>
      <c r="H100" s="38"/>
    </row>
    <row r="101" spans="1:8" ht="37.5" customHeight="1" outlineLevel="1" x14ac:dyDescent="0.2">
      <c r="A101" s="147" t="s">
        <v>229</v>
      </c>
      <c r="B101" s="148"/>
      <c r="C101" s="350"/>
      <c r="D101" s="56">
        <v>210000</v>
      </c>
      <c r="E101" s="37"/>
      <c r="F101" s="37"/>
      <c r="G101" s="37"/>
      <c r="H101" s="38"/>
    </row>
    <row r="102" spans="1:8" ht="37.5" customHeight="1" outlineLevel="1" x14ac:dyDescent="0.2">
      <c r="A102" s="147" t="s">
        <v>230</v>
      </c>
      <c r="B102" s="148"/>
      <c r="C102" s="350"/>
      <c r="D102" s="56">
        <v>216000</v>
      </c>
      <c r="E102" s="37"/>
      <c r="F102" s="37"/>
      <c r="G102" s="37"/>
      <c r="H102" s="38"/>
    </row>
    <row r="103" spans="1:8" ht="37.5" customHeight="1" outlineLevel="1" x14ac:dyDescent="0.2">
      <c r="A103" s="147" t="s">
        <v>231</v>
      </c>
      <c r="B103" s="148"/>
      <c r="C103" s="350"/>
      <c r="D103" s="56">
        <v>222000</v>
      </c>
      <c r="E103" s="37"/>
      <c r="F103" s="37"/>
      <c r="G103" s="37"/>
      <c r="H103" s="38"/>
    </row>
    <row r="104" spans="1:8" ht="37.5" customHeight="1" outlineLevel="1" x14ac:dyDescent="0.2">
      <c r="A104" s="147" t="s">
        <v>232</v>
      </c>
      <c r="B104" s="148"/>
      <c r="C104" s="350"/>
      <c r="D104" s="56">
        <v>228000</v>
      </c>
      <c r="E104" s="37"/>
      <c r="F104" s="37"/>
      <c r="G104" s="37"/>
      <c r="H104" s="38"/>
    </row>
    <row r="105" spans="1:8" ht="37.5" customHeight="1" outlineLevel="1" thickBot="1" x14ac:dyDescent="0.25">
      <c r="A105" s="147" t="s">
        <v>233</v>
      </c>
      <c r="B105" s="148"/>
      <c r="C105" s="367"/>
      <c r="D105" s="56">
        <v>234000</v>
      </c>
      <c r="E105" s="37"/>
      <c r="F105" s="37"/>
      <c r="G105" s="37"/>
      <c r="H105" s="38"/>
    </row>
    <row r="106" spans="1:8" s="16" customFormat="1" ht="32.25" customHeight="1" thickBot="1" x14ac:dyDescent="0.25">
      <c r="A106" s="81"/>
      <c r="B106" s="460"/>
      <c r="C106" s="130"/>
      <c r="D106" s="345" t="s">
        <v>234</v>
      </c>
      <c r="E106" s="345"/>
      <c r="F106" s="345"/>
      <c r="G106" s="345"/>
      <c r="H106" s="346"/>
    </row>
    <row r="107" spans="1:8" s="16" customFormat="1" ht="24.95" customHeight="1" thickBot="1" x14ac:dyDescent="0.25">
      <c r="A107" s="461"/>
      <c r="B107" s="124"/>
      <c r="C107" s="125"/>
      <c r="D107" s="462" t="s">
        <v>168</v>
      </c>
      <c r="E107" s="463" t="s">
        <v>169</v>
      </c>
      <c r="F107" s="464" t="s">
        <v>170</v>
      </c>
      <c r="G107" s="463" t="s">
        <v>171</v>
      </c>
      <c r="H107" s="465" t="s">
        <v>172</v>
      </c>
    </row>
    <row r="108" spans="1:8" s="16" customFormat="1" ht="48" customHeight="1" x14ac:dyDescent="0.2">
      <c r="A108" s="29" t="s">
        <v>235</v>
      </c>
      <c r="B108" s="30" t="s">
        <v>27</v>
      </c>
      <c r="C10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8" s="31">
        <f>F108*1.2</f>
        <v>14400</v>
      </c>
      <c r="E108" s="32">
        <f>F108*1.1</f>
        <v>13200.000000000002</v>
      </c>
      <c r="F108" s="32">
        <v>12000</v>
      </c>
      <c r="G108" s="32">
        <f>F108*0.75</f>
        <v>9000</v>
      </c>
      <c r="H108" s="33">
        <f>F108*0.5</f>
        <v>6000</v>
      </c>
    </row>
    <row r="109" spans="1:8" s="16" customFormat="1" ht="132" customHeight="1" x14ac:dyDescent="0.2">
      <c r="A109" s="34"/>
      <c r="B109" s="35"/>
      <c r="C109" s="35"/>
      <c r="D109" s="36"/>
      <c r="E109" s="37"/>
      <c r="F109" s="37"/>
      <c r="G109" s="37"/>
      <c r="H109" s="38"/>
    </row>
    <row r="110" spans="1:8" s="16" customFormat="1" ht="97.5" customHeight="1" x14ac:dyDescent="0.2">
      <c r="A110" s="34"/>
      <c r="B110" s="39" t="s">
        <v>12</v>
      </c>
      <c r="C1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0" s="36"/>
      <c r="E110" s="37"/>
      <c r="F110" s="37"/>
      <c r="G110" s="37"/>
      <c r="H110" s="38"/>
    </row>
    <row r="111" spans="1:8" s="16" customFormat="1" ht="166.5" customHeight="1" thickBot="1" x14ac:dyDescent="0.25">
      <c r="A111" s="41"/>
      <c r="B111" s="42" t="s">
        <v>13</v>
      </c>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1" s="44"/>
      <c r="E111" s="45"/>
      <c r="F111" s="45"/>
      <c r="G111" s="45"/>
      <c r="H111" s="46"/>
    </row>
    <row r="112" spans="1:8" s="16" customFormat="1" ht="24.95" customHeight="1" thickBot="1" x14ac:dyDescent="0.25">
      <c r="A112" s="47"/>
      <c r="B112" s="48"/>
      <c r="C112" s="49"/>
      <c r="D112" s="345" t="s">
        <v>234</v>
      </c>
      <c r="E112" s="345"/>
      <c r="F112" s="345"/>
      <c r="G112" s="345"/>
      <c r="H112" s="346"/>
    </row>
    <row r="113" spans="1:8" s="16" customFormat="1" ht="48" customHeight="1" x14ac:dyDescent="0.2">
      <c r="A113" s="53" t="s">
        <v>236</v>
      </c>
      <c r="B113" s="30" t="s">
        <v>27</v>
      </c>
      <c r="C1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3" s="54">
        <f>F113*1.2</f>
        <v>16200</v>
      </c>
      <c r="E113" s="32">
        <f>F113*1.1</f>
        <v>14850.000000000002</v>
      </c>
      <c r="F113" s="32">
        <v>13500</v>
      </c>
      <c r="G113" s="32">
        <f>F113*0.75</f>
        <v>10125</v>
      </c>
      <c r="H113" s="33">
        <f>F113*0.5</f>
        <v>6750</v>
      </c>
    </row>
    <row r="114" spans="1:8" s="16" customFormat="1" ht="132" customHeight="1" x14ac:dyDescent="0.2">
      <c r="A114" s="55"/>
      <c r="B114" s="35"/>
      <c r="C114" s="35"/>
      <c r="D114" s="56"/>
      <c r="E114" s="37"/>
      <c r="F114" s="37"/>
      <c r="G114" s="37"/>
      <c r="H114" s="38"/>
    </row>
    <row r="115" spans="1:8" s="16" customFormat="1" ht="97.5" customHeight="1" x14ac:dyDescent="0.2">
      <c r="A115" s="55"/>
      <c r="B115" s="39" t="s">
        <v>12</v>
      </c>
      <c r="C1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5" s="56"/>
      <c r="E115" s="37"/>
      <c r="F115" s="37"/>
      <c r="G115" s="37"/>
      <c r="H115" s="38"/>
    </row>
    <row r="116" spans="1:8" s="16" customFormat="1" ht="166.5" customHeight="1" x14ac:dyDescent="0.2">
      <c r="A116" s="55"/>
      <c r="B116" s="57" t="s">
        <v>13</v>
      </c>
      <c r="C1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6" s="56"/>
      <c r="E116" s="37"/>
      <c r="F116" s="37"/>
      <c r="G116" s="37"/>
      <c r="H116" s="38"/>
    </row>
    <row r="117" spans="1:8" s="16" customFormat="1" ht="92.25" customHeight="1" thickBot="1" x14ac:dyDescent="0.25">
      <c r="A117" s="59"/>
      <c r="B117" s="42" t="s">
        <v>16</v>
      </c>
      <c r="C1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7" s="61"/>
      <c r="E117" s="45"/>
      <c r="F117" s="45"/>
      <c r="G117" s="45"/>
      <c r="H117" s="46"/>
    </row>
    <row r="118" spans="1:8" s="16" customFormat="1" ht="24.95" customHeight="1" thickBot="1" x14ac:dyDescent="0.25">
      <c r="A118" s="81"/>
      <c r="B118" s="82"/>
      <c r="C118" s="83"/>
      <c r="D118" s="345" t="s">
        <v>234</v>
      </c>
      <c r="E118" s="345"/>
      <c r="F118" s="345"/>
      <c r="G118" s="345"/>
      <c r="H118" s="346"/>
    </row>
    <row r="119" spans="1:8" s="16" customFormat="1" ht="50.1" customHeight="1" x14ac:dyDescent="0.2">
      <c r="A119" s="65" t="s">
        <v>237</v>
      </c>
      <c r="B119" s="87" t="s">
        <v>23</v>
      </c>
      <c r="C1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9" s="267">
        <v>480</v>
      </c>
      <c r="E119" s="268"/>
      <c r="F119" s="268"/>
      <c r="G119" s="268"/>
      <c r="H119" s="269"/>
    </row>
    <row r="120" spans="1:8" s="16" customFormat="1" ht="94.5" customHeight="1" x14ac:dyDescent="0.2">
      <c r="A120" s="71"/>
      <c r="B120" s="92"/>
      <c r="C120" s="93"/>
      <c r="D120" s="94"/>
      <c r="E120" s="95"/>
      <c r="F120" s="95"/>
      <c r="G120" s="95"/>
      <c r="H120" s="270"/>
    </row>
    <row r="121" spans="1:8" s="16" customFormat="1" ht="163.5" customHeight="1" thickBot="1" x14ac:dyDescent="0.25">
      <c r="A121" s="77"/>
      <c r="B121" s="97" t="s">
        <v>13</v>
      </c>
      <c r="C1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271"/>
      <c r="E121" s="272"/>
      <c r="F121" s="272"/>
      <c r="G121" s="272"/>
      <c r="H121" s="273"/>
    </row>
    <row r="122" spans="1:8" s="16" customFormat="1" ht="24.95" customHeight="1" thickBot="1" x14ac:dyDescent="0.25">
      <c r="A122" s="81"/>
      <c r="B122" s="129"/>
      <c r="C122" s="130"/>
      <c r="D122" s="345" t="s">
        <v>234</v>
      </c>
      <c r="E122" s="345"/>
      <c r="F122" s="345"/>
      <c r="G122" s="345"/>
      <c r="H122" s="346"/>
    </row>
    <row r="123" spans="1:8" s="16" customFormat="1" ht="50.1" customHeight="1" thickBot="1" x14ac:dyDescent="0.25">
      <c r="A123" s="136" t="s">
        <v>38</v>
      </c>
      <c r="B123" s="137"/>
      <c r="C123" s="137"/>
      <c r="D123" s="466" t="str">
        <f>"от "&amp;MIN(D124:D163)&amp;" до "&amp;MAX(D124:D163)</f>
        <v>от 3000 до 234000</v>
      </c>
      <c r="E123" s="467"/>
      <c r="F123" s="467"/>
      <c r="G123" s="467"/>
      <c r="H123" s="468"/>
    </row>
    <row r="124" spans="1:8" ht="37.5" customHeight="1" outlineLevel="1" x14ac:dyDescent="0.2">
      <c r="A124" s="141" t="s">
        <v>238</v>
      </c>
      <c r="B124" s="364"/>
      <c r="C124"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365">
        <v>3000</v>
      </c>
      <c r="E124" s="145"/>
      <c r="F124" s="145"/>
      <c r="G124" s="145"/>
      <c r="H124" s="146"/>
    </row>
    <row r="125" spans="1:8" ht="37.5" customHeight="1" outlineLevel="1" x14ac:dyDescent="0.2">
      <c r="A125" s="147" t="s">
        <v>239</v>
      </c>
      <c r="B125" s="366"/>
      <c r="C125" s="350"/>
      <c r="D125" s="365">
        <v>6000</v>
      </c>
      <c r="E125" s="145"/>
      <c r="F125" s="145"/>
      <c r="G125" s="145"/>
      <c r="H125" s="146"/>
    </row>
    <row r="126" spans="1:8" ht="37.5" customHeight="1" outlineLevel="1" x14ac:dyDescent="0.2">
      <c r="A126" s="147" t="s">
        <v>240</v>
      </c>
      <c r="B126" s="366"/>
      <c r="C126" s="350"/>
      <c r="D126" s="365">
        <v>12000</v>
      </c>
      <c r="E126" s="145"/>
      <c r="F126" s="145"/>
      <c r="G126" s="145"/>
      <c r="H126" s="146"/>
    </row>
    <row r="127" spans="1:8" ht="37.5" customHeight="1" outlineLevel="1" x14ac:dyDescent="0.2">
      <c r="A127" s="147" t="s">
        <v>241</v>
      </c>
      <c r="B127" s="366"/>
      <c r="C127" s="350"/>
      <c r="D127" s="365">
        <v>18000</v>
      </c>
      <c r="E127" s="145"/>
      <c r="F127" s="145"/>
      <c r="G127" s="145"/>
      <c r="H127" s="146"/>
    </row>
    <row r="128" spans="1:8" ht="37.5" customHeight="1" outlineLevel="1" x14ac:dyDescent="0.2">
      <c r="A128" s="147" t="s">
        <v>242</v>
      </c>
      <c r="B128" s="366"/>
      <c r="C128" s="350"/>
      <c r="D128" s="365">
        <v>24000</v>
      </c>
      <c r="E128" s="145"/>
      <c r="F128" s="145"/>
      <c r="G128" s="145"/>
      <c r="H128" s="146"/>
    </row>
    <row r="129" spans="1:8" ht="37.5" customHeight="1" outlineLevel="1" x14ac:dyDescent="0.2">
      <c r="A129" s="147" t="s">
        <v>243</v>
      </c>
      <c r="B129" s="366"/>
      <c r="C129" s="350"/>
      <c r="D129" s="365">
        <v>30000</v>
      </c>
      <c r="E129" s="145"/>
      <c r="F129" s="145"/>
      <c r="G129" s="145"/>
      <c r="H129" s="146"/>
    </row>
    <row r="130" spans="1:8" ht="37.5" customHeight="1" outlineLevel="1" x14ac:dyDescent="0.2">
      <c r="A130" s="147" t="s">
        <v>244</v>
      </c>
      <c r="B130" s="366"/>
      <c r="C130" s="350"/>
      <c r="D130" s="365">
        <v>36000</v>
      </c>
      <c r="E130" s="145"/>
      <c r="F130" s="145"/>
      <c r="G130" s="145"/>
      <c r="H130" s="146"/>
    </row>
    <row r="131" spans="1:8" ht="37.5" customHeight="1" outlineLevel="1" x14ac:dyDescent="0.2">
      <c r="A131" s="147" t="s">
        <v>245</v>
      </c>
      <c r="B131" s="366"/>
      <c r="C131" s="350"/>
      <c r="D131" s="365">
        <v>42000</v>
      </c>
      <c r="E131" s="145"/>
      <c r="F131" s="145"/>
      <c r="G131" s="145"/>
      <c r="H131" s="146"/>
    </row>
    <row r="132" spans="1:8" ht="37.5" customHeight="1" outlineLevel="1" x14ac:dyDescent="0.2">
      <c r="A132" s="147" t="s">
        <v>246</v>
      </c>
      <c r="B132" s="366"/>
      <c r="C132" s="350"/>
      <c r="D132" s="365">
        <v>48000</v>
      </c>
      <c r="E132" s="145"/>
      <c r="F132" s="145"/>
      <c r="G132" s="145"/>
      <c r="H132" s="146"/>
    </row>
    <row r="133" spans="1:8" ht="37.5" customHeight="1" outlineLevel="1" x14ac:dyDescent="0.2">
      <c r="A133" s="147" t="s">
        <v>247</v>
      </c>
      <c r="B133" s="366"/>
      <c r="C133" s="350"/>
      <c r="D133" s="365">
        <v>54000</v>
      </c>
      <c r="E133" s="145"/>
      <c r="F133" s="145"/>
      <c r="G133" s="145"/>
      <c r="H133" s="146"/>
    </row>
    <row r="134" spans="1:8" ht="37.5" customHeight="1" outlineLevel="1" x14ac:dyDescent="0.2">
      <c r="A134" s="147" t="s">
        <v>248</v>
      </c>
      <c r="B134" s="366"/>
      <c r="C134" s="350"/>
      <c r="D134" s="365">
        <v>60000</v>
      </c>
      <c r="E134" s="145"/>
      <c r="F134" s="145"/>
      <c r="G134" s="145"/>
      <c r="H134" s="146"/>
    </row>
    <row r="135" spans="1:8" ht="37.5" customHeight="1" outlineLevel="1" x14ac:dyDescent="0.2">
      <c r="A135" s="147" t="s">
        <v>249</v>
      </c>
      <c r="B135" s="366"/>
      <c r="C135" s="350"/>
      <c r="D135" s="365">
        <v>66000</v>
      </c>
      <c r="E135" s="145"/>
      <c r="F135" s="145"/>
      <c r="G135" s="145"/>
      <c r="H135" s="146"/>
    </row>
    <row r="136" spans="1:8" ht="37.5" customHeight="1" outlineLevel="1" x14ac:dyDescent="0.2">
      <c r="A136" s="147" t="s">
        <v>250</v>
      </c>
      <c r="B136" s="366"/>
      <c r="C136" s="350"/>
      <c r="D136" s="365">
        <v>72000</v>
      </c>
      <c r="E136" s="145"/>
      <c r="F136" s="145"/>
      <c r="G136" s="145"/>
      <c r="H136" s="146"/>
    </row>
    <row r="137" spans="1:8" ht="37.5" customHeight="1" outlineLevel="1" x14ac:dyDescent="0.2">
      <c r="A137" s="147" t="s">
        <v>251</v>
      </c>
      <c r="B137" s="366"/>
      <c r="C137" s="350"/>
      <c r="D137" s="365">
        <v>78000</v>
      </c>
      <c r="E137" s="145"/>
      <c r="F137" s="145"/>
      <c r="G137" s="145"/>
      <c r="H137" s="146"/>
    </row>
    <row r="138" spans="1:8" ht="37.5" customHeight="1" outlineLevel="1" x14ac:dyDescent="0.2">
      <c r="A138" s="147" t="s">
        <v>252</v>
      </c>
      <c r="B138" s="366"/>
      <c r="C138" s="350"/>
      <c r="D138" s="365">
        <v>84000</v>
      </c>
      <c r="E138" s="145"/>
      <c r="F138" s="145"/>
      <c r="G138" s="145"/>
      <c r="H138" s="146"/>
    </row>
    <row r="139" spans="1:8" ht="37.5" customHeight="1" outlineLevel="1" x14ac:dyDescent="0.2">
      <c r="A139" s="147" t="s">
        <v>253</v>
      </c>
      <c r="B139" s="366"/>
      <c r="C139" s="350"/>
      <c r="D139" s="365">
        <v>90000</v>
      </c>
      <c r="E139" s="145"/>
      <c r="F139" s="145"/>
      <c r="G139" s="145"/>
      <c r="H139" s="146"/>
    </row>
    <row r="140" spans="1:8" ht="37.5" customHeight="1" outlineLevel="1" x14ac:dyDescent="0.2">
      <c r="A140" s="147" t="s">
        <v>254</v>
      </c>
      <c r="B140" s="366"/>
      <c r="C140" s="350"/>
      <c r="D140" s="365">
        <v>96000</v>
      </c>
      <c r="E140" s="145"/>
      <c r="F140" s="145"/>
      <c r="G140" s="145"/>
      <c r="H140" s="146"/>
    </row>
    <row r="141" spans="1:8" ht="37.5" customHeight="1" outlineLevel="1" x14ac:dyDescent="0.2">
      <c r="A141" s="147" t="s">
        <v>255</v>
      </c>
      <c r="B141" s="366"/>
      <c r="C141" s="350"/>
      <c r="D141" s="365">
        <v>102000</v>
      </c>
      <c r="E141" s="145"/>
      <c r="F141" s="145"/>
      <c r="G141" s="145"/>
      <c r="H141" s="146"/>
    </row>
    <row r="142" spans="1:8" ht="37.5" customHeight="1" outlineLevel="1" x14ac:dyDescent="0.2">
      <c r="A142" s="147" t="s">
        <v>256</v>
      </c>
      <c r="B142" s="366"/>
      <c r="C142" s="350"/>
      <c r="D142" s="365">
        <v>108000</v>
      </c>
      <c r="E142" s="145"/>
      <c r="F142" s="145"/>
      <c r="G142" s="145"/>
      <c r="H142" s="146"/>
    </row>
    <row r="143" spans="1:8" ht="37.5" customHeight="1" outlineLevel="1" x14ac:dyDescent="0.2">
      <c r="A143" s="147" t="s">
        <v>257</v>
      </c>
      <c r="B143" s="366"/>
      <c r="C143" s="350"/>
      <c r="D143" s="365">
        <v>114000</v>
      </c>
      <c r="E143" s="145"/>
      <c r="F143" s="145"/>
      <c r="G143" s="145"/>
      <c r="H143" s="146"/>
    </row>
    <row r="144" spans="1:8" ht="37.5" customHeight="1" outlineLevel="1" x14ac:dyDescent="0.2">
      <c r="A144" s="147" t="s">
        <v>258</v>
      </c>
      <c r="B144" s="366"/>
      <c r="C144" s="350"/>
      <c r="D144" s="365">
        <v>120000</v>
      </c>
      <c r="E144" s="145"/>
      <c r="F144" s="145"/>
      <c r="G144" s="145"/>
      <c r="H144" s="146"/>
    </row>
    <row r="145" spans="1:8" ht="37.5" customHeight="1" outlineLevel="1" x14ac:dyDescent="0.2">
      <c r="A145" s="147" t="s">
        <v>259</v>
      </c>
      <c r="B145" s="366"/>
      <c r="C145" s="350"/>
      <c r="D145" s="365">
        <v>126000</v>
      </c>
      <c r="E145" s="145"/>
      <c r="F145" s="145"/>
      <c r="G145" s="145"/>
      <c r="H145" s="146"/>
    </row>
    <row r="146" spans="1:8" ht="37.5" customHeight="1" outlineLevel="1" x14ac:dyDescent="0.2">
      <c r="A146" s="147" t="s">
        <v>260</v>
      </c>
      <c r="B146" s="366"/>
      <c r="C146" s="350"/>
      <c r="D146" s="365">
        <v>132000</v>
      </c>
      <c r="E146" s="145"/>
      <c r="F146" s="145"/>
      <c r="G146" s="145"/>
      <c r="H146" s="146"/>
    </row>
    <row r="147" spans="1:8" ht="37.5" customHeight="1" outlineLevel="1" x14ac:dyDescent="0.2">
      <c r="A147" s="147" t="s">
        <v>261</v>
      </c>
      <c r="B147" s="366"/>
      <c r="C147" s="350"/>
      <c r="D147" s="365">
        <v>138000</v>
      </c>
      <c r="E147" s="145"/>
      <c r="F147" s="145"/>
      <c r="G147" s="145"/>
      <c r="H147" s="146"/>
    </row>
    <row r="148" spans="1:8" ht="37.5" customHeight="1" outlineLevel="1" x14ac:dyDescent="0.2">
      <c r="A148" s="147" t="s">
        <v>262</v>
      </c>
      <c r="B148" s="366"/>
      <c r="C148" s="350"/>
      <c r="D148" s="365">
        <v>144000</v>
      </c>
      <c r="E148" s="145"/>
      <c r="F148" s="145"/>
      <c r="G148" s="145"/>
      <c r="H148" s="146"/>
    </row>
    <row r="149" spans="1:8" ht="37.5" customHeight="1" outlineLevel="1" x14ac:dyDescent="0.2">
      <c r="A149" s="147" t="s">
        <v>263</v>
      </c>
      <c r="B149" s="148"/>
      <c r="C149" s="350"/>
      <c r="D149" s="365">
        <v>150000</v>
      </c>
      <c r="E149" s="145"/>
      <c r="F149" s="145"/>
      <c r="G149" s="145"/>
      <c r="H149" s="146"/>
    </row>
    <row r="150" spans="1:8" ht="37.5" customHeight="1" outlineLevel="1" x14ac:dyDescent="0.2">
      <c r="A150" s="147" t="s">
        <v>264</v>
      </c>
      <c r="B150" s="148"/>
      <c r="C150" s="350"/>
      <c r="D150" s="365">
        <v>156000</v>
      </c>
      <c r="E150" s="145"/>
      <c r="F150" s="145"/>
      <c r="G150" s="145"/>
      <c r="H150" s="146"/>
    </row>
    <row r="151" spans="1:8" ht="37.5" customHeight="1" outlineLevel="1" x14ac:dyDescent="0.2">
      <c r="A151" s="147" t="s">
        <v>265</v>
      </c>
      <c r="B151" s="148"/>
      <c r="C151" s="350"/>
      <c r="D151" s="365">
        <v>162000</v>
      </c>
      <c r="E151" s="145"/>
      <c r="F151" s="145"/>
      <c r="G151" s="145"/>
      <c r="H151" s="146"/>
    </row>
    <row r="152" spans="1:8" ht="37.5" customHeight="1" outlineLevel="1" x14ac:dyDescent="0.2">
      <c r="A152" s="147" t="s">
        <v>266</v>
      </c>
      <c r="B152" s="148"/>
      <c r="C152" s="350"/>
      <c r="D152" s="365">
        <v>168000</v>
      </c>
      <c r="E152" s="145"/>
      <c r="F152" s="145"/>
      <c r="G152" s="145"/>
      <c r="H152" s="146"/>
    </row>
    <row r="153" spans="1:8" ht="37.5" customHeight="1" outlineLevel="1" x14ac:dyDescent="0.2">
      <c r="A153" s="147" t="s">
        <v>267</v>
      </c>
      <c r="B153" s="148"/>
      <c r="C153" s="350"/>
      <c r="D153" s="365">
        <v>174000</v>
      </c>
      <c r="E153" s="145"/>
      <c r="F153" s="145"/>
      <c r="G153" s="145"/>
      <c r="H153" s="146"/>
    </row>
    <row r="154" spans="1:8" ht="37.5" customHeight="1" outlineLevel="1" x14ac:dyDescent="0.2">
      <c r="A154" s="147" t="s">
        <v>268</v>
      </c>
      <c r="B154" s="148"/>
      <c r="C154" s="350"/>
      <c r="D154" s="365">
        <v>180000</v>
      </c>
      <c r="E154" s="145"/>
      <c r="F154" s="145"/>
      <c r="G154" s="145"/>
      <c r="H154" s="146"/>
    </row>
    <row r="155" spans="1:8" ht="37.5" customHeight="1" outlineLevel="1" x14ac:dyDescent="0.2">
      <c r="A155" s="147" t="s">
        <v>269</v>
      </c>
      <c r="B155" s="148"/>
      <c r="C155" s="350"/>
      <c r="D155" s="365">
        <v>186000</v>
      </c>
      <c r="E155" s="145"/>
      <c r="F155" s="145"/>
      <c r="G155" s="145"/>
      <c r="H155" s="146"/>
    </row>
    <row r="156" spans="1:8" ht="37.5" customHeight="1" outlineLevel="1" x14ac:dyDescent="0.2">
      <c r="A156" s="147" t="s">
        <v>270</v>
      </c>
      <c r="B156" s="148"/>
      <c r="C156" s="350"/>
      <c r="D156" s="365">
        <v>192000</v>
      </c>
      <c r="E156" s="145"/>
      <c r="F156" s="145"/>
      <c r="G156" s="145"/>
      <c r="H156" s="146"/>
    </row>
    <row r="157" spans="1:8" ht="37.5" customHeight="1" outlineLevel="1" x14ac:dyDescent="0.2">
      <c r="A157" s="147" t="s">
        <v>271</v>
      </c>
      <c r="B157" s="148"/>
      <c r="C157" s="350"/>
      <c r="D157" s="365">
        <v>198000</v>
      </c>
      <c r="E157" s="145"/>
      <c r="F157" s="145"/>
      <c r="G157" s="145"/>
      <c r="H157" s="146"/>
    </row>
    <row r="158" spans="1:8" ht="37.5" customHeight="1" outlineLevel="1" x14ac:dyDescent="0.2">
      <c r="A158" s="147" t="s">
        <v>272</v>
      </c>
      <c r="B158" s="148"/>
      <c r="C158" s="350"/>
      <c r="D158" s="365">
        <v>204000</v>
      </c>
      <c r="E158" s="145"/>
      <c r="F158" s="145"/>
      <c r="G158" s="145"/>
      <c r="H158" s="146"/>
    </row>
    <row r="159" spans="1:8" ht="37.5" customHeight="1" outlineLevel="1" x14ac:dyDescent="0.2">
      <c r="A159" s="147" t="s">
        <v>273</v>
      </c>
      <c r="B159" s="148"/>
      <c r="C159" s="350"/>
      <c r="D159" s="365">
        <v>210000</v>
      </c>
      <c r="E159" s="145"/>
      <c r="F159" s="145"/>
      <c r="G159" s="145"/>
      <c r="H159" s="146"/>
    </row>
    <row r="160" spans="1:8" ht="37.5" customHeight="1" outlineLevel="1" x14ac:dyDescent="0.2">
      <c r="A160" s="147" t="s">
        <v>274</v>
      </c>
      <c r="B160" s="148"/>
      <c r="C160" s="350"/>
      <c r="D160" s="365">
        <v>216000</v>
      </c>
      <c r="E160" s="145"/>
      <c r="F160" s="145"/>
      <c r="G160" s="145"/>
      <c r="H160" s="146"/>
    </row>
    <row r="161" spans="1:8" ht="37.5" customHeight="1" outlineLevel="1" x14ac:dyDescent="0.2">
      <c r="A161" s="147" t="s">
        <v>275</v>
      </c>
      <c r="B161" s="148"/>
      <c r="C161" s="350"/>
      <c r="D161" s="365">
        <v>222000</v>
      </c>
      <c r="E161" s="145"/>
      <c r="F161" s="145"/>
      <c r="G161" s="145"/>
      <c r="H161" s="146"/>
    </row>
    <row r="162" spans="1:8" ht="37.5" customHeight="1" outlineLevel="1" x14ac:dyDescent="0.2">
      <c r="A162" s="147" t="s">
        <v>276</v>
      </c>
      <c r="B162" s="148"/>
      <c r="C162" s="350"/>
      <c r="D162" s="365">
        <v>228000</v>
      </c>
      <c r="E162" s="145"/>
      <c r="F162" s="145"/>
      <c r="G162" s="145"/>
      <c r="H162" s="146"/>
    </row>
    <row r="163" spans="1:8" ht="37.5" customHeight="1" outlineLevel="1" thickBot="1" x14ac:dyDescent="0.25">
      <c r="A163" s="147" t="s">
        <v>277</v>
      </c>
      <c r="B163" s="148"/>
      <c r="C163" s="367"/>
      <c r="D163" s="365">
        <v>234000</v>
      </c>
      <c r="E163" s="145"/>
      <c r="F163" s="145"/>
      <c r="G163" s="145"/>
      <c r="H163" s="146"/>
    </row>
    <row r="164" spans="1:8" ht="50.1" customHeight="1" thickBot="1" x14ac:dyDescent="0.25">
      <c r="A164" s="136" t="s">
        <v>59</v>
      </c>
      <c r="B164" s="137"/>
      <c r="C164" s="137"/>
      <c r="D164" s="138" t="str">
        <f>"от "&amp;MIN(D165:D174)&amp;" до "&amp;MAX(D165:D174)</f>
        <v>от 420 до 7980</v>
      </c>
      <c r="E164" s="139"/>
      <c r="F164" s="139"/>
      <c r="G164" s="139"/>
      <c r="H164" s="140"/>
    </row>
    <row r="165" spans="1:8" s="16" customFormat="1" ht="159" customHeight="1" x14ac:dyDescent="0.2">
      <c r="A165" s="149" t="s">
        <v>60</v>
      </c>
      <c r="B165" s="150" t="s">
        <v>13</v>
      </c>
      <c r="C165" s="151" t="str">
        <f t="shared" ref="C16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5" s="152">
        <v>1380</v>
      </c>
      <c r="E165" s="152"/>
      <c r="F165" s="152"/>
      <c r="G165" s="152"/>
      <c r="H165" s="153"/>
    </row>
    <row r="166" spans="1:8" ht="37.5" customHeight="1" x14ac:dyDescent="0.2">
      <c r="A166" s="154" t="s">
        <v>61</v>
      </c>
      <c r="B166" s="155"/>
      <c r="C166" s="15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6" s="157">
        <v>720</v>
      </c>
      <c r="E166" s="157"/>
      <c r="F166" s="157"/>
      <c r="G166" s="157"/>
      <c r="H166" s="158"/>
    </row>
    <row r="167" spans="1:8" ht="37.5" customHeight="1" x14ac:dyDescent="0.2">
      <c r="A167" s="154" t="s">
        <v>62</v>
      </c>
      <c r="B167" s="155"/>
      <c r="C167" s="159"/>
      <c r="D167" s="157">
        <v>6240</v>
      </c>
      <c r="E167" s="157"/>
      <c r="F167" s="157"/>
      <c r="G167" s="157"/>
      <c r="H167" s="158"/>
    </row>
    <row r="168" spans="1:8" ht="37.5" customHeight="1" x14ac:dyDescent="0.2">
      <c r="A168" s="154" t="s">
        <v>63</v>
      </c>
      <c r="B168" s="155"/>
      <c r="C168" s="159"/>
      <c r="D168" s="157">
        <v>2520</v>
      </c>
      <c r="E168" s="157"/>
      <c r="F168" s="157"/>
      <c r="G168" s="157"/>
      <c r="H168" s="158"/>
    </row>
    <row r="169" spans="1:8" ht="37.5" customHeight="1" x14ac:dyDescent="0.2">
      <c r="A169" s="160" t="s">
        <v>64</v>
      </c>
      <c r="B169" s="161"/>
      <c r="C169" s="159"/>
      <c r="D169" s="157">
        <v>7452</v>
      </c>
      <c r="E169" s="157"/>
      <c r="F169" s="157"/>
      <c r="G169" s="157"/>
      <c r="H169" s="158"/>
    </row>
    <row r="170" spans="1:8" ht="37.5" customHeight="1" x14ac:dyDescent="0.2">
      <c r="A170" s="154" t="s">
        <v>65</v>
      </c>
      <c r="B170" s="155"/>
      <c r="C170" s="159"/>
      <c r="D170" s="157">
        <v>420</v>
      </c>
      <c r="E170" s="157"/>
      <c r="F170" s="157"/>
      <c r="G170" s="157"/>
      <c r="H170" s="158"/>
    </row>
    <row r="171" spans="1:8" ht="37.5" customHeight="1" x14ac:dyDescent="0.2">
      <c r="A171" s="154" t="s">
        <v>66</v>
      </c>
      <c r="B171" s="155"/>
      <c r="C171" s="159"/>
      <c r="D171" s="157">
        <v>420</v>
      </c>
      <c r="E171" s="157"/>
      <c r="F171" s="157"/>
      <c r="G171" s="157"/>
      <c r="H171" s="158"/>
    </row>
    <row r="172" spans="1:8" ht="37.5" customHeight="1" x14ac:dyDescent="0.2">
      <c r="A172" s="154" t="s">
        <v>67</v>
      </c>
      <c r="B172" s="155"/>
      <c r="C172" s="159"/>
      <c r="D172" s="157">
        <v>840</v>
      </c>
      <c r="E172" s="157"/>
      <c r="F172" s="157"/>
      <c r="G172" s="157"/>
      <c r="H172" s="158"/>
    </row>
    <row r="173" spans="1:8" ht="37.5" customHeight="1" x14ac:dyDescent="0.2">
      <c r="A173" s="154" t="s">
        <v>68</v>
      </c>
      <c r="B173" s="155"/>
      <c r="C173" s="159"/>
      <c r="D173" s="157">
        <v>1260</v>
      </c>
      <c r="E173" s="157"/>
      <c r="F173" s="157"/>
      <c r="G173" s="157"/>
      <c r="H173" s="158"/>
    </row>
    <row r="174" spans="1:8" ht="37.5" customHeight="1" thickBot="1" x14ac:dyDescent="0.25">
      <c r="A174" s="162" t="s">
        <v>69</v>
      </c>
      <c r="B174" s="163"/>
      <c r="C174" s="164"/>
      <c r="D174" s="165">
        <v>7980</v>
      </c>
      <c r="E174" s="165"/>
      <c r="F174" s="165"/>
      <c r="G174" s="165"/>
      <c r="H174" s="166"/>
    </row>
    <row r="175" spans="1:8" s="16" customFormat="1" ht="117.75" customHeight="1" thickBot="1" x14ac:dyDescent="0.25">
      <c r="A175" s="283" t="s">
        <v>71</v>
      </c>
      <c r="B175" s="284"/>
      <c r="C17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75" s="45">
        <v>30</v>
      </c>
      <c r="E175" s="45"/>
      <c r="F175" s="45"/>
      <c r="G175" s="45"/>
      <c r="H175" s="46"/>
    </row>
    <row r="176" spans="1:8" ht="50.1" customHeight="1" thickBot="1" x14ac:dyDescent="0.25">
      <c r="A176" s="24" t="s">
        <v>72</v>
      </c>
      <c r="B176" s="25"/>
      <c r="C176" s="26"/>
      <c r="D176" s="173" t="e">
        <f>"от "&amp;MIN(D178,D198:H199,#REF!,D200:H214)&amp;" до "&amp;MAX(D178,D198:H199,#REF!,D200:H214)</f>
        <v>#REF!</v>
      </c>
      <c r="E176" s="173"/>
      <c r="F176" s="173"/>
      <c r="G176" s="173"/>
      <c r="H176" s="174"/>
    </row>
    <row r="177" spans="1:8" ht="21.75" thickBot="1" x14ac:dyDescent="0.25">
      <c r="A177" s="286"/>
      <c r="B177" s="287"/>
      <c r="C177" s="130"/>
      <c r="D177" s="288"/>
      <c r="E177" s="288"/>
      <c r="F177" s="288"/>
      <c r="G177" s="288"/>
      <c r="H177" s="289"/>
    </row>
    <row r="178" spans="1:8" ht="63" customHeight="1" thickBot="1" x14ac:dyDescent="0.25">
      <c r="A178" s="179" t="s">
        <v>73</v>
      </c>
      <c r="B178" s="180"/>
      <c r="C17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78" s="182">
        <v>9960</v>
      </c>
      <c r="E178" s="182"/>
      <c r="F178" s="182"/>
      <c r="G178" s="182"/>
      <c r="H178" s="183"/>
    </row>
    <row r="179" spans="1:8" ht="63" customHeight="1" thickBot="1" x14ac:dyDescent="0.25">
      <c r="A179" s="184" t="s">
        <v>74</v>
      </c>
      <c r="B179" s="185"/>
      <c r="C179" s="186"/>
      <c r="D179" s="187" t="s">
        <v>75</v>
      </c>
      <c r="E179" s="188"/>
      <c r="F179" s="188"/>
      <c r="G179" s="188"/>
      <c r="H179" s="189"/>
    </row>
    <row r="180" spans="1:8" ht="63" customHeight="1" x14ac:dyDescent="0.2">
      <c r="A180" s="190" t="s">
        <v>76</v>
      </c>
      <c r="B180" s="191"/>
      <c r="C180" s="186"/>
      <c r="D180" s="157">
        <f>D178/4</f>
        <v>2490</v>
      </c>
      <c r="E180" s="157"/>
      <c r="F180" s="157"/>
      <c r="G180" s="157"/>
      <c r="H180" s="158"/>
    </row>
    <row r="181" spans="1:8" ht="63" customHeight="1" x14ac:dyDescent="0.2">
      <c r="A181" s="190" t="s">
        <v>77</v>
      </c>
      <c r="B181" s="191"/>
      <c r="C181" s="186"/>
      <c r="D181" s="157">
        <f>D178/5</f>
        <v>1992</v>
      </c>
      <c r="E181" s="157"/>
      <c r="F181" s="157"/>
      <c r="G181" s="157"/>
      <c r="H181" s="158"/>
    </row>
    <row r="182" spans="1:8" ht="63" customHeight="1" x14ac:dyDescent="0.2">
      <c r="A182" s="190" t="s">
        <v>78</v>
      </c>
      <c r="B182" s="191"/>
      <c r="C182" s="186"/>
      <c r="D182" s="157">
        <f>D178/6</f>
        <v>1660</v>
      </c>
      <c r="E182" s="157"/>
      <c r="F182" s="157"/>
      <c r="G182" s="157"/>
      <c r="H182" s="158"/>
    </row>
    <row r="183" spans="1:8" ht="63" customHeight="1" x14ac:dyDescent="0.2">
      <c r="A183" s="190" t="s">
        <v>79</v>
      </c>
      <c r="B183" s="191"/>
      <c r="C183" s="186"/>
      <c r="D183" s="157">
        <f>D178/7</f>
        <v>1422.8571428571429</v>
      </c>
      <c r="E183" s="157"/>
      <c r="F183" s="157"/>
      <c r="G183" s="157"/>
      <c r="H183" s="158"/>
    </row>
    <row r="184" spans="1:8" ht="63" customHeight="1" x14ac:dyDescent="0.2">
      <c r="A184" s="190" t="s">
        <v>80</v>
      </c>
      <c r="B184" s="191"/>
      <c r="C184" s="186"/>
      <c r="D184" s="157">
        <f>D178/8</f>
        <v>1245</v>
      </c>
      <c r="E184" s="157"/>
      <c r="F184" s="157"/>
      <c r="G184" s="157"/>
      <c r="H184" s="158"/>
    </row>
    <row r="185" spans="1:8" ht="63" customHeight="1" x14ac:dyDescent="0.2">
      <c r="A185" s="190" t="s">
        <v>81</v>
      </c>
      <c r="B185" s="191"/>
      <c r="C185" s="186"/>
      <c r="D185" s="157">
        <f>D178/9</f>
        <v>1106.6666666666667</v>
      </c>
      <c r="E185" s="157"/>
      <c r="F185" s="157"/>
      <c r="G185" s="157"/>
      <c r="H185" s="158"/>
    </row>
    <row r="186" spans="1:8" ht="63" customHeight="1" x14ac:dyDescent="0.2">
      <c r="A186" s="190" t="s">
        <v>82</v>
      </c>
      <c r="B186" s="191"/>
      <c r="C186" s="186"/>
      <c r="D186" s="157">
        <f>D178/10</f>
        <v>996</v>
      </c>
      <c r="E186" s="157"/>
      <c r="F186" s="157"/>
      <c r="G186" s="157"/>
      <c r="H186" s="158"/>
    </row>
    <row r="187" spans="1:8" ht="63" customHeight="1" thickBot="1" x14ac:dyDescent="0.25">
      <c r="A187" s="179" t="s">
        <v>83</v>
      </c>
      <c r="B187" s="180"/>
      <c r="C187" s="186"/>
      <c r="D187" s="182">
        <v>14400</v>
      </c>
      <c r="E187" s="182"/>
      <c r="F187" s="182"/>
      <c r="G187" s="182"/>
      <c r="H187" s="183"/>
    </row>
    <row r="188" spans="1:8" ht="63" customHeight="1" thickBot="1" x14ac:dyDescent="0.25">
      <c r="A188" s="184" t="s">
        <v>74</v>
      </c>
      <c r="B188" s="185"/>
      <c r="C188" s="186"/>
      <c r="D188" s="187" t="s">
        <v>75</v>
      </c>
      <c r="E188" s="188"/>
      <c r="F188" s="188"/>
      <c r="G188" s="188"/>
      <c r="H188" s="189"/>
    </row>
    <row r="189" spans="1:8" ht="63" customHeight="1" x14ac:dyDescent="0.2">
      <c r="A189" s="190" t="s">
        <v>76</v>
      </c>
      <c r="B189" s="191"/>
      <c r="C189" s="186"/>
      <c r="D189" s="157">
        <v>3600</v>
      </c>
      <c r="E189" s="157"/>
      <c r="F189" s="157"/>
      <c r="G189" s="157"/>
      <c r="H189" s="158"/>
    </row>
    <row r="190" spans="1:8" ht="63" customHeight="1" x14ac:dyDescent="0.2">
      <c r="A190" s="190" t="s">
        <v>77</v>
      </c>
      <c r="B190" s="191"/>
      <c r="C190" s="186"/>
      <c r="D190" s="157">
        <v>2880</v>
      </c>
      <c r="E190" s="157"/>
      <c r="F190" s="157"/>
      <c r="G190" s="157"/>
      <c r="H190" s="158"/>
    </row>
    <row r="191" spans="1:8" ht="63" customHeight="1" x14ac:dyDescent="0.2">
      <c r="A191" s="190" t="s">
        <v>78</v>
      </c>
      <c r="B191" s="191"/>
      <c r="C191" s="186"/>
      <c r="D191" s="157">
        <v>2400</v>
      </c>
      <c r="E191" s="157"/>
      <c r="F191" s="157"/>
      <c r="G191" s="157"/>
      <c r="H191" s="158"/>
    </row>
    <row r="192" spans="1:8" ht="63" customHeight="1" x14ac:dyDescent="0.2">
      <c r="A192" s="190" t="s">
        <v>79</v>
      </c>
      <c r="B192" s="191"/>
      <c r="C192" s="186"/>
      <c r="D192" s="157">
        <v>2057.1428571428569</v>
      </c>
      <c r="E192" s="157"/>
      <c r="F192" s="157"/>
      <c r="G192" s="157"/>
      <c r="H192" s="158"/>
    </row>
    <row r="193" spans="1:8" ht="63" customHeight="1" x14ac:dyDescent="0.2">
      <c r="A193" s="190" t="s">
        <v>80</v>
      </c>
      <c r="B193" s="191"/>
      <c r="C193" s="186"/>
      <c r="D193" s="157">
        <v>1800</v>
      </c>
      <c r="E193" s="157"/>
      <c r="F193" s="157"/>
      <c r="G193" s="157"/>
      <c r="H193" s="158"/>
    </row>
    <row r="194" spans="1:8" ht="63" customHeight="1" x14ac:dyDescent="0.2">
      <c r="A194" s="190" t="s">
        <v>81</v>
      </c>
      <c r="B194" s="191"/>
      <c r="C194" s="186"/>
      <c r="D194" s="157">
        <v>1599.9999999999998</v>
      </c>
      <c r="E194" s="157"/>
      <c r="F194" s="157"/>
      <c r="G194" s="157"/>
      <c r="H194" s="158"/>
    </row>
    <row r="195" spans="1:8" ht="63" customHeight="1" thickBot="1" x14ac:dyDescent="0.25">
      <c r="A195" s="190" t="s">
        <v>82</v>
      </c>
      <c r="B195" s="191"/>
      <c r="C195" s="194"/>
      <c r="D195" s="157">
        <v>1440</v>
      </c>
      <c r="E195" s="157"/>
      <c r="F195" s="157"/>
      <c r="G195" s="157"/>
      <c r="H195" s="158"/>
    </row>
    <row r="196" spans="1:8" s="16" customFormat="1" ht="62.45" customHeight="1" thickBot="1" x14ac:dyDescent="0.25">
      <c r="A196" s="195" t="s">
        <v>84</v>
      </c>
      <c r="B196" s="196"/>
      <c r="C19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96" s="44">
        <v>12000</v>
      </c>
      <c r="E196" s="45"/>
      <c r="F196" s="45"/>
      <c r="G196" s="45"/>
      <c r="H196" s="46"/>
    </row>
    <row r="197" spans="1:8" ht="21.75" thickBot="1" x14ac:dyDescent="0.25">
      <c r="A197" s="286"/>
      <c r="B197" s="287"/>
      <c r="C197" s="125"/>
      <c r="D197" s="288"/>
      <c r="E197" s="288"/>
      <c r="F197" s="288"/>
      <c r="G197" s="288"/>
      <c r="H197" s="289"/>
    </row>
    <row r="198" spans="1:8" ht="50.1" customHeight="1" x14ac:dyDescent="0.2">
      <c r="A198" s="160" t="s">
        <v>85</v>
      </c>
      <c r="B198" s="161"/>
      <c r="C198" s="201" t="str">
        <f>"Интернет-площадка 2gis.ru на основе Cправочника организаций "&amp;$C$2&amp;""</f>
        <v>Интернет-площадка 2gis.ru на основе Cправочника организаций "2ГИС.БАРНАУЛ"</v>
      </c>
      <c r="D198" s="31">
        <v>17160</v>
      </c>
      <c r="E198" s="32"/>
      <c r="F198" s="32"/>
      <c r="G198" s="32"/>
      <c r="H198" s="33"/>
    </row>
    <row r="199" spans="1:8" ht="50.1" customHeight="1" x14ac:dyDescent="0.2">
      <c r="A199" s="160" t="s">
        <v>86</v>
      </c>
      <c r="B199" s="161"/>
      <c r="C199"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99" s="121">
        <v>10380</v>
      </c>
      <c r="E199" s="122"/>
      <c r="F199" s="122"/>
      <c r="G199" s="122"/>
      <c r="H199" s="123"/>
    </row>
    <row r="200" spans="1:8" ht="50.1" customHeight="1" x14ac:dyDescent="0.2">
      <c r="A200" s="160" t="s">
        <v>87</v>
      </c>
      <c r="B200" s="161"/>
      <c r="C200"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0" s="36">
        <v>5580</v>
      </c>
      <c r="E200" s="37"/>
      <c r="F200" s="37"/>
      <c r="G200" s="37"/>
      <c r="H200" s="38"/>
    </row>
    <row r="201" spans="1:8" ht="50.1" customHeight="1" x14ac:dyDescent="0.2">
      <c r="A201" s="160" t="s">
        <v>88</v>
      </c>
      <c r="B201" s="161"/>
      <c r="C201" s="202" t="str">
        <f>"Интернет-площадка 2gis.ru на основе Cправочника организаций "&amp;$C$2&amp;""</f>
        <v>Интернет-площадка 2gis.ru на основе Cправочника организаций "2ГИС.БАРНАУЛ"</v>
      </c>
      <c r="D201" s="36">
        <v>15900</v>
      </c>
      <c r="E201" s="37"/>
      <c r="F201" s="37"/>
      <c r="G201" s="37"/>
      <c r="H201" s="38"/>
    </row>
    <row r="202" spans="1:8" ht="50.1" customHeight="1" x14ac:dyDescent="0.2">
      <c r="A202" s="160" t="s">
        <v>89</v>
      </c>
      <c r="B202" s="161"/>
      <c r="C202" s="202" t="str">
        <f>"Интернет-площадка 2gis.ru на основе Cправочника организаций "&amp;$C$2&amp;""</f>
        <v>Интернет-площадка 2gis.ru на основе Cправочника организаций "2ГИС.БАРНАУЛ"</v>
      </c>
      <c r="D202" s="36">
        <v>19080</v>
      </c>
      <c r="E202" s="37"/>
      <c r="F202" s="37"/>
      <c r="G202" s="37"/>
      <c r="H202" s="38"/>
    </row>
    <row r="203" spans="1:8" ht="50.1" customHeight="1" x14ac:dyDescent="0.2">
      <c r="A203" s="160" t="s">
        <v>90</v>
      </c>
      <c r="B203" s="161"/>
      <c r="C203"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3" s="36">
        <v>3708</v>
      </c>
      <c r="E203" s="37"/>
      <c r="F203" s="37"/>
      <c r="G203" s="37"/>
      <c r="H203" s="38"/>
    </row>
    <row r="204" spans="1:8" ht="50.1" customHeight="1" x14ac:dyDescent="0.2">
      <c r="A204" s="160" t="s">
        <v>91</v>
      </c>
      <c r="B204" s="161"/>
      <c r="C204"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4" s="36">
        <v>3006</v>
      </c>
      <c r="E204" s="37"/>
      <c r="F204" s="37"/>
      <c r="G204" s="37"/>
      <c r="H204" s="38"/>
    </row>
    <row r="205" spans="1:8" ht="50.1" customHeight="1" x14ac:dyDescent="0.2">
      <c r="A205" s="160" t="s">
        <v>92</v>
      </c>
      <c r="B205" s="161"/>
      <c r="C205"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5" s="36">
        <v>7452</v>
      </c>
      <c r="E205" s="37"/>
      <c r="F205" s="37"/>
      <c r="G205" s="37"/>
      <c r="H205" s="38"/>
    </row>
    <row r="206" spans="1:8" ht="50.1" customHeight="1" x14ac:dyDescent="0.2">
      <c r="A206" s="160" t="s">
        <v>93</v>
      </c>
      <c r="B206" s="161"/>
      <c r="C206" s="202" t="e">
        <f>#REF!</f>
        <v>#REF!</v>
      </c>
      <c r="D206" s="36">
        <v>22440</v>
      </c>
      <c r="E206" s="37"/>
      <c r="F206" s="37"/>
      <c r="G206" s="37"/>
      <c r="H206" s="38"/>
    </row>
    <row r="207" spans="1:8" ht="50.1" customHeight="1" x14ac:dyDescent="0.2">
      <c r="A207" s="160" t="s">
        <v>94</v>
      </c>
      <c r="B207" s="161"/>
      <c r="C207" s="202" t="s">
        <v>95</v>
      </c>
      <c r="D207" s="36">
        <v>540</v>
      </c>
      <c r="E207" s="37"/>
      <c r="F207" s="37"/>
      <c r="G207" s="37"/>
      <c r="H207" s="38"/>
    </row>
    <row r="208" spans="1:8" ht="75.75" customHeight="1" x14ac:dyDescent="0.2">
      <c r="A208" s="160" t="s">
        <v>96</v>
      </c>
      <c r="B208" s="161"/>
      <c r="C20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8" s="36">
        <v>6420</v>
      </c>
      <c r="E208" s="37"/>
      <c r="F208" s="37"/>
      <c r="G208" s="37"/>
      <c r="H208" s="38"/>
    </row>
    <row r="209" spans="1:8" ht="75.75" customHeight="1" x14ac:dyDescent="0.2">
      <c r="A209" s="160" t="s">
        <v>97</v>
      </c>
      <c r="B209" s="161"/>
      <c r="C209" s="202" t="str">
        <f t="shared" ref="C209:C21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9" s="36">
        <v>5136</v>
      </c>
      <c r="E209" s="37"/>
      <c r="F209" s="37"/>
      <c r="G209" s="37"/>
      <c r="H209" s="38"/>
    </row>
    <row r="210" spans="1:8" ht="75.75" customHeight="1" x14ac:dyDescent="0.2">
      <c r="A210" s="160" t="s">
        <v>98</v>
      </c>
      <c r="B210" s="161"/>
      <c r="C210"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0" s="36">
        <v>5340</v>
      </c>
      <c r="E210" s="37"/>
      <c r="F210" s="37"/>
      <c r="G210" s="37"/>
      <c r="H210" s="38"/>
    </row>
    <row r="211" spans="1:8" ht="75.75" customHeight="1" x14ac:dyDescent="0.2">
      <c r="A211" s="160" t="s">
        <v>99</v>
      </c>
      <c r="B211" s="161"/>
      <c r="C211"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1" s="36">
        <v>2568</v>
      </c>
      <c r="E211" s="37"/>
      <c r="F211" s="37"/>
      <c r="G211" s="37"/>
      <c r="H211" s="38"/>
    </row>
    <row r="212" spans="1:8" ht="75.75" customHeight="1" x14ac:dyDescent="0.2">
      <c r="A212" s="160" t="s">
        <v>100</v>
      </c>
      <c r="B212" s="161" t="s">
        <v>100</v>
      </c>
      <c r="C21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2" s="36">
        <v>31860</v>
      </c>
      <c r="E212" s="37"/>
      <c r="F212" s="37"/>
      <c r="G212" s="37"/>
      <c r="H212" s="38"/>
    </row>
    <row r="213" spans="1:8" ht="75.75" customHeight="1" x14ac:dyDescent="0.2">
      <c r="A213" s="160" t="s">
        <v>101</v>
      </c>
      <c r="B213" s="161" t="s">
        <v>101</v>
      </c>
      <c r="C21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3" s="36">
        <v>10902</v>
      </c>
      <c r="E213" s="37"/>
      <c r="F213" s="37"/>
      <c r="G213" s="37"/>
      <c r="H213" s="38"/>
    </row>
    <row r="214" spans="1:8" ht="50.1" customHeight="1" x14ac:dyDescent="0.2">
      <c r="A214" s="160" t="s">
        <v>102</v>
      </c>
      <c r="B214" s="161"/>
      <c r="C214"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14" s="36">
        <v>10200</v>
      </c>
      <c r="E214" s="37"/>
      <c r="F214" s="37"/>
      <c r="G214" s="37"/>
      <c r="H214" s="38"/>
    </row>
    <row r="215" spans="1:8" s="16" customFormat="1" ht="102" customHeight="1" x14ac:dyDescent="0.2">
      <c r="A215" s="160" t="s">
        <v>16</v>
      </c>
      <c r="B215" s="161"/>
      <c r="C215"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5" s="36">
        <v>1380</v>
      </c>
      <c r="E215" s="37"/>
      <c r="F215" s="37"/>
      <c r="G215" s="37"/>
      <c r="H215" s="38"/>
    </row>
    <row r="216" spans="1:8" s="16" customFormat="1" ht="102" customHeight="1" x14ac:dyDescent="0.2">
      <c r="A216" s="160" t="s">
        <v>103</v>
      </c>
      <c r="B216" s="161"/>
      <c r="C21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6" s="36">
        <v>50010</v>
      </c>
      <c r="E216" s="37"/>
      <c r="F216" s="37"/>
      <c r="G216" s="37"/>
      <c r="H216" s="38"/>
    </row>
    <row r="217" spans="1:8" s="16" customFormat="1" ht="126" customHeight="1" x14ac:dyDescent="0.2">
      <c r="A217" s="160" t="s">
        <v>104</v>
      </c>
      <c r="B217" s="161"/>
      <c r="C21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7" s="36">
        <v>15000</v>
      </c>
      <c r="E217" s="37"/>
      <c r="F217" s="37"/>
      <c r="G217" s="37"/>
      <c r="H217" s="38"/>
    </row>
    <row r="218" spans="1:8" s="16" customFormat="1" ht="126" customHeight="1" x14ac:dyDescent="0.2">
      <c r="A218" s="160" t="s">
        <v>105</v>
      </c>
      <c r="B218" s="161"/>
      <c r="C2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8" s="36">
        <v>7500</v>
      </c>
      <c r="E218" s="37"/>
      <c r="F218" s="37"/>
      <c r="G218" s="37"/>
      <c r="H218" s="38"/>
    </row>
    <row r="219" spans="1:8" s="16" customFormat="1" ht="126" customHeight="1" x14ac:dyDescent="0.2">
      <c r="A219" s="154" t="s">
        <v>106</v>
      </c>
      <c r="B219" s="204"/>
      <c r="C21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19" s="36">
        <v>10002</v>
      </c>
      <c r="E219" s="37"/>
      <c r="F219" s="37"/>
      <c r="G219" s="37"/>
      <c r="H219" s="38"/>
    </row>
    <row r="220" spans="1:8" ht="50.1" customHeight="1" x14ac:dyDescent="0.2">
      <c r="A220" s="160" t="s">
        <v>107</v>
      </c>
      <c r="B220" s="161"/>
      <c r="C220" s="202" t="str">
        <f>"Интернет-площадка 2gis.ru на основе Cправочника организаций "&amp;$C$2&amp;""</f>
        <v>Интернет-площадка 2gis.ru на основе Cправочника организаций "2ГИС.БАРНАУЛ"</v>
      </c>
      <c r="D220" s="36">
        <v>24120</v>
      </c>
      <c r="E220" s="37"/>
      <c r="F220" s="37"/>
      <c r="G220" s="37"/>
      <c r="H220" s="38"/>
    </row>
    <row r="221" spans="1:8" ht="50.1" customHeight="1" x14ac:dyDescent="0.2">
      <c r="A221" s="160" t="s">
        <v>108</v>
      </c>
      <c r="B221" s="161"/>
      <c r="C221" s="202" t="str">
        <f t="shared" ref="C221:C230"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21" s="36">
        <v>14640</v>
      </c>
      <c r="E221" s="37"/>
      <c r="F221" s="37"/>
      <c r="G221" s="37"/>
      <c r="H221" s="38"/>
    </row>
    <row r="222" spans="1:8" ht="50.1" customHeight="1" x14ac:dyDescent="0.2">
      <c r="A222" s="160" t="s">
        <v>109</v>
      </c>
      <c r="B222" s="161"/>
      <c r="C222" s="202" t="str">
        <f t="shared" si="2"/>
        <v>Электронный справочник на основе Справочника организаций "2ГИС.БАРНАУЛ" (версия для ПК)</v>
      </c>
      <c r="D222" s="36">
        <v>7920</v>
      </c>
      <c r="E222" s="37"/>
      <c r="F222" s="37"/>
      <c r="G222" s="37"/>
      <c r="H222" s="38"/>
    </row>
    <row r="223" spans="1:8" ht="50.1" customHeight="1" x14ac:dyDescent="0.2">
      <c r="A223" s="160" t="s">
        <v>110</v>
      </c>
      <c r="B223" s="161"/>
      <c r="C223" s="202" t="str">
        <f>"Интернет-площадка 2gis.ru на основе Cправочника организаций "&amp;$C$2&amp;""</f>
        <v>Интернет-площадка 2gis.ru на основе Cправочника организаций "2ГИС.БАРНАУЛ"</v>
      </c>
      <c r="D223" s="36">
        <v>22320</v>
      </c>
      <c r="E223" s="37"/>
      <c r="F223" s="37"/>
      <c r="G223" s="37"/>
      <c r="H223" s="38"/>
    </row>
    <row r="224" spans="1:8" ht="50.1" customHeight="1" x14ac:dyDescent="0.2">
      <c r="A224" s="160" t="s">
        <v>111</v>
      </c>
      <c r="B224" s="161"/>
      <c r="C224" s="202" t="str">
        <f>"Интернет-площадка 2gis.ru на основе Cправочника организаций "&amp;$C$2&amp;""</f>
        <v>Интернет-площадка 2gis.ru на основе Cправочника организаций "2ГИС.БАРНАУЛ"</v>
      </c>
      <c r="D224" s="36">
        <v>26784</v>
      </c>
      <c r="E224" s="37"/>
      <c r="F224" s="37"/>
      <c r="G224" s="37"/>
      <c r="H224" s="38"/>
    </row>
    <row r="225" spans="1:8" ht="50.1" customHeight="1" x14ac:dyDescent="0.2">
      <c r="A225" s="160" t="s">
        <v>112</v>
      </c>
      <c r="B225" s="161"/>
      <c r="C225" s="202" t="str">
        <f t="shared" si="2"/>
        <v>Электронный справочник на основе Справочника организаций "2ГИС.БАРНАУЛ" (версия для ПК)</v>
      </c>
      <c r="D225" s="36">
        <v>5280</v>
      </c>
      <c r="E225" s="37"/>
      <c r="F225" s="37"/>
      <c r="G225" s="37"/>
      <c r="H225" s="38"/>
    </row>
    <row r="226" spans="1:8" ht="50.1" customHeight="1" x14ac:dyDescent="0.2">
      <c r="A226" s="160" t="s">
        <v>113</v>
      </c>
      <c r="B226" s="161"/>
      <c r="C226" s="202" t="str">
        <f t="shared" si="2"/>
        <v>Электронный справочник на основе Справочника организаций "2ГИС.БАРНАУЛ" (версия для ПК)</v>
      </c>
      <c r="D226" s="36">
        <v>4320</v>
      </c>
      <c r="E226" s="37"/>
      <c r="F226" s="37"/>
      <c r="G226" s="37"/>
      <c r="H226" s="38"/>
    </row>
    <row r="227" spans="1:8" ht="50.1" customHeight="1" x14ac:dyDescent="0.2">
      <c r="A227" s="160" t="s">
        <v>114</v>
      </c>
      <c r="B227" s="161"/>
      <c r="C227" s="202" t="str">
        <f t="shared" si="2"/>
        <v>Электронный справочник на основе Справочника организаций "2ГИС.БАРНАУЛ" (версия для ПК)</v>
      </c>
      <c r="D227" s="36">
        <v>10440</v>
      </c>
      <c r="E227" s="37"/>
      <c r="F227" s="37"/>
      <c r="G227" s="37"/>
      <c r="H227" s="38"/>
    </row>
    <row r="228" spans="1:8" ht="50.1" customHeight="1" x14ac:dyDescent="0.2">
      <c r="A228" s="160" t="s">
        <v>115</v>
      </c>
      <c r="B228" s="161"/>
      <c r="C228" s="202" t="s">
        <v>95</v>
      </c>
      <c r="D228" s="36">
        <v>840</v>
      </c>
      <c r="E228" s="37"/>
      <c r="F228" s="37"/>
      <c r="G228" s="37"/>
      <c r="H228" s="38"/>
    </row>
    <row r="229" spans="1:8" ht="68.25" customHeight="1" x14ac:dyDescent="0.2">
      <c r="A229" s="160" t="s">
        <v>116</v>
      </c>
      <c r="B229" s="161"/>
      <c r="C2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29" s="36">
        <v>44640</v>
      </c>
      <c r="E229" s="37"/>
      <c r="F229" s="37"/>
      <c r="G229" s="37"/>
      <c r="H229" s="38"/>
    </row>
    <row r="230" spans="1:8" ht="50.1" customHeight="1" thickBot="1" x14ac:dyDescent="0.25">
      <c r="A230" s="160" t="s">
        <v>117</v>
      </c>
      <c r="B230" s="161"/>
      <c r="C230" s="202" t="str">
        <f t="shared" si="2"/>
        <v>Электронный справочник на основе Справочника организаций "2ГИС.БАРНАУЛ" (версия для ПК)</v>
      </c>
      <c r="D230" s="44">
        <v>14280</v>
      </c>
      <c r="E230" s="45"/>
      <c r="F230" s="45"/>
      <c r="G230" s="45"/>
      <c r="H230" s="46"/>
    </row>
    <row r="231" spans="1:8" s="28" customFormat="1" ht="50.1" customHeight="1" thickBot="1" x14ac:dyDescent="0.25">
      <c r="A231" s="24" t="s">
        <v>118</v>
      </c>
      <c r="B231" s="25"/>
      <c r="C231" s="26"/>
      <c r="D231" s="173"/>
      <c r="E231" s="173"/>
      <c r="F231" s="173"/>
      <c r="G231" s="173"/>
      <c r="H231" s="174"/>
    </row>
    <row r="232" spans="1:8" s="16" customFormat="1" ht="50.1" customHeight="1" x14ac:dyDescent="0.2">
      <c r="A232" s="160" t="s">
        <v>119</v>
      </c>
      <c r="B232" s="161"/>
      <c r="C232"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232" s="36">
        <v>9000</v>
      </c>
      <c r="E232" s="37"/>
      <c r="F232" s="37"/>
      <c r="G232" s="37"/>
      <c r="H232" s="38"/>
    </row>
    <row r="233" spans="1:8" s="16" customFormat="1" ht="50.1" customHeight="1" x14ac:dyDescent="0.2">
      <c r="A233" s="160" t="s">
        <v>120</v>
      </c>
      <c r="B233" s="161"/>
      <c r="C233" s="209"/>
      <c r="D233" s="36">
        <v>9000</v>
      </c>
      <c r="E233" s="37"/>
      <c r="F233" s="37"/>
      <c r="G233" s="37"/>
      <c r="H233" s="38"/>
    </row>
    <row r="234" spans="1:8" s="16" customFormat="1" ht="50.1" customHeight="1" x14ac:dyDescent="0.2">
      <c r="A234" s="207" t="s">
        <v>121</v>
      </c>
      <c r="B234" s="208"/>
      <c r="C234" s="209"/>
      <c r="D234" s="293">
        <v>4500</v>
      </c>
      <c r="E234" s="157"/>
      <c r="F234" s="157"/>
      <c r="G234" s="157"/>
      <c r="H234" s="157"/>
    </row>
    <row r="235" spans="1:8" s="16" customFormat="1" ht="50.1" customHeight="1" x14ac:dyDescent="0.2">
      <c r="A235" s="207" t="s">
        <v>122</v>
      </c>
      <c r="B235" s="208"/>
      <c r="C235" s="209"/>
      <c r="D235" s="293">
        <v>450</v>
      </c>
      <c r="E235" s="157"/>
      <c r="F235" s="157"/>
      <c r="G235" s="157"/>
      <c r="H235" s="157"/>
    </row>
    <row r="236" spans="1:8" s="16" customFormat="1" ht="50.1" customHeight="1" thickBot="1" x14ac:dyDescent="0.25">
      <c r="A236" s="207" t="s">
        <v>123</v>
      </c>
      <c r="B236" s="208"/>
      <c r="C236" s="210"/>
      <c r="D236" s="78">
        <v>1800</v>
      </c>
      <c r="E236" s="79"/>
      <c r="F236" s="79"/>
      <c r="G236" s="79"/>
      <c r="H236" s="79"/>
    </row>
    <row r="237" spans="1:8" s="16" customFormat="1" ht="50.1" customHeight="1" thickBot="1" x14ac:dyDescent="0.25">
      <c r="A237" s="24" t="s">
        <v>124</v>
      </c>
      <c r="B237" s="25"/>
      <c r="C237" s="26"/>
      <c r="D237" s="173"/>
      <c r="E237" s="173"/>
      <c r="F237" s="173"/>
      <c r="G237" s="173"/>
      <c r="H237" s="174"/>
    </row>
    <row r="238" spans="1:8" ht="50.1" customHeight="1" x14ac:dyDescent="0.2">
      <c r="A238" s="160" t="s">
        <v>125</v>
      </c>
      <c r="B238" s="161"/>
      <c r="C238" s="202" t="str">
        <f>"Интернет-площадка 2gis.ru на основе Cправочника организаций "&amp;$C$2&amp;""</f>
        <v>Интернет-площадка 2gis.ru на основе Cправочника организаций "2ГИС.БАРНАУЛ"</v>
      </c>
      <c r="D238" s="36">
        <v>3540</v>
      </c>
      <c r="E238" s="37"/>
      <c r="F238" s="37"/>
      <c r="G238" s="37"/>
      <c r="H238" s="38"/>
    </row>
    <row r="239" spans="1:8" ht="50.1" customHeight="1" x14ac:dyDescent="0.2">
      <c r="A239" s="160" t="s">
        <v>126</v>
      </c>
      <c r="B239" s="161"/>
      <c r="C239"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39" s="36">
        <v>1728</v>
      </c>
      <c r="E239" s="37"/>
      <c r="F239" s="37"/>
      <c r="G239" s="37"/>
      <c r="H239" s="38"/>
    </row>
    <row r="240" spans="1:8" ht="50.1" customHeight="1" x14ac:dyDescent="0.2">
      <c r="A240" s="160" t="s">
        <v>195</v>
      </c>
      <c r="B240" s="161"/>
      <c r="C240" s="202" t="str">
        <f>"Интернет-площадка 2gis.ru на основе Cправочника организаций "&amp;$C$2&amp;""</f>
        <v>Интернет-площадка 2gis.ru на основе Cправочника организаций "2ГИС.БАРНАУЛ"</v>
      </c>
      <c r="D240" s="36">
        <v>5040</v>
      </c>
      <c r="E240" s="37"/>
      <c r="F240" s="37"/>
      <c r="G240" s="37"/>
      <c r="H240" s="38"/>
    </row>
    <row r="241" spans="1:8" ht="50.1" customHeight="1" x14ac:dyDescent="0.2">
      <c r="A241" s="160" t="s">
        <v>128</v>
      </c>
      <c r="B241" s="161"/>
      <c r="C241"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41" s="36">
        <v>2520</v>
      </c>
      <c r="E241" s="37"/>
      <c r="F241" s="37"/>
      <c r="G241" s="37"/>
      <c r="H241" s="38"/>
    </row>
    <row r="242" spans="1:8" s="16" customFormat="1" ht="126" customHeight="1" thickBot="1" x14ac:dyDescent="0.25">
      <c r="A242" s="160" t="s">
        <v>129</v>
      </c>
      <c r="B242" s="161"/>
      <c r="C24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2" s="469">
        <f>F242*1.2</f>
        <v>7740</v>
      </c>
      <c r="E242" s="470">
        <f>F242*1.1</f>
        <v>7095.0000000000009</v>
      </c>
      <c r="F242" s="470">
        <v>6450</v>
      </c>
      <c r="G242" s="470">
        <f>F242*0.75</f>
        <v>4837.5</v>
      </c>
      <c r="H242" s="471">
        <f>F242*0.5</f>
        <v>3225</v>
      </c>
    </row>
    <row r="243" spans="1:8" ht="50.1" customHeight="1" thickBot="1" x14ac:dyDescent="0.25">
      <c r="A243" s="24" t="s">
        <v>196</v>
      </c>
      <c r="B243" s="25"/>
      <c r="C243" s="26"/>
      <c r="D243" s="173"/>
      <c r="E243" s="173"/>
      <c r="F243" s="173"/>
      <c r="G243" s="173"/>
      <c r="H243" s="174"/>
    </row>
    <row r="244" spans="1:8" s="23" customFormat="1" ht="30" customHeight="1" thickBot="1" x14ac:dyDescent="0.25">
      <c r="A244" s="298"/>
      <c r="B244" s="298"/>
      <c r="C244" s="456"/>
      <c r="D244" s="298"/>
      <c r="E244" s="298"/>
      <c r="F244" s="298"/>
      <c r="G244" s="298"/>
      <c r="H244" s="299"/>
    </row>
    <row r="245" spans="1:8" s="16" customFormat="1" ht="83.25" customHeight="1" thickBot="1" x14ac:dyDescent="0.25">
      <c r="A245" s="160" t="s">
        <v>197</v>
      </c>
      <c r="B245" s="161"/>
      <c r="C24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5" s="31">
        <v>17610</v>
      </c>
      <c r="E245" s="32"/>
      <c r="F245" s="32"/>
      <c r="G245" s="32"/>
      <c r="H245" s="33"/>
    </row>
    <row r="246" spans="1:8" s="16" customFormat="1" ht="83.25" customHeight="1" thickBot="1" x14ac:dyDescent="0.25">
      <c r="A246" s="160" t="s">
        <v>198</v>
      </c>
      <c r="B246" s="161"/>
      <c r="C246" s="209"/>
      <c r="D246" s="31">
        <v>17610</v>
      </c>
      <c r="E246" s="32"/>
      <c r="F246" s="32"/>
      <c r="G246" s="32"/>
      <c r="H246" s="33"/>
    </row>
    <row r="247" spans="1:8" ht="50.1" customHeight="1" thickBot="1" x14ac:dyDescent="0.25">
      <c r="A247" s="286"/>
      <c r="B247" s="287"/>
      <c r="C247" s="125"/>
      <c r="D247" s="288"/>
      <c r="E247" s="288"/>
      <c r="F247" s="288"/>
      <c r="G247" s="288"/>
      <c r="H247" s="289"/>
    </row>
    <row r="248" spans="1:8" s="23" customFormat="1" ht="26.25" x14ac:dyDescent="0.2">
      <c r="A248" s="212"/>
      <c r="B248" s="213"/>
      <c r="C248" s="214"/>
      <c r="D248" s="213"/>
      <c r="E248" s="213"/>
      <c r="F248" s="213"/>
      <c r="G248" s="213"/>
      <c r="H248" s="215"/>
    </row>
    <row r="249" spans="1:8" s="16" customFormat="1" ht="21" x14ac:dyDescent="0.2">
      <c r="A249" s="216"/>
      <c r="B249" s="217" t="s">
        <v>130</v>
      </c>
      <c r="C249" s="218" t="s">
        <v>278</v>
      </c>
      <c r="D249" s="218"/>
      <c r="E249" s="219"/>
      <c r="F249" s="219"/>
      <c r="G249" s="219"/>
      <c r="H249" s="219"/>
    </row>
    <row r="250" spans="1:8" s="16" customFormat="1" ht="21" x14ac:dyDescent="0.2">
      <c r="A250" s="216"/>
      <c r="B250" s="219"/>
      <c r="C250" s="220" t="s">
        <v>279</v>
      </c>
      <c r="D250" s="220"/>
      <c r="E250" s="219"/>
      <c r="F250" s="219"/>
      <c r="G250" s="219"/>
      <c r="H250" s="219"/>
    </row>
    <row r="251" spans="1:8" s="16" customFormat="1" ht="21" x14ac:dyDescent="0.2">
      <c r="A251" s="216"/>
      <c r="B251" s="219"/>
      <c r="C251" s="220" t="s">
        <v>280</v>
      </c>
      <c r="D251" s="220"/>
      <c r="E251" s="219"/>
      <c r="F251" s="219"/>
      <c r="G251" s="219"/>
      <c r="H251" s="219"/>
    </row>
    <row r="252" spans="1:8" s="16" customFormat="1" ht="21" x14ac:dyDescent="0.2">
      <c r="A252" s="212"/>
      <c r="B252" s="213"/>
      <c r="C252" s="220"/>
      <c r="D252" s="220"/>
      <c r="E252" s="219"/>
      <c r="F252" s="219"/>
      <c r="G252" s="219"/>
      <c r="H252" s="213"/>
    </row>
    <row r="253" spans="1:8" s="16" customFormat="1" ht="26.25" x14ac:dyDescent="0.2">
      <c r="A253" s="223" t="str">
        <f>Абакан_юр!A171</f>
        <v>По соглашению сторон в качестве валюты платежа могут выступать украинские гривны, в этом случае курс следующий: 1 руб. = 0,5104 гривен</v>
      </c>
      <c r="B253" s="223"/>
      <c r="C253" s="223"/>
      <c r="D253" s="224"/>
      <c r="E253" s="224"/>
      <c r="F253" s="225"/>
      <c r="G253" s="226"/>
      <c r="H253" s="226"/>
    </row>
    <row r="254" spans="1:8" ht="26.25" x14ac:dyDescent="0.2">
      <c r="A254" s="223" t="str">
        <f>Абакан_юр!A172</f>
        <v>По соглашению сторон в качестве валюты платежа могут выступать дирхамы ОАЭ, в этом случае курс следующий: 1 руб. = 0,0436 дирхам</v>
      </c>
      <c r="B254" s="223"/>
      <c r="C254" s="223"/>
      <c r="D254" s="224"/>
      <c r="E254" s="224"/>
      <c r="F254" s="225"/>
      <c r="G254" s="228"/>
      <c r="H254" s="228"/>
    </row>
    <row r="255" spans="1:8" ht="26.25" x14ac:dyDescent="0.2">
      <c r="A255" s="223" t="str">
        <f>Абакан_юр!A173</f>
        <v>По соглашению сторон в качестве валюты платежа могут выступать доллары США, в этом случае курс следующий: 1 руб. = 0,0118 доллара</v>
      </c>
      <c r="B255" s="223"/>
      <c r="C255" s="223"/>
      <c r="D255" s="224"/>
      <c r="E255" s="224"/>
      <c r="F255" s="225"/>
      <c r="G255" s="228"/>
      <c r="H255" s="228"/>
    </row>
    <row r="256" spans="1:8" ht="26.25" x14ac:dyDescent="0.2">
      <c r="A256" s="223" t="str">
        <f>Абакан_юр!A174</f>
        <v>По соглашению сторон в качестве валюты платежа могут выступать евро, в этом случае курс следующий: 1 руб. = 0,0108 евро</v>
      </c>
      <c r="B256" s="223"/>
      <c r="C256" s="223"/>
      <c r="D256" s="224"/>
      <c r="E256" s="225"/>
      <c r="F256" s="225"/>
      <c r="G256" s="228"/>
      <c r="H256" s="228"/>
    </row>
    <row r="257" spans="1:8" ht="26.25" x14ac:dyDescent="0.2">
      <c r="A257" s="223" t="str">
        <f>Абакан_юр!A175</f>
        <v>По соглашению сторон в качестве валюты платежа могут выступать чешские кроны, в этом случае курс следующий: 1 руб. = 0,2741 крона</v>
      </c>
      <c r="B257" s="223"/>
      <c r="C257" s="223"/>
      <c r="D257" s="224"/>
      <c r="E257" s="225"/>
      <c r="F257" s="225"/>
      <c r="G257" s="228"/>
      <c r="H257" s="228"/>
    </row>
    <row r="258" spans="1:8" ht="26.25" x14ac:dyDescent="0.2">
      <c r="A258" s="223" t="str">
        <f>Абакан_юр!A176</f>
        <v>По соглашению сторон в качестве валюты платежа могут выступать киргизские сомы, в этом случае курс следующий: 1 руб. = 1,0001 сом</v>
      </c>
      <c r="B258" s="223"/>
      <c r="C258" s="223"/>
      <c r="D258" s="224"/>
      <c r="E258" s="224"/>
      <c r="F258" s="225"/>
      <c r="G258" s="228"/>
      <c r="H258" s="228"/>
    </row>
    <row r="259" spans="1:8" ht="26.25" x14ac:dyDescent="0.2">
      <c r="A259" s="223" t="str">
        <f>Абакан_юр!A177</f>
        <v>По соглашению сторон в качестве валюты платежа могут выступать казахстанские тенге, в этом случае курс следующий: 1 руб. = 5,6363 тенге</v>
      </c>
      <c r="B259" s="223"/>
      <c r="C259" s="223"/>
      <c r="D259" s="224"/>
      <c r="E259" s="224"/>
      <c r="F259" s="225"/>
      <c r="G259" s="228"/>
      <c r="H259" s="228"/>
    </row>
    <row r="260" spans="1:8" ht="26.25" customHeight="1" x14ac:dyDescent="0.2">
      <c r="A260" s="229"/>
      <c r="B260" s="229"/>
      <c r="C260" s="230"/>
      <c r="D260" s="231"/>
      <c r="E260" s="231"/>
      <c r="F260" s="232"/>
      <c r="G260" s="233"/>
      <c r="H260" s="233"/>
    </row>
    <row r="261" spans="1:8" ht="26.25" customHeight="1" x14ac:dyDescent="0.2">
      <c r="A261" s="235" t="s">
        <v>141</v>
      </c>
      <c r="B261" s="235"/>
      <c r="C261" s="235"/>
      <c r="D261" s="235"/>
      <c r="E261" s="235"/>
      <c r="F261" s="235"/>
      <c r="G261" s="235"/>
      <c r="H261" s="235"/>
    </row>
    <row r="262" spans="1:8" ht="26.25" customHeight="1" x14ac:dyDescent="0.2">
      <c r="A262" s="235" t="s">
        <v>142</v>
      </c>
      <c r="B262" s="235"/>
      <c r="C262" s="235"/>
      <c r="D262" s="235"/>
      <c r="E262" s="235"/>
      <c r="F262" s="235"/>
      <c r="G262" s="235"/>
      <c r="H262" s="235"/>
    </row>
    <row r="263" spans="1:8" ht="26.25" customHeight="1" x14ac:dyDescent="0.2">
      <c r="A263" s="229"/>
      <c r="B263" s="229"/>
      <c r="C263" s="230"/>
      <c r="D263" s="231"/>
      <c r="E263" s="231"/>
      <c r="F263" s="232"/>
      <c r="G263" s="233"/>
      <c r="H263" s="233"/>
    </row>
    <row r="264" spans="1:8" ht="26.25" customHeight="1" thickBot="1" x14ac:dyDescent="0.25">
      <c r="A264" s="236" t="s">
        <v>143</v>
      </c>
      <c r="B264" s="236"/>
      <c r="C264" s="236"/>
      <c r="D264" s="236"/>
      <c r="E264" s="236"/>
      <c r="F264" s="237"/>
      <c r="G264" s="227"/>
      <c r="H264" s="238"/>
    </row>
    <row r="265" spans="1:8" ht="26.25" customHeight="1" thickBot="1" x14ac:dyDescent="0.25">
      <c r="A265" s="239" t="s">
        <v>144</v>
      </c>
      <c r="B265" s="240"/>
      <c r="C265" s="240"/>
      <c r="D265" s="240"/>
      <c r="E265" s="241"/>
      <c r="F265" s="242"/>
      <c r="H265" s="243"/>
    </row>
    <row r="266" spans="1:8" ht="102" customHeight="1" thickBot="1" x14ac:dyDescent="0.25">
      <c r="A266" s="244" t="s">
        <v>145</v>
      </c>
      <c r="B266" s="245"/>
      <c r="C266" s="246" t="s">
        <v>146</v>
      </c>
      <c r="D266" s="245" t="s">
        <v>147</v>
      </c>
      <c r="E266" s="247"/>
      <c r="F266" s="248"/>
      <c r="G266" s="248"/>
      <c r="H266" s="248"/>
    </row>
    <row r="267" spans="1:8" ht="21" x14ac:dyDescent="0.2">
      <c r="A267" s="249" t="s">
        <v>203</v>
      </c>
      <c r="B267" s="250"/>
      <c r="C267" s="252" t="s">
        <v>204</v>
      </c>
      <c r="D267" s="472">
        <v>2190</v>
      </c>
      <c r="E267" s="253"/>
      <c r="F267" s="248"/>
      <c r="G267" s="248"/>
      <c r="H267" s="248"/>
    </row>
    <row r="268" spans="1:8" ht="21" x14ac:dyDescent="0.2">
      <c r="A268" s="254" t="s">
        <v>205</v>
      </c>
      <c r="B268" s="255"/>
      <c r="C268" s="257"/>
      <c r="D268" s="473">
        <v>1590</v>
      </c>
      <c r="E268" s="258"/>
      <c r="F268" s="248"/>
      <c r="G268" s="248"/>
      <c r="H268" s="248"/>
    </row>
    <row r="269" spans="1:8" ht="21" x14ac:dyDescent="0.2">
      <c r="A269" s="254" t="s">
        <v>206</v>
      </c>
      <c r="B269" s="255"/>
      <c r="C269" s="257"/>
      <c r="D269" s="473">
        <v>1440</v>
      </c>
      <c r="E269" s="258"/>
      <c r="F269" s="248"/>
      <c r="G269" s="248"/>
      <c r="H269" s="248"/>
    </row>
    <row r="270" spans="1:8" ht="21.75" thickBot="1" x14ac:dyDescent="0.25">
      <c r="A270" s="254" t="s">
        <v>207</v>
      </c>
      <c r="B270" s="255"/>
      <c r="C270" s="257"/>
      <c r="D270" s="473">
        <v>1290</v>
      </c>
      <c r="E270" s="258"/>
      <c r="F270" s="248"/>
      <c r="G270" s="248"/>
      <c r="H270" s="248"/>
    </row>
    <row r="271" spans="1:8" ht="97.5" customHeight="1" x14ac:dyDescent="0.2">
      <c r="A271" s="249" t="s">
        <v>148</v>
      </c>
      <c r="B271" s="250"/>
      <c r="C271" s="251" t="s">
        <v>149</v>
      </c>
      <c r="D271" s="252" t="s">
        <v>150</v>
      </c>
      <c r="E271" s="253"/>
      <c r="F271" s="248"/>
      <c r="G271" s="248"/>
      <c r="H271" s="248"/>
    </row>
    <row r="272" spans="1:8" ht="92.25" customHeight="1" x14ac:dyDescent="0.2">
      <c r="A272" s="254" t="s">
        <v>151</v>
      </c>
      <c r="B272" s="255"/>
      <c r="C272" s="256" t="s">
        <v>152</v>
      </c>
      <c r="D272" s="257" t="s">
        <v>153</v>
      </c>
      <c r="E272" s="258"/>
      <c r="F272" s="248"/>
      <c r="G272" s="248"/>
      <c r="H272" s="248"/>
    </row>
    <row r="273" spans="1:8" ht="94.5" customHeight="1" x14ac:dyDescent="0.2">
      <c r="A273" s="255" t="s">
        <v>154</v>
      </c>
      <c r="B273" s="255"/>
      <c r="C273" s="256" t="s">
        <v>155</v>
      </c>
      <c r="D273" s="257" t="s">
        <v>153</v>
      </c>
      <c r="E273" s="257"/>
      <c r="F273" s="248"/>
      <c r="G273" s="248"/>
      <c r="H273" s="248"/>
    </row>
    <row r="274" spans="1:8" ht="94.5" customHeight="1" x14ac:dyDescent="0.2">
      <c r="A274" s="254" t="s">
        <v>157</v>
      </c>
      <c r="B274" s="255"/>
      <c r="C274" s="314" t="s">
        <v>158</v>
      </c>
      <c r="D274" s="255" t="s">
        <v>153</v>
      </c>
      <c r="E274" s="315"/>
      <c r="F274" s="242"/>
      <c r="G274" s="242"/>
      <c r="H274" s="242"/>
    </row>
    <row r="275" spans="1:8" ht="94.5" customHeight="1" x14ac:dyDescent="0.2">
      <c r="A275" s="254" t="s">
        <v>159</v>
      </c>
      <c r="B275" s="255"/>
      <c r="C275" s="256" t="s">
        <v>160</v>
      </c>
      <c r="D275" s="257" t="s">
        <v>153</v>
      </c>
      <c r="E275" s="258"/>
      <c r="F275" s="232"/>
      <c r="G275" s="233"/>
      <c r="H275" s="233"/>
    </row>
    <row r="276" spans="1:8" ht="94.5" customHeight="1" x14ac:dyDescent="0.2">
      <c r="A276" s="260" t="s">
        <v>161</v>
      </c>
      <c r="B276" s="260"/>
      <c r="C276" s="260"/>
      <c r="D276" s="260"/>
      <c r="E276" s="260"/>
      <c r="F276" s="260"/>
      <c r="G276" s="260"/>
      <c r="H276" s="260"/>
    </row>
    <row r="277" spans="1:8" ht="90.75" customHeight="1" x14ac:dyDescent="0.2">
      <c r="A277" s="260" t="s">
        <v>162</v>
      </c>
      <c r="B277" s="260"/>
      <c r="C277" s="260"/>
      <c r="D277" s="260"/>
      <c r="E277" s="260"/>
      <c r="F277" s="260"/>
      <c r="G277" s="260"/>
      <c r="H277" s="260"/>
    </row>
    <row r="278" spans="1:8" ht="195" customHeight="1" x14ac:dyDescent="0.2">
      <c r="A278"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8" s="235"/>
      <c r="C278" s="235"/>
      <c r="D278" s="235"/>
      <c r="E278" s="235"/>
      <c r="F278" s="235"/>
      <c r="G278" s="235"/>
      <c r="H278" s="235"/>
    </row>
    <row r="279" spans="1:8" ht="105.75" customHeight="1" x14ac:dyDescent="0.2">
      <c r="A279" s="235" t="s">
        <v>164</v>
      </c>
      <c r="B279" s="235"/>
      <c r="C279" s="235"/>
      <c r="D279" s="235"/>
      <c r="E279" s="235"/>
      <c r="F279" s="235"/>
      <c r="G279" s="235"/>
      <c r="H279" s="235"/>
    </row>
    <row r="280" spans="1:8" ht="69.75" customHeight="1" x14ac:dyDescent="0.2">
      <c r="A280" s="260" t="s">
        <v>165</v>
      </c>
      <c r="B280" s="260"/>
      <c r="C280" s="260"/>
      <c r="D280" s="260"/>
      <c r="E280" s="260"/>
      <c r="F280" s="260"/>
      <c r="G280" s="260"/>
      <c r="H280" s="260"/>
    </row>
    <row r="281" spans="1:8" s="213" customFormat="1" ht="125.25" customHeight="1" x14ac:dyDescent="0.2">
      <c r="A281" s="235" t="s">
        <v>166</v>
      </c>
      <c r="B281" s="235"/>
      <c r="C281" s="235"/>
      <c r="D281" s="235"/>
      <c r="E281" s="235"/>
      <c r="F281" s="235"/>
      <c r="G281" s="235"/>
      <c r="H281" s="235"/>
    </row>
    <row r="282" spans="1:8" s="213" customFormat="1" ht="125.25" customHeight="1" x14ac:dyDescent="0.2">
      <c r="A282" s="474" t="s">
        <v>281</v>
      </c>
      <c r="B282" s="474"/>
      <c r="C282" s="474"/>
      <c r="D282" s="474"/>
      <c r="E282" s="474"/>
      <c r="F282" s="474"/>
      <c r="G282" s="474"/>
      <c r="H282" s="474"/>
    </row>
    <row r="283" spans="1:8" ht="25.5" x14ac:dyDescent="0.35">
      <c r="A283" s="475" t="s">
        <v>282</v>
      </c>
      <c r="B283" s="476"/>
      <c r="C283" s="477" t="s">
        <v>283</v>
      </c>
    </row>
    <row r="284" spans="1:8" ht="25.5" x14ac:dyDescent="0.35">
      <c r="A284" s="478" t="s">
        <v>284</v>
      </c>
      <c r="B284" s="479"/>
      <c r="C284" s="480">
        <v>1</v>
      </c>
    </row>
    <row r="285" spans="1:8" ht="25.5" x14ac:dyDescent="0.35">
      <c r="A285" s="478">
        <v>2</v>
      </c>
      <c r="B285" s="479"/>
      <c r="C285" s="480">
        <v>1.1000000000000001</v>
      </c>
    </row>
    <row r="286" spans="1:8" ht="25.5" x14ac:dyDescent="0.35">
      <c r="A286" s="478">
        <v>3</v>
      </c>
      <c r="B286" s="479"/>
      <c r="C286" s="480">
        <v>1.2</v>
      </c>
    </row>
    <row r="287" spans="1:8" ht="25.5" x14ac:dyDescent="0.35">
      <c r="A287" s="478" t="s">
        <v>285</v>
      </c>
      <c r="B287" s="479"/>
      <c r="C287" s="480">
        <v>1.25</v>
      </c>
    </row>
    <row r="288" spans="1:8" ht="25.5" x14ac:dyDescent="0.35">
      <c r="A288" s="478" t="s">
        <v>286</v>
      </c>
      <c r="B288" s="479"/>
      <c r="C288" s="480">
        <v>1.3</v>
      </c>
    </row>
    <row r="289" spans="1:8" ht="25.5" x14ac:dyDescent="0.35">
      <c r="A289" s="478" t="s">
        <v>287</v>
      </c>
      <c r="B289" s="479"/>
      <c r="C289" s="480">
        <v>1.35</v>
      </c>
    </row>
    <row r="290" spans="1:8" ht="25.5" x14ac:dyDescent="0.35">
      <c r="A290" s="478" t="s">
        <v>288</v>
      </c>
      <c r="B290" s="479"/>
      <c r="C290" s="480">
        <v>1.4</v>
      </c>
    </row>
    <row r="291" spans="1:8" ht="25.5" x14ac:dyDescent="0.35">
      <c r="A291" s="478" t="s">
        <v>289</v>
      </c>
      <c r="B291" s="479"/>
      <c r="C291" s="480">
        <v>1.45</v>
      </c>
    </row>
    <row r="292" spans="1:8" ht="25.5" x14ac:dyDescent="0.35">
      <c r="A292" s="478" t="s">
        <v>290</v>
      </c>
      <c r="B292" s="479"/>
      <c r="C292" s="480">
        <v>1.5</v>
      </c>
    </row>
    <row r="293" spans="1:8" ht="25.5" x14ac:dyDescent="0.35">
      <c r="A293" s="478" t="s">
        <v>291</v>
      </c>
      <c r="B293" s="479"/>
      <c r="C293" s="480">
        <v>2</v>
      </c>
    </row>
    <row r="294" spans="1:8" ht="23.25" x14ac:dyDescent="0.2">
      <c r="A294" s="260" t="s">
        <v>292</v>
      </c>
      <c r="B294" s="260"/>
      <c r="C294" s="260"/>
      <c r="D294" s="260"/>
      <c r="E294" s="260"/>
      <c r="F294" s="260"/>
      <c r="G294" s="260"/>
      <c r="H294" s="260"/>
    </row>
  </sheetData>
  <sheetProtection selectLockedCells="1" selectUnlockedCells="1"/>
  <mergeCells count="496">
    <mergeCell ref="A289:B289"/>
    <mergeCell ref="A290:B290"/>
    <mergeCell ref="A291:B291"/>
    <mergeCell ref="A292:B292"/>
    <mergeCell ref="A293:B293"/>
    <mergeCell ref="A294:H294"/>
    <mergeCell ref="A283:B283"/>
    <mergeCell ref="A284:B284"/>
    <mergeCell ref="A285:B285"/>
    <mergeCell ref="A286:B286"/>
    <mergeCell ref="A287:B287"/>
    <mergeCell ref="A288:B288"/>
    <mergeCell ref="A278:H278"/>
    <mergeCell ref="A279:H279"/>
    <mergeCell ref="A280:H280"/>
    <mergeCell ref="A281:E281"/>
    <mergeCell ref="F281:H281"/>
    <mergeCell ref="A282:H282"/>
    <mergeCell ref="A274:B274"/>
    <mergeCell ref="D274:E274"/>
    <mergeCell ref="A275:B275"/>
    <mergeCell ref="D275:E275"/>
    <mergeCell ref="A276:H276"/>
    <mergeCell ref="A277:H277"/>
    <mergeCell ref="D270:E270"/>
    <mergeCell ref="A271:B271"/>
    <mergeCell ref="D271:E271"/>
    <mergeCell ref="A272:B272"/>
    <mergeCell ref="D272:E272"/>
    <mergeCell ref="A273:B273"/>
    <mergeCell ref="D273:E273"/>
    <mergeCell ref="A266:B266"/>
    <mergeCell ref="D266:E266"/>
    <mergeCell ref="A267:B267"/>
    <mergeCell ref="C267:C270"/>
    <mergeCell ref="D267:E267"/>
    <mergeCell ref="A268:B268"/>
    <mergeCell ref="D268:E268"/>
    <mergeCell ref="A269:B269"/>
    <mergeCell ref="D269:E269"/>
    <mergeCell ref="A270:B270"/>
    <mergeCell ref="A258:C258"/>
    <mergeCell ref="A259:C259"/>
    <mergeCell ref="A261:H261"/>
    <mergeCell ref="A262:H262"/>
    <mergeCell ref="A264:E264"/>
    <mergeCell ref="A265:E265"/>
    <mergeCell ref="A253:C253"/>
    <mergeCell ref="G253:H253"/>
    <mergeCell ref="A254:C254"/>
    <mergeCell ref="A255:C255"/>
    <mergeCell ref="A256:C256"/>
    <mergeCell ref="A257:C257"/>
    <mergeCell ref="A247:B247"/>
    <mergeCell ref="D247:H247"/>
    <mergeCell ref="C249:D249"/>
    <mergeCell ref="C250:D250"/>
    <mergeCell ref="C251:D251"/>
    <mergeCell ref="C252:D252"/>
    <mergeCell ref="A242:B242"/>
    <mergeCell ref="A243:B243"/>
    <mergeCell ref="D243:H243"/>
    <mergeCell ref="A244:C244"/>
    <mergeCell ref="D244:H244"/>
    <mergeCell ref="A245:B245"/>
    <mergeCell ref="C245:C246"/>
    <mergeCell ref="D245:H245"/>
    <mergeCell ref="A246:B246"/>
    <mergeCell ref="D246:H246"/>
    <mergeCell ref="A239:B239"/>
    <mergeCell ref="D239:H239"/>
    <mergeCell ref="A240:B240"/>
    <mergeCell ref="D240:H240"/>
    <mergeCell ref="A241:B241"/>
    <mergeCell ref="D241:H241"/>
    <mergeCell ref="D235:H235"/>
    <mergeCell ref="A236:B236"/>
    <mergeCell ref="D236:H236"/>
    <mergeCell ref="A237:B237"/>
    <mergeCell ref="D237:H237"/>
    <mergeCell ref="A238:B238"/>
    <mergeCell ref="D238:H238"/>
    <mergeCell ref="A231:B231"/>
    <mergeCell ref="D231:H231"/>
    <mergeCell ref="A232:B232"/>
    <mergeCell ref="C232:C236"/>
    <mergeCell ref="D232:H232"/>
    <mergeCell ref="A233:B233"/>
    <mergeCell ref="D233:H233"/>
    <mergeCell ref="A234:B234"/>
    <mergeCell ref="D234:H234"/>
    <mergeCell ref="A235:B235"/>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C178:C195"/>
    <mergeCell ref="D178:H178"/>
    <mergeCell ref="A179:B179"/>
    <mergeCell ref="D179:H179"/>
    <mergeCell ref="A180:B180"/>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4:C164"/>
    <mergeCell ref="D164:H164"/>
    <mergeCell ref="D165:H165"/>
    <mergeCell ref="A166:B166"/>
    <mergeCell ref="C166:C174"/>
    <mergeCell ref="D166:H166"/>
    <mergeCell ref="A167:B167"/>
    <mergeCell ref="D167:H167"/>
    <mergeCell ref="A168:B168"/>
    <mergeCell ref="D168:H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7:H127"/>
    <mergeCell ref="A128:B128"/>
    <mergeCell ref="D128:H128"/>
    <mergeCell ref="A129:B129"/>
    <mergeCell ref="D129:H129"/>
    <mergeCell ref="A130:B130"/>
    <mergeCell ref="D130:H130"/>
    <mergeCell ref="A123:C123"/>
    <mergeCell ref="D123:H123"/>
    <mergeCell ref="A124:B124"/>
    <mergeCell ref="C124:C163"/>
    <mergeCell ref="D124:H124"/>
    <mergeCell ref="A125:B125"/>
    <mergeCell ref="D125:H125"/>
    <mergeCell ref="A126:B126"/>
    <mergeCell ref="D126:H126"/>
    <mergeCell ref="A127:B127"/>
    <mergeCell ref="D118:H118"/>
    <mergeCell ref="A119:A121"/>
    <mergeCell ref="B119:B120"/>
    <mergeCell ref="C119:C120"/>
    <mergeCell ref="D119:H121"/>
    <mergeCell ref="D122:H122"/>
    <mergeCell ref="D112:H112"/>
    <mergeCell ref="A113:A117"/>
    <mergeCell ref="B113:B114"/>
    <mergeCell ref="C113:C114"/>
    <mergeCell ref="D113:D117"/>
    <mergeCell ref="E113:E117"/>
    <mergeCell ref="F113:F117"/>
    <mergeCell ref="G113:G117"/>
    <mergeCell ref="H113:H117"/>
    <mergeCell ref="D106:H106"/>
    <mergeCell ref="A108:A111"/>
    <mergeCell ref="B108:B109"/>
    <mergeCell ref="C108:C109"/>
    <mergeCell ref="D108:D111"/>
    <mergeCell ref="E108:E111"/>
    <mergeCell ref="F108:F111"/>
    <mergeCell ref="G108:G111"/>
    <mergeCell ref="H108:H111"/>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0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D4:H4"/>
    <mergeCell ref="A5:B5"/>
    <mergeCell ref="D6:H6"/>
    <mergeCell ref="A7:C7"/>
    <mergeCell ref="A8:A11"/>
    <mergeCell ref="B8:B9"/>
    <mergeCell ref="C8:C9"/>
    <mergeCell ref="D8:D11"/>
    <mergeCell ref="E8:E11"/>
    <mergeCell ref="F8:F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9"/>
  <sheetViews>
    <sheetView view="pageBreakPreview" zoomScale="40" zoomScaleNormal="60" zoomScaleSheetLayoutView="40" workbookViewId="0">
      <pane ySplit="4" topLeftCell="A18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8640</v>
      </c>
      <c r="E7" s="32">
        <f>F7*1.1</f>
        <v>7920.0000000000009</v>
      </c>
      <c r="F7" s="32">
        <v>7200</v>
      </c>
      <c r="G7" s="32">
        <f>F7*0.75</f>
        <v>5400</v>
      </c>
      <c r="H7" s="33">
        <f>F7*0.5</f>
        <v>3600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9000</v>
      </c>
      <c r="E12" s="32">
        <f>F12*1.1</f>
        <v>8250</v>
      </c>
      <c r="F12" s="32">
        <v>7500</v>
      </c>
      <c r="G12" s="32">
        <f>F12*0.75</f>
        <v>5625</v>
      </c>
      <c r="H12" s="33">
        <f>F12*0.5</f>
        <v>3750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267">
        <v>300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12096</v>
      </c>
      <c r="E27" s="32">
        <f>F27*1.1</f>
        <v>11088</v>
      </c>
      <c r="F27" s="32">
        <v>10080</v>
      </c>
      <c r="G27" s="32">
        <f>F27*0.75</f>
        <v>7560</v>
      </c>
      <c r="H27" s="33">
        <f>F27*0.5</f>
        <v>5040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12600</v>
      </c>
      <c r="E32" s="32">
        <f>F32*1.1</f>
        <v>11550.000000000002</v>
      </c>
      <c r="F32" s="32">
        <v>10500</v>
      </c>
      <c r="G32" s="32">
        <f>F32*0.75</f>
        <v>7875</v>
      </c>
      <c r="H32" s="33">
        <f>F32*0.5</f>
        <v>5250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275">
        <f>F48*1.2</f>
        <v>4464</v>
      </c>
      <c r="E48" s="275">
        <f>F48*1.1</f>
        <v>4092.0000000000005</v>
      </c>
      <c r="F48" s="275">
        <v>3720</v>
      </c>
      <c r="G48" s="275">
        <f>F48*0.75</f>
        <v>2790</v>
      </c>
      <c r="H48" s="275">
        <f>F48*0.5</f>
        <v>1860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1">
        <f>F55*1.2</f>
        <v>9525.6</v>
      </c>
      <c r="E55" s="32">
        <f>F55*1.1</f>
        <v>8731.8000000000011</v>
      </c>
      <c r="F55" s="32">
        <v>7938</v>
      </c>
      <c r="G55" s="32">
        <f>F55*0.75</f>
        <v>5953.5</v>
      </c>
      <c r="H55" s="33">
        <f>F55*0.5</f>
        <v>3969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54">
        <f>F61*1.2</f>
        <v>10022.4</v>
      </c>
      <c r="E61" s="32">
        <f>F61*1.1</f>
        <v>9187.2000000000007</v>
      </c>
      <c r="F61" s="32">
        <v>8352</v>
      </c>
      <c r="G61" s="32">
        <f>F61*0.75</f>
        <v>6264</v>
      </c>
      <c r="H61" s="33">
        <f>F61*0.5</f>
        <v>4176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267">
        <v>252</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1050 до 21000</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365">
        <v>1050</v>
      </c>
      <c r="E72" s="145"/>
      <c r="F72" s="145"/>
      <c r="G72" s="145"/>
      <c r="H72" s="146"/>
    </row>
    <row r="73" spans="1:8" s="16" customFormat="1" ht="37.5" customHeight="1" outlineLevel="1" x14ac:dyDescent="0.2">
      <c r="A73" s="147" t="s">
        <v>40</v>
      </c>
      <c r="B73" s="366"/>
      <c r="C73" s="350"/>
      <c r="D73" s="56">
        <v>2100</v>
      </c>
      <c r="E73" s="37"/>
      <c r="F73" s="37"/>
      <c r="G73" s="37"/>
      <c r="H73" s="38"/>
    </row>
    <row r="74" spans="1:8" s="16" customFormat="1" ht="37.5" customHeight="1" outlineLevel="1" x14ac:dyDescent="0.2">
      <c r="A74" s="147" t="s">
        <v>41</v>
      </c>
      <c r="B74" s="366"/>
      <c r="C74" s="350"/>
      <c r="D74" s="56">
        <v>3150</v>
      </c>
      <c r="E74" s="37"/>
      <c r="F74" s="37"/>
      <c r="G74" s="37"/>
      <c r="H74" s="38"/>
    </row>
    <row r="75" spans="1:8" s="16" customFormat="1" ht="37.5" customHeight="1" outlineLevel="1" x14ac:dyDescent="0.2">
      <c r="A75" s="147" t="s">
        <v>42</v>
      </c>
      <c r="B75" s="366"/>
      <c r="C75" s="350"/>
      <c r="D75" s="56">
        <v>4200</v>
      </c>
      <c r="E75" s="37"/>
      <c r="F75" s="37"/>
      <c r="G75" s="37"/>
      <c r="H75" s="38"/>
    </row>
    <row r="76" spans="1:8" s="16" customFormat="1" ht="37.5" customHeight="1" outlineLevel="1" x14ac:dyDescent="0.2">
      <c r="A76" s="147" t="s">
        <v>43</v>
      </c>
      <c r="B76" s="366"/>
      <c r="C76" s="350"/>
      <c r="D76" s="56">
        <v>5250</v>
      </c>
      <c r="E76" s="37"/>
      <c r="F76" s="37"/>
      <c r="G76" s="37"/>
      <c r="H76" s="38"/>
    </row>
    <row r="77" spans="1:8" s="16" customFormat="1" ht="37.5" customHeight="1" outlineLevel="1" x14ac:dyDescent="0.2">
      <c r="A77" s="147" t="s">
        <v>44</v>
      </c>
      <c r="B77" s="366"/>
      <c r="C77" s="350"/>
      <c r="D77" s="56">
        <v>6300</v>
      </c>
      <c r="E77" s="37"/>
      <c r="F77" s="37"/>
      <c r="G77" s="37"/>
      <c r="H77" s="38"/>
    </row>
    <row r="78" spans="1:8" s="16" customFormat="1" ht="37.5" customHeight="1" outlineLevel="1" x14ac:dyDescent="0.2">
      <c r="A78" s="147" t="s">
        <v>45</v>
      </c>
      <c r="B78" s="366"/>
      <c r="C78" s="350"/>
      <c r="D78" s="56">
        <v>7350</v>
      </c>
      <c r="E78" s="37"/>
      <c r="F78" s="37"/>
      <c r="G78" s="37"/>
      <c r="H78" s="38"/>
    </row>
    <row r="79" spans="1:8" s="16" customFormat="1" ht="37.5" customHeight="1" outlineLevel="1" x14ac:dyDescent="0.2">
      <c r="A79" s="147" t="s">
        <v>46</v>
      </c>
      <c r="B79" s="366"/>
      <c r="C79" s="350"/>
      <c r="D79" s="56">
        <v>8400</v>
      </c>
      <c r="E79" s="37"/>
      <c r="F79" s="37"/>
      <c r="G79" s="37"/>
      <c r="H79" s="38"/>
    </row>
    <row r="80" spans="1:8" s="16" customFormat="1" ht="37.5" customHeight="1" outlineLevel="1" x14ac:dyDescent="0.2">
      <c r="A80" s="147" t="s">
        <v>47</v>
      </c>
      <c r="B80" s="366"/>
      <c r="C80" s="350"/>
      <c r="D80" s="56">
        <v>9450</v>
      </c>
      <c r="E80" s="37"/>
      <c r="F80" s="37"/>
      <c r="G80" s="37"/>
      <c r="H80" s="38"/>
    </row>
    <row r="81" spans="1:8" s="16" customFormat="1" ht="37.5" customHeight="1" outlineLevel="1" x14ac:dyDescent="0.2">
      <c r="A81" s="147" t="s">
        <v>48</v>
      </c>
      <c r="B81" s="366"/>
      <c r="C81" s="350"/>
      <c r="D81" s="56">
        <v>10500</v>
      </c>
      <c r="E81" s="37"/>
      <c r="F81" s="37"/>
      <c r="G81" s="37"/>
      <c r="H81" s="38"/>
    </row>
    <row r="82" spans="1:8" s="16" customFormat="1" ht="37.5" customHeight="1" outlineLevel="1" x14ac:dyDescent="0.2">
      <c r="A82" s="147" t="s">
        <v>49</v>
      </c>
      <c r="B82" s="366"/>
      <c r="C82" s="350"/>
      <c r="D82" s="56">
        <v>11550</v>
      </c>
      <c r="E82" s="37"/>
      <c r="F82" s="37"/>
      <c r="G82" s="37"/>
      <c r="H82" s="38"/>
    </row>
    <row r="83" spans="1:8" s="16" customFormat="1" ht="37.5" customHeight="1" outlineLevel="1" x14ac:dyDescent="0.2">
      <c r="A83" s="147" t="s">
        <v>50</v>
      </c>
      <c r="B83" s="366"/>
      <c r="C83" s="350"/>
      <c r="D83" s="56">
        <v>12600</v>
      </c>
      <c r="E83" s="37"/>
      <c r="F83" s="37"/>
      <c r="G83" s="37"/>
      <c r="H83" s="38"/>
    </row>
    <row r="84" spans="1:8" s="16" customFormat="1" ht="37.5" customHeight="1" outlineLevel="1" x14ac:dyDescent="0.2">
      <c r="A84" s="147" t="s">
        <v>51</v>
      </c>
      <c r="B84" s="366"/>
      <c r="C84" s="350"/>
      <c r="D84" s="56">
        <v>13650</v>
      </c>
      <c r="E84" s="37"/>
      <c r="F84" s="37"/>
      <c r="G84" s="37"/>
      <c r="H84" s="38"/>
    </row>
    <row r="85" spans="1:8" s="16" customFormat="1" ht="37.5" customHeight="1" outlineLevel="1" x14ac:dyDescent="0.2">
      <c r="A85" s="147" t="s">
        <v>52</v>
      </c>
      <c r="B85" s="366"/>
      <c r="C85" s="350"/>
      <c r="D85" s="56">
        <v>14700</v>
      </c>
      <c r="E85" s="37"/>
      <c r="F85" s="37"/>
      <c r="G85" s="37"/>
      <c r="H85" s="38"/>
    </row>
    <row r="86" spans="1:8" s="16" customFormat="1" ht="37.5" customHeight="1" outlineLevel="1" x14ac:dyDescent="0.2">
      <c r="A86" s="147" t="s">
        <v>53</v>
      </c>
      <c r="B86" s="366"/>
      <c r="C86" s="350"/>
      <c r="D86" s="56">
        <v>15750</v>
      </c>
      <c r="E86" s="37"/>
      <c r="F86" s="37"/>
      <c r="G86" s="37"/>
      <c r="H86" s="38"/>
    </row>
    <row r="87" spans="1:8" s="16" customFormat="1" ht="37.5" customHeight="1" outlineLevel="1" x14ac:dyDescent="0.2">
      <c r="A87" s="147" t="s">
        <v>54</v>
      </c>
      <c r="B87" s="366"/>
      <c r="C87" s="350"/>
      <c r="D87" s="56">
        <v>16800</v>
      </c>
      <c r="E87" s="37"/>
      <c r="F87" s="37"/>
      <c r="G87" s="37"/>
      <c r="H87" s="38"/>
    </row>
    <row r="88" spans="1:8" s="16" customFormat="1" ht="37.5" customHeight="1" outlineLevel="1" x14ac:dyDescent="0.2">
      <c r="A88" s="147" t="s">
        <v>55</v>
      </c>
      <c r="B88" s="366"/>
      <c r="C88" s="350"/>
      <c r="D88" s="56">
        <v>17850</v>
      </c>
      <c r="E88" s="37"/>
      <c r="F88" s="37"/>
      <c r="G88" s="37"/>
      <c r="H88" s="38"/>
    </row>
    <row r="89" spans="1:8" s="16" customFormat="1" ht="37.5" customHeight="1" outlineLevel="1" x14ac:dyDescent="0.2">
      <c r="A89" s="147" t="s">
        <v>56</v>
      </c>
      <c r="B89" s="366"/>
      <c r="C89" s="350"/>
      <c r="D89" s="56">
        <v>18900</v>
      </c>
      <c r="E89" s="37"/>
      <c r="F89" s="37"/>
      <c r="G89" s="37"/>
      <c r="H89" s="38"/>
    </row>
    <row r="90" spans="1:8" s="16" customFormat="1" ht="37.5" customHeight="1" outlineLevel="1" x14ac:dyDescent="0.2">
      <c r="A90" s="147" t="s">
        <v>57</v>
      </c>
      <c r="B90" s="366"/>
      <c r="C90" s="350"/>
      <c r="D90" s="56">
        <v>19950</v>
      </c>
      <c r="E90" s="37"/>
      <c r="F90" s="37"/>
      <c r="G90" s="37"/>
      <c r="H90" s="38"/>
    </row>
    <row r="91" spans="1:8" s="16" customFormat="1" ht="37.5" customHeight="1" outlineLevel="1" x14ac:dyDescent="0.2">
      <c r="A91" s="147" t="s">
        <v>58</v>
      </c>
      <c r="B91" s="366"/>
      <c r="C91" s="350"/>
      <c r="D91" s="56">
        <v>21000</v>
      </c>
      <c r="E91" s="37"/>
      <c r="F91" s="37"/>
      <c r="G91" s="37"/>
      <c r="H91" s="38"/>
    </row>
    <row r="92" spans="1:8" s="16" customFormat="1" ht="37.5" customHeight="1" outlineLevel="1" x14ac:dyDescent="0.2">
      <c r="A92" s="147" t="s">
        <v>178</v>
      </c>
      <c r="B92" s="148"/>
      <c r="C92" s="350"/>
      <c r="D92" s="56">
        <v>22050</v>
      </c>
      <c r="E92" s="37"/>
      <c r="F92" s="37"/>
      <c r="G92" s="37"/>
      <c r="H92" s="38"/>
    </row>
    <row r="93" spans="1:8" s="16" customFormat="1" ht="37.5" customHeight="1" outlineLevel="1" x14ac:dyDescent="0.2">
      <c r="A93" s="147" t="s">
        <v>179</v>
      </c>
      <c r="B93" s="148"/>
      <c r="C93" s="350"/>
      <c r="D93" s="56">
        <v>23100</v>
      </c>
      <c r="E93" s="37"/>
      <c r="F93" s="37"/>
      <c r="G93" s="37"/>
      <c r="H93" s="38"/>
    </row>
    <row r="94" spans="1:8" s="16" customFormat="1" ht="37.5" customHeight="1" outlineLevel="1" x14ac:dyDescent="0.2">
      <c r="A94" s="147" t="s">
        <v>180</v>
      </c>
      <c r="B94" s="148"/>
      <c r="C94" s="350"/>
      <c r="D94" s="56">
        <v>24150</v>
      </c>
      <c r="E94" s="37"/>
      <c r="F94" s="37"/>
      <c r="G94" s="37"/>
      <c r="H94" s="38"/>
    </row>
    <row r="95" spans="1:8" s="16" customFormat="1" ht="37.5" customHeight="1" outlineLevel="1" x14ac:dyDescent="0.2">
      <c r="A95" s="147" t="s">
        <v>181</v>
      </c>
      <c r="B95" s="148"/>
      <c r="C95" s="350"/>
      <c r="D95" s="56">
        <v>25200</v>
      </c>
      <c r="E95" s="37"/>
      <c r="F95" s="37"/>
      <c r="G95" s="37"/>
      <c r="H95" s="38"/>
    </row>
    <row r="96" spans="1:8" s="16" customFormat="1" ht="37.5" customHeight="1" outlineLevel="1" x14ac:dyDescent="0.2">
      <c r="A96" s="147" t="s">
        <v>182</v>
      </c>
      <c r="B96" s="148"/>
      <c r="C96" s="350"/>
      <c r="D96" s="56">
        <v>26250</v>
      </c>
      <c r="E96" s="37"/>
      <c r="F96" s="37"/>
      <c r="G96" s="37"/>
      <c r="H96" s="38"/>
    </row>
    <row r="97" spans="1:8" s="16" customFormat="1" ht="37.5" customHeight="1" outlineLevel="1" x14ac:dyDescent="0.2">
      <c r="A97" s="147" t="s">
        <v>183</v>
      </c>
      <c r="B97" s="148"/>
      <c r="C97" s="350"/>
      <c r="D97" s="56">
        <v>27300</v>
      </c>
      <c r="E97" s="37"/>
      <c r="F97" s="37"/>
      <c r="G97" s="37"/>
      <c r="H97" s="38"/>
    </row>
    <row r="98" spans="1:8" s="16" customFormat="1" ht="37.5" customHeight="1" outlineLevel="1" x14ac:dyDescent="0.2">
      <c r="A98" s="147" t="s">
        <v>184</v>
      </c>
      <c r="B98" s="148"/>
      <c r="C98" s="350"/>
      <c r="D98" s="56">
        <v>28350</v>
      </c>
      <c r="E98" s="37"/>
      <c r="F98" s="37"/>
      <c r="G98" s="37"/>
      <c r="H98" s="38"/>
    </row>
    <row r="99" spans="1:8" s="16" customFormat="1" ht="37.5" customHeight="1" outlineLevel="1" x14ac:dyDescent="0.2">
      <c r="A99" s="147" t="s">
        <v>185</v>
      </c>
      <c r="B99" s="148"/>
      <c r="C99" s="350"/>
      <c r="D99" s="56">
        <v>29400</v>
      </c>
      <c r="E99" s="37"/>
      <c r="F99" s="37"/>
      <c r="G99" s="37"/>
      <c r="H99" s="38"/>
    </row>
    <row r="100" spans="1:8" s="16" customFormat="1" ht="37.5" customHeight="1" outlineLevel="1" x14ac:dyDescent="0.2">
      <c r="A100" s="147" t="s">
        <v>186</v>
      </c>
      <c r="B100" s="148"/>
      <c r="C100" s="350"/>
      <c r="D100" s="56">
        <v>30450</v>
      </c>
      <c r="E100" s="37"/>
      <c r="F100" s="37"/>
      <c r="G100" s="37"/>
      <c r="H100" s="38"/>
    </row>
    <row r="101" spans="1:8" s="16" customFormat="1" ht="37.5" customHeight="1" outlineLevel="1" x14ac:dyDescent="0.2">
      <c r="A101" s="147" t="s">
        <v>187</v>
      </c>
      <c r="B101" s="148"/>
      <c r="C101" s="350"/>
      <c r="D101" s="56">
        <v>31500</v>
      </c>
      <c r="E101" s="37"/>
      <c r="F101" s="37"/>
      <c r="G101" s="37"/>
      <c r="H101" s="38"/>
    </row>
    <row r="102" spans="1:8" s="16" customFormat="1" ht="37.5" customHeight="1" outlineLevel="1" x14ac:dyDescent="0.2">
      <c r="A102" s="147" t="s">
        <v>188</v>
      </c>
      <c r="B102" s="148"/>
      <c r="C102" s="350"/>
      <c r="D102" s="56">
        <v>32550</v>
      </c>
      <c r="E102" s="37"/>
      <c r="F102" s="37"/>
      <c r="G102" s="37"/>
      <c r="H102" s="38"/>
    </row>
    <row r="103" spans="1:8" s="16" customFormat="1" ht="37.5" customHeight="1" outlineLevel="1" x14ac:dyDescent="0.2">
      <c r="A103" s="147" t="s">
        <v>189</v>
      </c>
      <c r="B103" s="148"/>
      <c r="C103" s="350"/>
      <c r="D103" s="56">
        <v>33600</v>
      </c>
      <c r="E103" s="37"/>
      <c r="F103" s="37"/>
      <c r="G103" s="37"/>
      <c r="H103" s="38"/>
    </row>
    <row r="104" spans="1:8" s="16" customFormat="1" ht="37.5" customHeight="1" outlineLevel="1" x14ac:dyDescent="0.2">
      <c r="A104" s="147" t="s">
        <v>190</v>
      </c>
      <c r="B104" s="148"/>
      <c r="C104" s="350"/>
      <c r="D104" s="56">
        <v>34650</v>
      </c>
      <c r="E104" s="37"/>
      <c r="F104" s="37"/>
      <c r="G104" s="37"/>
      <c r="H104" s="38"/>
    </row>
    <row r="105" spans="1:8" s="16" customFormat="1" ht="37.5" customHeight="1" outlineLevel="1" x14ac:dyDescent="0.2">
      <c r="A105" s="147" t="s">
        <v>191</v>
      </c>
      <c r="B105" s="148"/>
      <c r="C105" s="350"/>
      <c r="D105" s="56">
        <v>35700</v>
      </c>
      <c r="E105" s="37"/>
      <c r="F105" s="37"/>
      <c r="G105" s="37"/>
      <c r="H105" s="38"/>
    </row>
    <row r="106" spans="1:8" s="16" customFormat="1" ht="37.5" customHeight="1" outlineLevel="1" x14ac:dyDescent="0.2">
      <c r="A106" s="147" t="s">
        <v>192</v>
      </c>
      <c r="B106" s="148"/>
      <c r="C106" s="350"/>
      <c r="D106" s="56">
        <v>36750</v>
      </c>
      <c r="E106" s="37"/>
      <c r="F106" s="37"/>
      <c r="G106" s="37"/>
      <c r="H106" s="38"/>
    </row>
    <row r="107" spans="1:8" s="16" customFormat="1" ht="37.5" customHeight="1" outlineLevel="1" x14ac:dyDescent="0.2">
      <c r="A107" s="147" t="s">
        <v>229</v>
      </c>
      <c r="B107" s="148"/>
      <c r="C107" s="350"/>
      <c r="D107" s="56">
        <v>37800</v>
      </c>
      <c r="E107" s="37"/>
      <c r="F107" s="37"/>
      <c r="G107" s="37"/>
      <c r="H107" s="38"/>
    </row>
    <row r="108" spans="1:8" s="16" customFormat="1" ht="37.5" customHeight="1" outlineLevel="1" x14ac:dyDescent="0.2">
      <c r="A108" s="147" t="s">
        <v>230</v>
      </c>
      <c r="B108" s="148"/>
      <c r="C108" s="350"/>
      <c r="D108" s="56">
        <v>38850</v>
      </c>
      <c r="E108" s="37"/>
      <c r="F108" s="37"/>
      <c r="G108" s="37"/>
      <c r="H108" s="38"/>
    </row>
    <row r="109" spans="1:8" s="16" customFormat="1" ht="37.5" customHeight="1" outlineLevel="1" x14ac:dyDescent="0.2">
      <c r="A109" s="147" t="s">
        <v>231</v>
      </c>
      <c r="B109" s="148"/>
      <c r="C109" s="350"/>
      <c r="D109" s="56">
        <v>39900</v>
      </c>
      <c r="E109" s="37"/>
      <c r="F109" s="37"/>
      <c r="G109" s="37"/>
      <c r="H109" s="38"/>
    </row>
    <row r="110" spans="1:8" s="16" customFormat="1" ht="37.5" customHeight="1" outlineLevel="1" x14ac:dyDescent="0.2">
      <c r="A110" s="147" t="s">
        <v>232</v>
      </c>
      <c r="B110" s="148"/>
      <c r="C110" s="350"/>
      <c r="D110" s="56">
        <v>40950</v>
      </c>
      <c r="E110" s="37"/>
      <c r="F110" s="37"/>
      <c r="G110" s="37"/>
      <c r="H110" s="38"/>
    </row>
    <row r="111" spans="1:8" s="16" customFormat="1" ht="37.5" customHeight="1" outlineLevel="1" thickBot="1" x14ac:dyDescent="0.25">
      <c r="A111" s="147" t="s">
        <v>233</v>
      </c>
      <c r="B111" s="148"/>
      <c r="C111" s="367"/>
      <c r="D111" s="56">
        <v>42000</v>
      </c>
      <c r="E111" s="37"/>
      <c r="F111" s="37"/>
      <c r="G111" s="37"/>
      <c r="H111" s="38"/>
    </row>
    <row r="112" spans="1:8" s="16" customFormat="1" ht="50.1" customHeight="1" thickBot="1" x14ac:dyDescent="0.25">
      <c r="A112" s="136" t="s">
        <v>59</v>
      </c>
      <c r="B112" s="137"/>
      <c r="C112" s="137"/>
      <c r="D112" s="138" t="str">
        <f>"от "&amp;MIN(D113:D122)&amp;" до "&amp;MAX(D113:D122)</f>
        <v>от 96 до 6048</v>
      </c>
      <c r="E112" s="139"/>
      <c r="F112" s="139"/>
      <c r="G112" s="139"/>
      <c r="H112" s="140"/>
    </row>
    <row r="113" spans="1:8" s="16" customFormat="1" ht="157.5" customHeight="1" x14ac:dyDescent="0.2">
      <c r="A113" s="149" t="s">
        <v>60</v>
      </c>
      <c r="B113" s="150" t="s">
        <v>13</v>
      </c>
      <c r="C113" s="296"/>
      <c r="D113" s="144">
        <v>1200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6">
        <v>96</v>
      </c>
      <c r="E114" s="37"/>
      <c r="F114" s="37"/>
      <c r="G114" s="37"/>
      <c r="H114" s="38"/>
    </row>
    <row r="115" spans="1:8" s="16" customFormat="1" ht="37.5" customHeight="1" x14ac:dyDescent="0.2">
      <c r="A115" s="160" t="s">
        <v>62</v>
      </c>
      <c r="B115" s="161"/>
      <c r="C115" s="159"/>
      <c r="D115" s="36">
        <v>6048</v>
      </c>
      <c r="E115" s="37"/>
      <c r="F115" s="37"/>
      <c r="G115" s="37"/>
      <c r="H115" s="38"/>
    </row>
    <row r="116" spans="1:8" s="16" customFormat="1" ht="37.5" customHeight="1" x14ac:dyDescent="0.2">
      <c r="A116" s="160" t="s">
        <v>63</v>
      </c>
      <c r="B116" s="161"/>
      <c r="C116" s="159"/>
      <c r="D116" s="36">
        <v>1260</v>
      </c>
      <c r="E116" s="37"/>
      <c r="F116" s="37"/>
      <c r="G116" s="37"/>
      <c r="H116" s="38"/>
    </row>
    <row r="117" spans="1:8" s="16" customFormat="1" ht="37.5" customHeight="1" x14ac:dyDescent="0.2">
      <c r="A117" s="160" t="s">
        <v>64</v>
      </c>
      <c r="B117" s="161"/>
      <c r="C117" s="159"/>
      <c r="D117" s="36">
        <v>3654</v>
      </c>
      <c r="E117" s="37"/>
      <c r="F117" s="37"/>
      <c r="G117" s="37"/>
      <c r="H117" s="38"/>
    </row>
    <row r="118" spans="1:8" s="16" customFormat="1" ht="37.5" customHeight="1" x14ac:dyDescent="0.2">
      <c r="A118" s="160" t="s">
        <v>65</v>
      </c>
      <c r="B118" s="281"/>
      <c r="C118" s="159"/>
      <c r="D118" s="36">
        <v>252</v>
      </c>
      <c r="E118" s="37"/>
      <c r="F118" s="37"/>
      <c r="G118" s="37"/>
      <c r="H118" s="38"/>
    </row>
    <row r="119" spans="1:8" s="16" customFormat="1" ht="37.5" customHeight="1" x14ac:dyDescent="0.2">
      <c r="A119" s="160" t="s">
        <v>66</v>
      </c>
      <c r="B119" s="281"/>
      <c r="C119" s="159"/>
      <c r="D119" s="36">
        <v>252</v>
      </c>
      <c r="E119" s="37"/>
      <c r="F119" s="37"/>
      <c r="G119" s="37"/>
      <c r="H119" s="38"/>
    </row>
    <row r="120" spans="1:8" s="16" customFormat="1" ht="37.5" customHeight="1" x14ac:dyDescent="0.2">
      <c r="A120" s="160" t="s">
        <v>67</v>
      </c>
      <c r="B120" s="281"/>
      <c r="C120" s="159"/>
      <c r="D120" s="36">
        <v>504</v>
      </c>
      <c r="E120" s="37"/>
      <c r="F120" s="37"/>
      <c r="G120" s="37"/>
      <c r="H120" s="38"/>
    </row>
    <row r="121" spans="1:8" s="16" customFormat="1" ht="37.5" customHeight="1" x14ac:dyDescent="0.2">
      <c r="A121" s="160" t="s">
        <v>68</v>
      </c>
      <c r="B121" s="281"/>
      <c r="C121" s="159"/>
      <c r="D121" s="36">
        <v>756</v>
      </c>
      <c r="E121" s="37"/>
      <c r="F121" s="37"/>
      <c r="G121" s="37"/>
      <c r="H121" s="38"/>
    </row>
    <row r="122" spans="1:8" s="16" customFormat="1" ht="37.5" customHeight="1" thickBot="1" x14ac:dyDescent="0.25">
      <c r="A122" s="207" t="s">
        <v>69</v>
      </c>
      <c r="B122" s="282"/>
      <c r="C122" s="164"/>
      <c r="D122" s="36">
        <v>4221</v>
      </c>
      <c r="E122" s="37"/>
      <c r="F122" s="37"/>
      <c r="G122" s="37"/>
      <c r="H122" s="38"/>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45">
        <v>33</v>
      </c>
      <c r="E123" s="45"/>
      <c r="F123" s="45"/>
      <c r="G123" s="45"/>
      <c r="H123" s="46"/>
    </row>
    <row r="124" spans="1:8" s="28" customFormat="1" ht="50.1" customHeight="1" thickBot="1" x14ac:dyDescent="0.25">
      <c r="A124" s="24" t="s">
        <v>72</v>
      </c>
      <c r="B124" s="25"/>
      <c r="C124" s="26"/>
      <c r="D124" s="173" t="e">
        <f>"от "&amp;MIN(D126,D146:H147,#REF!,D148:H162)&amp;" до "&amp;MAX(D126,D146:H147,#REF!,D148:H162)</f>
        <v>#REF!</v>
      </c>
      <c r="E124" s="173"/>
      <c r="F124" s="173"/>
      <c r="G124" s="173"/>
      <c r="H124" s="174"/>
    </row>
    <row r="125" spans="1:8" s="16" customFormat="1" ht="24.95" customHeight="1" thickBot="1" x14ac:dyDescent="0.25">
      <c r="A125" s="286"/>
      <c r="B125" s="287"/>
      <c r="C125" s="130"/>
      <c r="D125" s="288"/>
      <c r="E125" s="288"/>
      <c r="F125" s="288"/>
      <c r="G125" s="288"/>
      <c r="H125" s="289"/>
    </row>
    <row r="126" spans="1:8" s="16" customFormat="1" ht="58.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182">
        <v>4200</v>
      </c>
      <c r="E126" s="182"/>
      <c r="F126" s="182"/>
      <c r="G126" s="182"/>
      <c r="H126" s="183"/>
    </row>
    <row r="127" spans="1:8" s="16" customFormat="1" ht="58.5" customHeight="1" thickBot="1" x14ac:dyDescent="0.25">
      <c r="A127" s="184" t="s">
        <v>74</v>
      </c>
      <c r="B127" s="185"/>
      <c r="C127" s="186"/>
      <c r="D127" s="187" t="s">
        <v>75</v>
      </c>
      <c r="E127" s="188"/>
      <c r="F127" s="188"/>
      <c r="G127" s="188"/>
      <c r="H127" s="189"/>
    </row>
    <row r="128" spans="1:8" s="16" customFormat="1" ht="58.5" customHeight="1" x14ac:dyDescent="0.2">
      <c r="A128" s="190" t="s">
        <v>76</v>
      </c>
      <c r="B128" s="191"/>
      <c r="C128" s="186"/>
      <c r="D128" s="157">
        <f>D126/4</f>
        <v>1050</v>
      </c>
      <c r="E128" s="157"/>
      <c r="F128" s="157"/>
      <c r="G128" s="157"/>
      <c r="H128" s="158"/>
    </row>
    <row r="129" spans="1:8" s="16" customFormat="1" ht="58.5" customHeight="1" x14ac:dyDescent="0.2">
      <c r="A129" s="190" t="s">
        <v>77</v>
      </c>
      <c r="B129" s="191"/>
      <c r="C129" s="186"/>
      <c r="D129" s="157">
        <f>D126/5</f>
        <v>840</v>
      </c>
      <c r="E129" s="157"/>
      <c r="F129" s="157"/>
      <c r="G129" s="157"/>
      <c r="H129" s="158"/>
    </row>
    <row r="130" spans="1:8" s="16" customFormat="1" ht="58.5" customHeight="1" x14ac:dyDescent="0.2">
      <c r="A130" s="190" t="s">
        <v>78</v>
      </c>
      <c r="B130" s="191"/>
      <c r="C130" s="186"/>
      <c r="D130" s="157">
        <f>D126/6</f>
        <v>700</v>
      </c>
      <c r="E130" s="157"/>
      <c r="F130" s="157"/>
      <c r="G130" s="157"/>
      <c r="H130" s="158"/>
    </row>
    <row r="131" spans="1:8" s="16" customFormat="1" ht="58.5" customHeight="1" x14ac:dyDescent="0.2">
      <c r="A131" s="190" t="s">
        <v>79</v>
      </c>
      <c r="B131" s="191"/>
      <c r="C131" s="186"/>
      <c r="D131" s="157">
        <f>D126/7</f>
        <v>600</v>
      </c>
      <c r="E131" s="157"/>
      <c r="F131" s="157"/>
      <c r="G131" s="157"/>
      <c r="H131" s="158"/>
    </row>
    <row r="132" spans="1:8" s="16" customFormat="1" ht="58.5" customHeight="1" x14ac:dyDescent="0.2">
      <c r="A132" s="190" t="s">
        <v>80</v>
      </c>
      <c r="B132" s="191"/>
      <c r="C132" s="186"/>
      <c r="D132" s="157">
        <f>D126/8</f>
        <v>525</v>
      </c>
      <c r="E132" s="157"/>
      <c r="F132" s="157"/>
      <c r="G132" s="157"/>
      <c r="H132" s="158"/>
    </row>
    <row r="133" spans="1:8" s="16" customFormat="1" ht="58.5" customHeight="1" x14ac:dyDescent="0.2">
      <c r="A133" s="190" t="s">
        <v>81</v>
      </c>
      <c r="B133" s="191"/>
      <c r="C133" s="186"/>
      <c r="D133" s="157">
        <f>D126/9</f>
        <v>466.66666666666669</v>
      </c>
      <c r="E133" s="157"/>
      <c r="F133" s="157"/>
      <c r="G133" s="157"/>
      <c r="H133" s="158"/>
    </row>
    <row r="134" spans="1:8" s="16" customFormat="1" ht="58.5" customHeight="1" x14ac:dyDescent="0.2">
      <c r="A134" s="190" t="s">
        <v>82</v>
      </c>
      <c r="B134" s="191"/>
      <c r="C134" s="186"/>
      <c r="D134" s="157">
        <f>D126/10</f>
        <v>420</v>
      </c>
      <c r="E134" s="157"/>
      <c r="F134" s="157"/>
      <c r="G134" s="157"/>
      <c r="H134" s="158"/>
    </row>
    <row r="135" spans="1:8" s="16" customFormat="1" ht="58.5" customHeight="1" thickBot="1" x14ac:dyDescent="0.25">
      <c r="A135" s="179" t="s">
        <v>83</v>
      </c>
      <c r="B135" s="180"/>
      <c r="C135" s="186"/>
      <c r="D135" s="182">
        <v>4920</v>
      </c>
      <c r="E135" s="182"/>
      <c r="F135" s="182"/>
      <c r="G135" s="182"/>
      <c r="H135" s="183"/>
    </row>
    <row r="136" spans="1:8" s="16" customFormat="1" ht="58.5" customHeight="1" thickBot="1" x14ac:dyDescent="0.25">
      <c r="A136" s="184" t="s">
        <v>74</v>
      </c>
      <c r="B136" s="185"/>
      <c r="C136" s="186"/>
      <c r="D136" s="187" t="s">
        <v>75</v>
      </c>
      <c r="E136" s="188"/>
      <c r="F136" s="188"/>
      <c r="G136" s="188"/>
      <c r="H136" s="189"/>
    </row>
    <row r="137" spans="1:8" s="16" customFormat="1" ht="58.5" customHeight="1" x14ac:dyDescent="0.2">
      <c r="A137" s="190" t="s">
        <v>76</v>
      </c>
      <c r="B137" s="191"/>
      <c r="C137" s="186"/>
      <c r="D137" s="157">
        <v>1230</v>
      </c>
      <c r="E137" s="157"/>
      <c r="F137" s="157"/>
      <c r="G137" s="157"/>
      <c r="H137" s="158"/>
    </row>
    <row r="138" spans="1:8" s="16" customFormat="1" ht="58.5" customHeight="1" x14ac:dyDescent="0.2">
      <c r="A138" s="190" t="s">
        <v>77</v>
      </c>
      <c r="B138" s="191"/>
      <c r="C138" s="186"/>
      <c r="D138" s="157">
        <v>984</v>
      </c>
      <c r="E138" s="157"/>
      <c r="F138" s="157"/>
      <c r="G138" s="157"/>
      <c r="H138" s="158"/>
    </row>
    <row r="139" spans="1:8" s="16" customFormat="1" ht="58.5" customHeight="1" x14ac:dyDescent="0.2">
      <c r="A139" s="190" t="s">
        <v>78</v>
      </c>
      <c r="B139" s="191"/>
      <c r="C139" s="186"/>
      <c r="D139" s="157">
        <v>820</v>
      </c>
      <c r="E139" s="157"/>
      <c r="F139" s="157"/>
      <c r="G139" s="157"/>
      <c r="H139" s="158"/>
    </row>
    <row r="140" spans="1:8" s="16" customFormat="1" ht="58.5" customHeight="1" x14ac:dyDescent="0.2">
      <c r="A140" s="190" t="s">
        <v>79</v>
      </c>
      <c r="B140" s="191"/>
      <c r="C140" s="186"/>
      <c r="D140" s="157">
        <v>702.85714285714278</v>
      </c>
      <c r="E140" s="157"/>
      <c r="F140" s="157"/>
      <c r="G140" s="157"/>
      <c r="H140" s="158"/>
    </row>
    <row r="141" spans="1:8" s="16" customFormat="1" ht="58.5" customHeight="1" x14ac:dyDescent="0.2">
      <c r="A141" s="190" t="s">
        <v>80</v>
      </c>
      <c r="B141" s="191"/>
      <c r="C141" s="186"/>
      <c r="D141" s="157">
        <v>615</v>
      </c>
      <c r="E141" s="157"/>
      <c r="F141" s="157"/>
      <c r="G141" s="157"/>
      <c r="H141" s="158"/>
    </row>
    <row r="142" spans="1:8" s="16" customFormat="1" ht="58.5" customHeight="1" x14ac:dyDescent="0.2">
      <c r="A142" s="190" t="s">
        <v>81</v>
      </c>
      <c r="B142" s="191"/>
      <c r="C142" s="186"/>
      <c r="D142" s="157">
        <v>546.66666666666663</v>
      </c>
      <c r="E142" s="157"/>
      <c r="F142" s="157"/>
      <c r="G142" s="157"/>
      <c r="H142" s="158"/>
    </row>
    <row r="143" spans="1:8" s="16" customFormat="1" ht="58.5" customHeight="1" thickBot="1" x14ac:dyDescent="0.25">
      <c r="A143" s="190" t="s">
        <v>82</v>
      </c>
      <c r="B143" s="191"/>
      <c r="C143" s="194"/>
      <c r="D143" s="157">
        <v>492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44">
        <v>10509</v>
      </c>
      <c r="E144" s="45"/>
      <c r="F144" s="45"/>
      <c r="G144" s="45"/>
      <c r="H144" s="46"/>
    </row>
    <row r="145" spans="1:8" s="16" customFormat="1" ht="24.95" customHeight="1" thickBot="1" x14ac:dyDescent="0.25">
      <c r="A145" s="286"/>
      <c r="B145" s="287"/>
      <c r="C145" s="125"/>
      <c r="D145" s="288"/>
      <c r="E145" s="288"/>
      <c r="F145" s="288"/>
      <c r="G145" s="288"/>
      <c r="H145" s="289"/>
    </row>
    <row r="146" spans="1:8" s="16" customFormat="1" ht="50.1" customHeight="1" x14ac:dyDescent="0.2">
      <c r="A146" s="160" t="s">
        <v>85</v>
      </c>
      <c r="B146" s="161"/>
      <c r="C146" s="294" t="str">
        <f>"Интернет-площадка 2gis.ru на основе Cправочника организаций "&amp;$C$2&amp;""</f>
        <v>Интернет-площадка 2gis.ru на основе Cправочника организаций "2ГИС.РЯЗАНЬ"</v>
      </c>
      <c r="D146" s="56">
        <v>3000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56">
        <v>3528</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56">
        <v>8064</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"2ГИС.РЯЗАНЬ"</v>
      </c>
      <c r="D149" s="56">
        <v>5700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"2ГИС.РЯЗАНЬ"</v>
      </c>
      <c r="D150" s="56">
        <v>6201</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56">
        <v>5418</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56">
        <v>5418</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56">
        <v>9702</v>
      </c>
      <c r="E153" s="37"/>
      <c r="F153" s="37"/>
      <c r="G153" s="37"/>
      <c r="H153" s="38"/>
    </row>
    <row r="154" spans="1:8" s="16" customFormat="1" ht="50.1" customHeight="1" x14ac:dyDescent="0.2">
      <c r="A154" s="160" t="s">
        <v>93</v>
      </c>
      <c r="B154" s="161"/>
      <c r="C154" s="203" t="str">
        <f>C186</f>
        <v>Интернет-площадка 2gis.ru на основе Cправочника организаций "2ГИС.РЯЗАНЬ"</v>
      </c>
      <c r="D154" s="56">
        <v>15750</v>
      </c>
      <c r="E154" s="37"/>
      <c r="F154" s="37"/>
      <c r="G154" s="37"/>
      <c r="H154" s="38"/>
    </row>
    <row r="155" spans="1:8" s="16" customFormat="1" ht="50.1" customHeight="1" x14ac:dyDescent="0.2">
      <c r="A155" s="154" t="s">
        <v>94</v>
      </c>
      <c r="B155" s="204"/>
      <c r="C155" s="203" t="s">
        <v>95</v>
      </c>
      <c r="D155" s="56">
        <v>537</v>
      </c>
      <c r="E155" s="37"/>
      <c r="F155" s="37"/>
      <c r="G155" s="37"/>
      <c r="H155" s="38"/>
    </row>
    <row r="156" spans="1:8" s="16" customFormat="1" ht="83.2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56">
        <v>2016</v>
      </c>
      <c r="E156" s="37"/>
      <c r="F156" s="37"/>
      <c r="G156" s="37"/>
      <c r="H156" s="38"/>
    </row>
    <row r="157" spans="1:8" s="16" customFormat="1" ht="83.2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56">
        <v>1536</v>
      </c>
      <c r="E157" s="37"/>
      <c r="F157" s="37"/>
      <c r="G157" s="37"/>
      <c r="H157" s="38"/>
    </row>
    <row r="158" spans="1:8" s="16" customFormat="1" ht="83.25" customHeight="1" x14ac:dyDescent="0.2">
      <c r="A158" s="160" t="s">
        <v>98</v>
      </c>
      <c r="B158" s="161"/>
      <c r="C158"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56">
        <v>1638</v>
      </c>
      <c r="E158" s="37"/>
      <c r="F158" s="37"/>
      <c r="G158" s="37"/>
      <c r="H158" s="38"/>
    </row>
    <row r="159" spans="1:8" s="16" customFormat="1" ht="83.25" customHeight="1" x14ac:dyDescent="0.2">
      <c r="A159" s="160" t="s">
        <v>99</v>
      </c>
      <c r="B159" s="161"/>
      <c r="C159"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56">
        <v>768</v>
      </c>
      <c r="E159" s="37"/>
      <c r="F159" s="37"/>
      <c r="G159" s="37"/>
      <c r="H159" s="38"/>
    </row>
    <row r="160" spans="1:8" s="16" customFormat="1" ht="83.2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56">
        <v>12600</v>
      </c>
      <c r="E160" s="37"/>
      <c r="F160" s="37"/>
      <c r="G160" s="37"/>
      <c r="H160" s="38"/>
    </row>
    <row r="161" spans="1:8" s="16" customFormat="1" ht="83.2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56">
        <v>3504</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56">
        <v>3528</v>
      </c>
      <c r="E162" s="37"/>
      <c r="F162" s="37"/>
      <c r="G162" s="37"/>
      <c r="H162" s="3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56">
        <v>945</v>
      </c>
      <c r="E163" s="37"/>
      <c r="F163" s="37"/>
      <c r="G163" s="37"/>
      <c r="H163" s="3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56">
        <v>50010</v>
      </c>
      <c r="E164" s="37"/>
      <c r="F164" s="37"/>
      <c r="G164" s="37"/>
      <c r="H164" s="38"/>
    </row>
    <row r="165" spans="1:8" s="16" customFormat="1" ht="126" customHeight="1" x14ac:dyDescent="0.2">
      <c r="A165" s="160" t="s">
        <v>104</v>
      </c>
      <c r="B165" s="161"/>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56">
        <v>4500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56">
        <v>3150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56">
        <v>5262</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"2ГИС.РЯЗАНЬ"</v>
      </c>
      <c r="D168" s="56">
        <v>4200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56">
        <v>5040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56">
        <v>11400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"2ГИС.РЯЗАНЬ"</v>
      </c>
      <c r="D171" s="56">
        <v>8040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"2ГИС.РЯЗАНЬ"</v>
      </c>
      <c r="D172" s="56">
        <v>9648</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56">
        <v>7680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56">
        <v>7680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56">
        <v>13680</v>
      </c>
      <c r="E175" s="37"/>
      <c r="F175" s="37"/>
      <c r="G175" s="37"/>
      <c r="H175" s="38"/>
    </row>
    <row r="176" spans="1:8" s="16" customFormat="1" ht="50.1" customHeight="1" x14ac:dyDescent="0.2">
      <c r="A176" s="160" t="s">
        <v>115</v>
      </c>
      <c r="B176" s="161"/>
      <c r="C176" s="203" t="s">
        <v>95</v>
      </c>
      <c r="D176" s="56">
        <v>840</v>
      </c>
      <c r="E176" s="37"/>
      <c r="F176" s="37"/>
      <c r="G176" s="37"/>
      <c r="H176" s="38"/>
    </row>
    <row r="177" spans="1:8" s="16" customFormat="1" ht="64.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56">
        <v>17640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56">
        <v>5040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6">
        <v>3150</v>
      </c>
      <c r="E180" s="37"/>
      <c r="F180" s="37"/>
      <c r="G180" s="37"/>
      <c r="H180" s="38"/>
    </row>
    <row r="181" spans="1:8" s="16" customFormat="1" ht="50.1" customHeight="1" x14ac:dyDescent="0.2">
      <c r="A181" s="160" t="s">
        <v>120</v>
      </c>
      <c r="B181" s="161"/>
      <c r="C181" s="209"/>
      <c r="D181" s="36">
        <v>3150</v>
      </c>
      <c r="E181" s="37"/>
      <c r="F181" s="37"/>
      <c r="G181" s="37"/>
      <c r="H181" s="38"/>
    </row>
    <row r="182" spans="1:8" s="16" customFormat="1" ht="50.1" customHeight="1" x14ac:dyDescent="0.2">
      <c r="A182" s="207" t="s">
        <v>121</v>
      </c>
      <c r="B182" s="208"/>
      <c r="C182" s="209"/>
      <c r="D182" s="293">
        <v>1590</v>
      </c>
      <c r="E182" s="157"/>
      <c r="F182" s="157"/>
      <c r="G182" s="157"/>
      <c r="H182" s="157"/>
    </row>
    <row r="183" spans="1:8" s="16" customFormat="1" ht="50.1" customHeight="1" x14ac:dyDescent="0.2">
      <c r="A183" s="207" t="s">
        <v>122</v>
      </c>
      <c r="B183" s="208"/>
      <c r="C183" s="209"/>
      <c r="D183" s="293">
        <v>159</v>
      </c>
      <c r="E183" s="157"/>
      <c r="F183" s="157"/>
      <c r="G183" s="157"/>
      <c r="H183" s="157"/>
    </row>
    <row r="184" spans="1:8" s="16" customFormat="1" ht="50.1" customHeight="1" thickBot="1" x14ac:dyDescent="0.25">
      <c r="A184" s="207" t="s">
        <v>123</v>
      </c>
      <c r="B184" s="208"/>
      <c r="C184" s="210"/>
      <c r="D184" s="78">
        <v>537</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"Интернет-площадка 2gis.ru на основе Cправочника организаций "&amp;$C$2&amp;""</f>
        <v>Интернет-площадка 2gis.ru на основе Cправочника организаций "2ГИС.РЯЗАНЬ"</v>
      </c>
      <c r="D186" s="36">
        <v>2835</v>
      </c>
      <c r="E186" s="37"/>
      <c r="F186" s="37"/>
      <c r="G186" s="37"/>
      <c r="H186" s="38"/>
    </row>
    <row r="187" spans="1:8" s="16" customFormat="1" ht="50.1" customHeight="1" x14ac:dyDescent="0.2">
      <c r="A187" s="160" t="s">
        <v>126</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7" s="56">
        <v>1575</v>
      </c>
      <c r="E187" s="37"/>
      <c r="F187" s="37"/>
      <c r="G187" s="37"/>
      <c r="H187" s="38"/>
    </row>
    <row r="188" spans="1:8" s="16" customFormat="1" ht="50.1" customHeight="1" x14ac:dyDescent="0.2">
      <c r="A188" s="160" t="s">
        <v>195</v>
      </c>
      <c r="B188" s="161"/>
      <c r="C188" s="203" t="str">
        <f>"Интернет-площадка 2gis.ru на основе Cправочника организаций "&amp;$C$2&amp;""</f>
        <v>Интернет-площадка 2gis.ru на основе Cправочника организаций "2ГИС.РЯЗАНЬ"</v>
      </c>
      <c r="D188" s="36">
        <v>4080</v>
      </c>
      <c r="E188" s="37"/>
      <c r="F188" s="37"/>
      <c r="G188" s="37"/>
      <c r="H188" s="38"/>
    </row>
    <row r="189" spans="1:8" s="16" customFormat="1" ht="50.1" customHeight="1" x14ac:dyDescent="0.2">
      <c r="A189" s="160" t="s">
        <v>128</v>
      </c>
      <c r="B189" s="161"/>
      <c r="C189"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9" s="36">
        <v>2280</v>
      </c>
      <c r="E189" s="37"/>
      <c r="F189" s="37"/>
      <c r="G189" s="37"/>
      <c r="H189" s="38"/>
    </row>
    <row r="190" spans="1:8" s="16" customFormat="1" ht="126" customHeight="1" thickBot="1" x14ac:dyDescent="0.25">
      <c r="A190" s="160" t="s">
        <v>129</v>
      </c>
      <c r="B190" s="161"/>
      <c r="C190" s="203" t="str">
        <f>"Интернет-площадка 2gis.ru на основе Cправочника организаций "&amp;$C$2&amp;""</f>
        <v>Интернет-площадка 2gis.ru на основе Cправочника организаций "2ГИС.РЯЗАНЬ"</v>
      </c>
      <c r="D190" s="304">
        <v>5124</v>
      </c>
      <c r="E190" s="165"/>
      <c r="F190" s="165"/>
      <c r="G190" s="165"/>
      <c r="H190" s="166"/>
    </row>
    <row r="191" spans="1:8" s="28" customFormat="1" ht="50.1" customHeight="1" thickBot="1" x14ac:dyDescent="0.25">
      <c r="A191" s="24" t="s">
        <v>196</v>
      </c>
      <c r="B191" s="25"/>
      <c r="C191" s="26"/>
      <c r="D191" s="173"/>
      <c r="E191" s="173"/>
      <c r="F191" s="173"/>
      <c r="G191" s="173"/>
      <c r="H191" s="174"/>
    </row>
    <row r="192" spans="1:8" s="23" customFormat="1" ht="30" customHeight="1" thickBot="1" x14ac:dyDescent="0.25">
      <c r="A192" s="297"/>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3" s="31">
        <v>6630</v>
      </c>
      <c r="E193" s="32"/>
      <c r="F193" s="32"/>
      <c r="G193" s="32"/>
      <c r="H193" s="33"/>
    </row>
    <row r="194" spans="1:8" s="16" customFormat="1" ht="83.25" customHeight="1" thickBot="1" x14ac:dyDescent="0.25">
      <c r="A194" s="160" t="s">
        <v>198</v>
      </c>
      <c r="B194" s="161"/>
      <c r="C194" s="209"/>
      <c r="D194" s="36">
        <v>6630</v>
      </c>
      <c r="E194" s="37"/>
      <c r="F194" s="37"/>
      <c r="G194" s="37"/>
      <c r="H194" s="38"/>
    </row>
    <row r="195" spans="1:8" s="16" customFormat="1" ht="21.75" thickBot="1" x14ac:dyDescent="0.25">
      <c r="A195" s="286"/>
      <c r="B195" s="287"/>
      <c r="C195" s="125"/>
      <c r="D195" s="288"/>
      <c r="E195" s="288"/>
      <c r="F195" s="288"/>
      <c r="G195" s="288"/>
      <c r="H195" s="289"/>
    </row>
    <row r="196" spans="1:8" ht="12.6" customHeight="1" x14ac:dyDescent="0.2"/>
    <row r="197" spans="1:8" s="219" customFormat="1" ht="24.95" customHeight="1" x14ac:dyDescent="0.2">
      <c r="A197" s="216"/>
      <c r="B197" s="217" t="s">
        <v>130</v>
      </c>
      <c r="C197" s="218" t="s">
        <v>536</v>
      </c>
      <c r="D197" s="218"/>
    </row>
    <row r="198" spans="1:8" s="219" customFormat="1" ht="24.95" customHeight="1" x14ac:dyDescent="0.2">
      <c r="A198" s="216"/>
      <c r="C198" s="220" t="s">
        <v>537</v>
      </c>
      <c r="D198" s="220"/>
    </row>
    <row r="199" spans="1:8" s="219" customFormat="1" ht="24.95" customHeight="1" x14ac:dyDescent="0.2">
      <c r="A199" s="216"/>
      <c r="C199" s="220" t="s">
        <v>538</v>
      </c>
      <c r="D199" s="220"/>
    </row>
    <row r="200" spans="1:8" s="213" customFormat="1" ht="12" customHeight="1" x14ac:dyDescent="0.2">
      <c r="A200" s="212"/>
      <c r="C200" s="220"/>
      <c r="D200" s="220"/>
      <c r="E200" s="219"/>
      <c r="F200" s="219"/>
      <c r="G200" s="219"/>
    </row>
    <row r="201" spans="1:8" s="227" customFormat="1" ht="24.95" customHeight="1"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c r="F201" s="225"/>
      <c r="G201" s="226"/>
      <c r="H201" s="226"/>
    </row>
    <row r="202" spans="1:8" s="227" customFormat="1" ht="24.95" customHeight="1"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c r="F202" s="225"/>
      <c r="G202" s="228"/>
      <c r="H202" s="228"/>
    </row>
    <row r="203" spans="1:8" s="227" customFormat="1" ht="24.95" customHeight="1"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c r="F203" s="225"/>
      <c r="G203" s="228"/>
      <c r="H203" s="228"/>
    </row>
    <row r="204" spans="1:8" s="227" customFormat="1" ht="24.95" customHeight="1"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5"/>
      <c r="F204" s="225"/>
      <c r="G204" s="228"/>
      <c r="H204" s="228"/>
    </row>
    <row r="205" spans="1:8" s="227" customFormat="1" ht="24.95" customHeight="1"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5"/>
      <c r="F205" s="225"/>
      <c r="G205" s="228"/>
      <c r="H205" s="228"/>
    </row>
    <row r="206" spans="1:8" s="227" customFormat="1" ht="24.95" customHeight="1"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c r="F206" s="225"/>
      <c r="G206" s="228"/>
      <c r="H206" s="228"/>
    </row>
    <row r="207" spans="1:8" s="227" customFormat="1" ht="24.95" customHeight="1"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c r="F207" s="225"/>
      <c r="G207" s="228"/>
      <c r="H207" s="228"/>
    </row>
    <row r="208" spans="1:8" s="234" customFormat="1" ht="12" customHeight="1" x14ac:dyDescent="0.2">
      <c r="A208" s="229"/>
      <c r="B208" s="229"/>
      <c r="C208" s="230"/>
      <c r="D208" s="231"/>
      <c r="E208" s="231"/>
      <c r="F208" s="232"/>
      <c r="G208" s="233"/>
      <c r="H208" s="233"/>
    </row>
    <row r="209" spans="1:8" ht="24.95" customHeight="1" x14ac:dyDescent="0.2">
      <c r="A209" s="235" t="s">
        <v>141</v>
      </c>
      <c r="B209" s="235"/>
      <c r="C209" s="235"/>
      <c r="D209" s="235"/>
      <c r="E209" s="235"/>
      <c r="F209" s="235"/>
      <c r="G209" s="235"/>
      <c r="H209" s="235"/>
    </row>
    <row r="210" spans="1:8" ht="24.95" customHeight="1" x14ac:dyDescent="0.2">
      <c r="A210" s="235" t="s">
        <v>142</v>
      </c>
      <c r="B210" s="235"/>
      <c r="C210" s="235"/>
      <c r="D210" s="235"/>
      <c r="E210" s="235"/>
      <c r="F210" s="235"/>
      <c r="G210" s="235"/>
      <c r="H210" s="235"/>
    </row>
    <row r="211" spans="1:8" s="234" customFormat="1" ht="12.6" customHeight="1" x14ac:dyDescent="0.2">
      <c r="A211" s="229"/>
      <c r="B211" s="229"/>
      <c r="C211" s="230"/>
      <c r="D211" s="231"/>
      <c r="E211" s="231"/>
      <c r="F211" s="232"/>
      <c r="G211" s="233"/>
      <c r="H211" s="233"/>
    </row>
    <row r="212" spans="1:8" s="238" customFormat="1" ht="50.1" customHeight="1" thickBot="1" x14ac:dyDescent="0.25">
      <c r="A212" s="236" t="s">
        <v>143</v>
      </c>
      <c r="B212" s="236"/>
      <c r="C212" s="236"/>
      <c r="D212" s="236"/>
      <c r="E212" s="236"/>
      <c r="F212" s="237"/>
      <c r="G212" s="227"/>
    </row>
    <row r="213" spans="1:8" s="243" customFormat="1" ht="50.1" customHeight="1" thickBot="1" x14ac:dyDescent="0.25">
      <c r="A213" s="306" t="s">
        <v>144</v>
      </c>
      <c r="B213" s="307"/>
      <c r="C213" s="307"/>
      <c r="D213" s="307"/>
      <c r="E213" s="308"/>
      <c r="F213" s="242"/>
      <c r="G213" s="213"/>
    </row>
    <row r="214" spans="1:8" ht="91.5" customHeight="1" thickBot="1" x14ac:dyDescent="0.25">
      <c r="A214" s="421" t="s">
        <v>145</v>
      </c>
      <c r="B214" s="422"/>
      <c r="C214" s="246" t="s">
        <v>146</v>
      </c>
      <c r="D214" s="435" t="s">
        <v>147</v>
      </c>
      <c r="E214" s="436"/>
      <c r="F214" s="248"/>
      <c r="G214" s="248"/>
      <c r="H214" s="248"/>
    </row>
    <row r="215" spans="1:8" ht="50.1" customHeight="1" x14ac:dyDescent="0.2">
      <c r="A215" s="249" t="s">
        <v>203</v>
      </c>
      <c r="B215" s="250"/>
      <c r="C215" s="252" t="s">
        <v>204</v>
      </c>
      <c r="D215" s="472">
        <v>2190</v>
      </c>
      <c r="E215" s="253"/>
      <c r="F215" s="248"/>
      <c r="G215" s="248"/>
      <c r="H215" s="248"/>
    </row>
    <row r="216" spans="1:8" ht="50.1" customHeight="1" x14ac:dyDescent="0.2">
      <c r="A216" s="254" t="s">
        <v>205</v>
      </c>
      <c r="B216" s="255"/>
      <c r="C216" s="257"/>
      <c r="D216" s="473">
        <v>1590</v>
      </c>
      <c r="E216" s="258"/>
      <c r="F216" s="248"/>
      <c r="G216" s="248"/>
      <c r="H216" s="248"/>
    </row>
    <row r="217" spans="1:8" ht="50.1" customHeight="1" x14ac:dyDescent="0.2">
      <c r="A217" s="254" t="s">
        <v>206</v>
      </c>
      <c r="B217" s="255"/>
      <c r="C217" s="257"/>
      <c r="D217" s="473">
        <v>1440</v>
      </c>
      <c r="E217" s="258"/>
      <c r="F217" s="248"/>
      <c r="G217" s="248"/>
      <c r="H217" s="248"/>
    </row>
    <row r="218" spans="1:8" ht="50.1" customHeight="1" x14ac:dyDescent="0.2">
      <c r="A218" s="254" t="s">
        <v>207</v>
      </c>
      <c r="B218" s="255"/>
      <c r="C218" s="257"/>
      <c r="D218" s="473">
        <v>1290</v>
      </c>
      <c r="E218" s="258"/>
      <c r="F218" s="248"/>
      <c r="G218" s="248"/>
      <c r="H218" s="248"/>
    </row>
    <row r="219" spans="1:8" ht="99.95" customHeight="1" x14ac:dyDescent="0.2">
      <c r="A219" s="254" t="s">
        <v>148</v>
      </c>
      <c r="B219" s="255"/>
      <c r="C219" s="256" t="s">
        <v>149</v>
      </c>
      <c r="D219" s="257" t="s">
        <v>150</v>
      </c>
      <c r="E219" s="258"/>
      <c r="F219" s="248"/>
      <c r="G219" s="248"/>
      <c r="H219" s="248"/>
    </row>
    <row r="220" spans="1:8" ht="75" customHeight="1" x14ac:dyDescent="0.2">
      <c r="A220" s="254" t="s">
        <v>151</v>
      </c>
      <c r="B220" s="255"/>
      <c r="C220" s="256" t="s">
        <v>152</v>
      </c>
      <c r="D220" s="257" t="s">
        <v>153</v>
      </c>
      <c r="E220" s="258"/>
      <c r="F220" s="248"/>
      <c r="G220" s="248"/>
      <c r="H220" s="248"/>
    </row>
    <row r="221" spans="1:8" ht="141.75" customHeight="1" thickBot="1" x14ac:dyDescent="0.25">
      <c r="A221" s="316" t="s">
        <v>154</v>
      </c>
      <c r="B221" s="317"/>
      <c r="C221" s="318" t="s">
        <v>155</v>
      </c>
      <c r="D221" s="319" t="s">
        <v>153</v>
      </c>
      <c r="E221" s="320"/>
      <c r="F221" s="248"/>
      <c r="G221" s="248"/>
      <c r="H221" s="248"/>
    </row>
    <row r="222" spans="1:8" s="213" customFormat="1" ht="102.75" customHeight="1" thickBot="1" x14ac:dyDescent="0.25">
      <c r="A222" s="316" t="s">
        <v>157</v>
      </c>
      <c r="B222" s="317"/>
      <c r="C222" s="613" t="s">
        <v>158</v>
      </c>
      <c r="D222" s="317" t="s">
        <v>153</v>
      </c>
      <c r="E222" s="614"/>
      <c r="F222" s="242"/>
      <c r="G222" s="242"/>
      <c r="H222" s="242"/>
    </row>
    <row r="223" spans="1:8" s="234" customFormat="1" ht="222.75" customHeight="1" thickBot="1" x14ac:dyDescent="0.25">
      <c r="A223" s="316" t="s">
        <v>159</v>
      </c>
      <c r="B223" s="317"/>
      <c r="C223" s="318" t="s">
        <v>160</v>
      </c>
      <c r="D223" s="319" t="s">
        <v>153</v>
      </c>
      <c r="E223" s="320"/>
      <c r="F223" s="232"/>
      <c r="G223" s="233"/>
      <c r="H223" s="233"/>
    </row>
    <row r="224" spans="1:8" ht="35.25" customHeight="1" x14ac:dyDescent="0.2">
      <c r="A224" s="260" t="s">
        <v>161</v>
      </c>
      <c r="B224" s="260"/>
      <c r="C224" s="260"/>
      <c r="D224" s="260"/>
      <c r="E224" s="260"/>
      <c r="F224" s="260"/>
      <c r="G224" s="260"/>
      <c r="H224" s="260"/>
    </row>
    <row r="225" spans="1:8" ht="35.25" customHeight="1" x14ac:dyDescent="0.2">
      <c r="A225" s="260" t="s">
        <v>162</v>
      </c>
      <c r="B225" s="260"/>
      <c r="C225" s="260"/>
      <c r="D225" s="260"/>
      <c r="E225" s="260"/>
      <c r="F225" s="260"/>
      <c r="G225" s="260"/>
      <c r="H225" s="260"/>
    </row>
    <row r="226" spans="1:8" ht="185.25" customHeight="1" x14ac:dyDescent="0.2">
      <c r="A22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321"/>
      <c r="C226" s="321"/>
      <c r="D226" s="321"/>
      <c r="E226" s="321"/>
      <c r="F226" s="321"/>
      <c r="G226" s="321"/>
      <c r="H226" s="321"/>
    </row>
    <row r="227" spans="1:8" s="16" customFormat="1" ht="67.5" customHeight="1" x14ac:dyDescent="0.2">
      <c r="A227" s="235" t="s">
        <v>164</v>
      </c>
      <c r="B227" s="235"/>
      <c r="C227" s="235"/>
      <c r="D227" s="235"/>
      <c r="E227" s="235"/>
      <c r="F227" s="235"/>
      <c r="G227" s="235"/>
      <c r="H227" s="235"/>
    </row>
    <row r="228" spans="1:8" ht="23.25" x14ac:dyDescent="0.2">
      <c r="A228" s="260" t="s">
        <v>165</v>
      </c>
      <c r="B228" s="260"/>
      <c r="C228" s="260"/>
      <c r="D228" s="260"/>
      <c r="E228" s="260"/>
      <c r="F228" s="260"/>
      <c r="G228" s="260"/>
      <c r="H228" s="260"/>
    </row>
    <row r="229" spans="1:8" s="262" customFormat="1" ht="114.75" customHeight="1" x14ac:dyDescent="0.2">
      <c r="A229" s="235" t="s">
        <v>166</v>
      </c>
      <c r="B229" s="235"/>
      <c r="C229" s="235"/>
      <c r="D229" s="235"/>
      <c r="E229" s="235"/>
      <c r="F229" s="235"/>
      <c r="G229" s="235"/>
      <c r="H229" s="235"/>
    </row>
  </sheetData>
  <sheetProtection selectLockedCells="1" selectUnlockedCells="1"/>
  <mergeCells count="385">
    <mergeCell ref="A226:H226"/>
    <mergeCell ref="A227:H227"/>
    <mergeCell ref="A228:H228"/>
    <mergeCell ref="A229:E229"/>
    <mergeCell ref="F229:H229"/>
    <mergeCell ref="A222:B222"/>
    <mergeCell ref="D222:E222"/>
    <mergeCell ref="A223:B223"/>
    <mergeCell ref="D223:E223"/>
    <mergeCell ref="A224:H224"/>
    <mergeCell ref="A225:H22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9"/>
  <sheetViews>
    <sheetView view="pageBreakPreview" zoomScale="40" zoomScaleNormal="60" zoomScaleSheetLayoutView="40" workbookViewId="0">
      <pane ySplit="3" topLeftCell="A193"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652</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267">
        <v>252</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287"/>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1">
        <f>F49*1.2</f>
        <v>14925.599999999999</v>
      </c>
      <c r="E49" s="32">
        <f>F49*1.1</f>
        <v>13681.800000000001</v>
      </c>
      <c r="F49" s="32">
        <v>12438</v>
      </c>
      <c r="G49" s="32">
        <f>F49*0.75</f>
        <v>9328.5</v>
      </c>
      <c r="H49" s="33">
        <f>F49*0.5</f>
        <v>6219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54">
        <f>F55*1.2</f>
        <v>17013.599999999999</v>
      </c>
      <c r="E55" s="32">
        <f>F55*1.1</f>
        <v>15595.800000000001</v>
      </c>
      <c r="F55" s="32">
        <v>14178</v>
      </c>
      <c r="G55" s="32">
        <f>F55*0.75</f>
        <v>10633.5</v>
      </c>
      <c r="H55" s="33">
        <f>F55*0.5</f>
        <v>7089</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267">
        <v>252</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271"/>
      <c r="E63" s="272"/>
      <c r="F63" s="272"/>
      <c r="G63" s="272"/>
      <c r="H63" s="273"/>
    </row>
    <row r="64" spans="1:8" s="16" customFormat="1" ht="32.25" customHeight="1" thickBot="1" x14ac:dyDescent="0.25">
      <c r="A64" s="685"/>
      <c r="B64" s="686"/>
      <c r="C64" s="686"/>
      <c r="D64" s="287" t="s">
        <v>228</v>
      </c>
      <c r="E64" s="287"/>
      <c r="F64" s="287"/>
      <c r="G64" s="287"/>
      <c r="H64" s="459"/>
    </row>
    <row r="65" spans="1:8" s="16" customFormat="1" ht="50.1" customHeight="1" thickBot="1" x14ac:dyDescent="0.25">
      <c r="A65" s="136" t="s">
        <v>38</v>
      </c>
      <c r="B65" s="137"/>
      <c r="C65" s="137"/>
      <c r="D65" s="362" t="str">
        <f>"от "&amp;MIN(D66:D86)&amp;" до "&amp;MAX(D66:D86)</f>
        <v>от 2205 до 46305</v>
      </c>
      <c r="E65" s="362"/>
      <c r="F65" s="362"/>
      <c r="G65" s="362"/>
      <c r="H65" s="363"/>
    </row>
    <row r="66" spans="1:8" s="16" customFormat="1" ht="37.5" customHeight="1" outlineLevel="1" x14ac:dyDescent="0.2">
      <c r="A66" s="601" t="s">
        <v>39</v>
      </c>
      <c r="B66" s="655"/>
      <c r="C66" s="687"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290">
        <v>2205</v>
      </c>
      <c r="E66" s="291"/>
      <c r="F66" s="291"/>
      <c r="G66" s="291"/>
      <c r="H66" s="292"/>
    </row>
    <row r="67" spans="1:8" s="16" customFormat="1" ht="37.5" customHeight="1" outlineLevel="1" x14ac:dyDescent="0.2">
      <c r="A67" s="558" t="s">
        <v>40</v>
      </c>
      <c r="B67" s="559"/>
      <c r="C67" s="688"/>
      <c r="D67" s="293">
        <v>4410</v>
      </c>
      <c r="E67" s="157"/>
      <c r="F67" s="157"/>
      <c r="G67" s="157"/>
      <c r="H67" s="158"/>
    </row>
    <row r="68" spans="1:8" s="16" customFormat="1" ht="37.5" customHeight="1" outlineLevel="1" x14ac:dyDescent="0.2">
      <c r="A68" s="558" t="s">
        <v>41</v>
      </c>
      <c r="B68" s="559"/>
      <c r="C68" s="688"/>
      <c r="D68" s="293">
        <v>6615</v>
      </c>
      <c r="E68" s="157"/>
      <c r="F68" s="157"/>
      <c r="G68" s="157"/>
      <c r="H68" s="158"/>
    </row>
    <row r="69" spans="1:8" s="16" customFormat="1" ht="37.5" customHeight="1" outlineLevel="1" x14ac:dyDescent="0.2">
      <c r="A69" s="558" t="s">
        <v>42</v>
      </c>
      <c r="B69" s="559"/>
      <c r="C69" s="688"/>
      <c r="D69" s="293">
        <v>8820</v>
      </c>
      <c r="E69" s="157"/>
      <c r="F69" s="157"/>
      <c r="G69" s="157"/>
      <c r="H69" s="158"/>
    </row>
    <row r="70" spans="1:8" s="16" customFormat="1" ht="37.5" customHeight="1" outlineLevel="1" x14ac:dyDescent="0.2">
      <c r="A70" s="558" t="s">
        <v>43</v>
      </c>
      <c r="B70" s="559"/>
      <c r="C70" s="688"/>
      <c r="D70" s="293">
        <v>11025</v>
      </c>
      <c r="E70" s="157"/>
      <c r="F70" s="157"/>
      <c r="G70" s="157"/>
      <c r="H70" s="158"/>
    </row>
    <row r="71" spans="1:8" s="16" customFormat="1" ht="37.5" customHeight="1" outlineLevel="1" x14ac:dyDescent="0.2">
      <c r="A71" s="558" t="s">
        <v>44</v>
      </c>
      <c r="B71" s="559"/>
      <c r="C71" s="688"/>
      <c r="D71" s="293">
        <v>13230</v>
      </c>
      <c r="E71" s="157"/>
      <c r="F71" s="157"/>
      <c r="G71" s="157"/>
      <c r="H71" s="158"/>
    </row>
    <row r="72" spans="1:8" s="16" customFormat="1" ht="37.5" customHeight="1" outlineLevel="1" x14ac:dyDescent="0.2">
      <c r="A72" s="558" t="s">
        <v>45</v>
      </c>
      <c r="B72" s="559"/>
      <c r="C72" s="688"/>
      <c r="D72" s="293">
        <v>15435</v>
      </c>
      <c r="E72" s="157"/>
      <c r="F72" s="157"/>
      <c r="G72" s="157"/>
      <c r="H72" s="158"/>
    </row>
    <row r="73" spans="1:8" s="16" customFormat="1" ht="37.5" customHeight="1" outlineLevel="1" x14ac:dyDescent="0.2">
      <c r="A73" s="558" t="s">
        <v>46</v>
      </c>
      <c r="B73" s="559"/>
      <c r="C73" s="688"/>
      <c r="D73" s="293">
        <v>17640</v>
      </c>
      <c r="E73" s="157"/>
      <c r="F73" s="157"/>
      <c r="G73" s="157"/>
      <c r="H73" s="158"/>
    </row>
    <row r="74" spans="1:8" s="16" customFormat="1" ht="37.5" customHeight="1" outlineLevel="1" x14ac:dyDescent="0.2">
      <c r="A74" s="558" t="s">
        <v>47</v>
      </c>
      <c r="B74" s="559"/>
      <c r="C74" s="688"/>
      <c r="D74" s="293">
        <v>19845</v>
      </c>
      <c r="E74" s="157"/>
      <c r="F74" s="157"/>
      <c r="G74" s="157"/>
      <c r="H74" s="158"/>
    </row>
    <row r="75" spans="1:8" s="16" customFormat="1" ht="37.5" customHeight="1" outlineLevel="1" x14ac:dyDescent="0.2">
      <c r="A75" s="558" t="s">
        <v>48</v>
      </c>
      <c r="B75" s="559"/>
      <c r="C75" s="688"/>
      <c r="D75" s="293">
        <v>22050</v>
      </c>
      <c r="E75" s="157"/>
      <c r="F75" s="157"/>
      <c r="G75" s="157"/>
      <c r="H75" s="158"/>
    </row>
    <row r="76" spans="1:8" s="16" customFormat="1" ht="37.5" customHeight="1" outlineLevel="1" x14ac:dyDescent="0.2">
      <c r="A76" s="558" t="s">
        <v>49</v>
      </c>
      <c r="B76" s="559"/>
      <c r="C76" s="688"/>
      <c r="D76" s="293">
        <v>24255</v>
      </c>
      <c r="E76" s="157"/>
      <c r="F76" s="157"/>
      <c r="G76" s="157"/>
      <c r="H76" s="158"/>
    </row>
    <row r="77" spans="1:8" s="16" customFormat="1" ht="37.5" customHeight="1" outlineLevel="1" x14ac:dyDescent="0.2">
      <c r="A77" s="558" t="s">
        <v>50</v>
      </c>
      <c r="B77" s="559"/>
      <c r="C77" s="688"/>
      <c r="D77" s="293">
        <v>26460</v>
      </c>
      <c r="E77" s="157"/>
      <c r="F77" s="157"/>
      <c r="G77" s="157"/>
      <c r="H77" s="158"/>
    </row>
    <row r="78" spans="1:8" s="16" customFormat="1" ht="37.5" customHeight="1" outlineLevel="1" x14ac:dyDescent="0.2">
      <c r="A78" s="558" t="s">
        <v>51</v>
      </c>
      <c r="B78" s="559"/>
      <c r="C78" s="688"/>
      <c r="D78" s="293">
        <v>28665</v>
      </c>
      <c r="E78" s="157"/>
      <c r="F78" s="157"/>
      <c r="G78" s="157"/>
      <c r="H78" s="158"/>
    </row>
    <row r="79" spans="1:8" s="16" customFormat="1" ht="37.5" customHeight="1" outlineLevel="1" x14ac:dyDescent="0.2">
      <c r="A79" s="558" t="s">
        <v>52</v>
      </c>
      <c r="B79" s="559"/>
      <c r="C79" s="688"/>
      <c r="D79" s="293">
        <v>30870</v>
      </c>
      <c r="E79" s="157"/>
      <c r="F79" s="157"/>
      <c r="G79" s="157"/>
      <c r="H79" s="158"/>
    </row>
    <row r="80" spans="1:8" s="16" customFormat="1" ht="37.5" customHeight="1" outlineLevel="1" x14ac:dyDescent="0.2">
      <c r="A80" s="558" t="s">
        <v>53</v>
      </c>
      <c r="B80" s="559"/>
      <c r="C80" s="688"/>
      <c r="D80" s="293">
        <v>33075</v>
      </c>
      <c r="E80" s="157"/>
      <c r="F80" s="157"/>
      <c r="G80" s="157"/>
      <c r="H80" s="158"/>
    </row>
    <row r="81" spans="1:8" s="16" customFormat="1" ht="37.5" customHeight="1" outlineLevel="1" x14ac:dyDescent="0.2">
      <c r="A81" s="558" t="s">
        <v>54</v>
      </c>
      <c r="B81" s="559"/>
      <c r="C81" s="688"/>
      <c r="D81" s="293">
        <v>35280</v>
      </c>
      <c r="E81" s="157"/>
      <c r="F81" s="157"/>
      <c r="G81" s="157"/>
      <c r="H81" s="158"/>
    </row>
    <row r="82" spans="1:8" s="16" customFormat="1" ht="37.5" customHeight="1" outlineLevel="1" x14ac:dyDescent="0.2">
      <c r="A82" s="558" t="s">
        <v>55</v>
      </c>
      <c r="B82" s="559"/>
      <c r="C82" s="688"/>
      <c r="D82" s="293">
        <v>37485</v>
      </c>
      <c r="E82" s="157"/>
      <c r="F82" s="157"/>
      <c r="G82" s="157"/>
      <c r="H82" s="158"/>
    </row>
    <row r="83" spans="1:8" s="16" customFormat="1" ht="37.5" customHeight="1" outlineLevel="1" x14ac:dyDescent="0.2">
      <c r="A83" s="558" t="s">
        <v>56</v>
      </c>
      <c r="B83" s="559"/>
      <c r="C83" s="688"/>
      <c r="D83" s="293">
        <v>39690</v>
      </c>
      <c r="E83" s="157"/>
      <c r="F83" s="157"/>
      <c r="G83" s="157"/>
      <c r="H83" s="158"/>
    </row>
    <row r="84" spans="1:8" s="16" customFormat="1" ht="37.5" customHeight="1" outlineLevel="1" x14ac:dyDescent="0.2">
      <c r="A84" s="558" t="s">
        <v>57</v>
      </c>
      <c r="B84" s="559"/>
      <c r="C84" s="688"/>
      <c r="D84" s="293">
        <v>41895</v>
      </c>
      <c r="E84" s="157"/>
      <c r="F84" s="157"/>
      <c r="G84" s="157"/>
      <c r="H84" s="158"/>
    </row>
    <row r="85" spans="1:8" s="16" customFormat="1" ht="37.5" customHeight="1" outlineLevel="1" x14ac:dyDescent="0.2">
      <c r="A85" s="558" t="s">
        <v>58</v>
      </c>
      <c r="B85" s="559"/>
      <c r="C85" s="688"/>
      <c r="D85" s="293">
        <v>44100</v>
      </c>
      <c r="E85" s="157"/>
      <c r="F85" s="157"/>
      <c r="G85" s="157"/>
      <c r="H85" s="158"/>
    </row>
    <row r="86" spans="1:8" s="16" customFormat="1" ht="37.5" customHeight="1" outlineLevel="1" thickBot="1" x14ac:dyDescent="0.25">
      <c r="A86" s="558" t="s">
        <v>178</v>
      </c>
      <c r="B86" s="559"/>
      <c r="C86" s="688"/>
      <c r="D86" s="293">
        <v>46305</v>
      </c>
      <c r="E86" s="157"/>
      <c r="F86" s="157"/>
      <c r="G86" s="157"/>
      <c r="H86" s="158"/>
    </row>
    <row r="87" spans="1:8" s="16" customFormat="1" ht="24.95" customHeight="1" thickBot="1" x14ac:dyDescent="0.25">
      <c r="A87" s="81"/>
      <c r="B87" s="460"/>
      <c r="C87" s="130"/>
      <c r="D87" s="345" t="s">
        <v>234</v>
      </c>
      <c r="E87" s="345"/>
      <c r="F87" s="345"/>
      <c r="G87" s="345"/>
      <c r="H87" s="346"/>
    </row>
    <row r="88" spans="1:8" s="16" customFormat="1" ht="24.95" customHeight="1" thickBot="1" x14ac:dyDescent="0.25">
      <c r="A88" s="461"/>
      <c r="B88" s="124"/>
      <c r="C88" s="125"/>
      <c r="D88" s="462" t="s">
        <v>168</v>
      </c>
      <c r="E88" s="463" t="s">
        <v>169</v>
      </c>
      <c r="F88" s="464" t="s">
        <v>170</v>
      </c>
      <c r="G88" s="463" t="s">
        <v>171</v>
      </c>
      <c r="H88" s="465" t="s">
        <v>172</v>
      </c>
    </row>
    <row r="89" spans="1:8" s="16" customFormat="1" ht="48" customHeight="1" x14ac:dyDescent="0.2">
      <c r="A89" s="29" t="s">
        <v>235</v>
      </c>
      <c r="B89" s="30" t="s">
        <v>27</v>
      </c>
      <c r="C8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9" s="31">
        <f>F89*1.2</f>
        <v>12438</v>
      </c>
      <c r="E89" s="32">
        <f>F89*1.1</f>
        <v>11401.500000000002</v>
      </c>
      <c r="F89" s="32">
        <v>10365</v>
      </c>
      <c r="G89" s="32">
        <f>F89*0.75</f>
        <v>7773.75</v>
      </c>
      <c r="H89" s="33">
        <f>F89*0.5</f>
        <v>5182.5</v>
      </c>
    </row>
    <row r="90" spans="1:8" s="16" customFormat="1" ht="132" customHeight="1" x14ac:dyDescent="0.2">
      <c r="A90" s="34"/>
      <c r="B90" s="35"/>
      <c r="C90" s="35"/>
      <c r="D90" s="36"/>
      <c r="E90" s="37"/>
      <c r="F90" s="37"/>
      <c r="G90" s="37"/>
      <c r="H90" s="38"/>
    </row>
    <row r="91" spans="1:8" s="16" customFormat="1" ht="97.5" customHeight="1" x14ac:dyDescent="0.2">
      <c r="A91" s="34"/>
      <c r="B91" s="39" t="s">
        <v>12</v>
      </c>
      <c r="C9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1" s="36"/>
      <c r="E91" s="37"/>
      <c r="F91" s="37"/>
      <c r="G91" s="37"/>
      <c r="H91" s="38"/>
    </row>
    <row r="92" spans="1:8" s="16" customFormat="1" ht="166.5" customHeight="1" thickBot="1" x14ac:dyDescent="0.25">
      <c r="A92" s="41"/>
      <c r="B92" s="42" t="s">
        <v>13</v>
      </c>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2" s="44"/>
      <c r="E92" s="45"/>
      <c r="F92" s="45"/>
      <c r="G92" s="45"/>
      <c r="H92" s="46"/>
    </row>
    <row r="93" spans="1:8" s="16" customFormat="1" ht="24.95" customHeight="1" thickBot="1" x14ac:dyDescent="0.25">
      <c r="A93" s="47"/>
      <c r="B93" s="48"/>
      <c r="C93" s="49"/>
      <c r="D93" s="287"/>
      <c r="E93" s="287"/>
      <c r="F93" s="287"/>
      <c r="G93" s="287"/>
      <c r="H93" s="459"/>
    </row>
    <row r="94" spans="1:8" s="16" customFormat="1" ht="48" customHeight="1" x14ac:dyDescent="0.2">
      <c r="A94" s="53" t="s">
        <v>236</v>
      </c>
      <c r="B94" s="30" t="s">
        <v>27</v>
      </c>
      <c r="C9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4" s="54">
        <f>F94*1.2</f>
        <v>14176.8</v>
      </c>
      <c r="E94" s="32">
        <f>F94*1.1</f>
        <v>12995.400000000001</v>
      </c>
      <c r="F94" s="32">
        <v>11814</v>
      </c>
      <c r="G94" s="32">
        <f>F94*0.75</f>
        <v>8860.5</v>
      </c>
      <c r="H94" s="33">
        <f>F94*0.5</f>
        <v>5907</v>
      </c>
    </row>
    <row r="95" spans="1:8" s="16" customFormat="1" ht="132" customHeight="1" x14ac:dyDescent="0.2">
      <c r="A95" s="55"/>
      <c r="B95" s="35"/>
      <c r="C95" s="35"/>
      <c r="D95" s="56"/>
      <c r="E95" s="37"/>
      <c r="F95" s="37"/>
      <c r="G95" s="37"/>
      <c r="H95" s="38"/>
    </row>
    <row r="96" spans="1:8" s="16" customFormat="1" ht="97.5" customHeight="1" x14ac:dyDescent="0.2">
      <c r="A96" s="55"/>
      <c r="B96" s="39" t="s">
        <v>12</v>
      </c>
      <c r="C9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6" s="56"/>
      <c r="E96" s="37"/>
      <c r="F96" s="37"/>
      <c r="G96" s="37"/>
      <c r="H96" s="38"/>
    </row>
    <row r="97" spans="1:8" s="16" customFormat="1" ht="166.5" customHeight="1" x14ac:dyDescent="0.2">
      <c r="A97" s="55"/>
      <c r="B97" s="57" t="s">
        <v>13</v>
      </c>
      <c r="C9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7" s="56"/>
      <c r="E97" s="37"/>
      <c r="F97" s="37"/>
      <c r="G97" s="37"/>
      <c r="H97" s="38"/>
    </row>
    <row r="98" spans="1:8" s="16" customFormat="1" ht="92.25" customHeight="1" thickBot="1" x14ac:dyDescent="0.25">
      <c r="A98" s="59"/>
      <c r="B98" s="42" t="s">
        <v>16</v>
      </c>
      <c r="C9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8" s="61"/>
      <c r="E98" s="45"/>
      <c r="F98" s="45"/>
      <c r="G98" s="45"/>
      <c r="H98" s="46"/>
    </row>
    <row r="99" spans="1:8" s="16" customFormat="1" ht="24.95" customHeight="1" thickBot="1" x14ac:dyDescent="0.25">
      <c r="A99" s="81"/>
      <c r="B99" s="82"/>
      <c r="C99" s="83"/>
      <c r="D99" s="287"/>
      <c r="E99" s="287"/>
      <c r="F99" s="287"/>
      <c r="G99" s="287"/>
      <c r="H99" s="459"/>
    </row>
    <row r="100" spans="1:8" s="16" customFormat="1" ht="50.1" customHeight="1" x14ac:dyDescent="0.2">
      <c r="A100" s="65" t="s">
        <v>237</v>
      </c>
      <c r="B100" s="87" t="s">
        <v>23</v>
      </c>
      <c r="C10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0" s="267">
        <v>252</v>
      </c>
      <c r="E100" s="268"/>
      <c r="F100" s="268"/>
      <c r="G100" s="268"/>
      <c r="H100" s="269"/>
    </row>
    <row r="101" spans="1:8" s="16" customFormat="1" ht="94.5" customHeight="1" x14ac:dyDescent="0.2">
      <c r="A101" s="71"/>
      <c r="B101" s="92"/>
      <c r="C101" s="93"/>
      <c r="D101" s="94"/>
      <c r="E101" s="95"/>
      <c r="F101" s="95"/>
      <c r="G101" s="95"/>
      <c r="H101" s="270"/>
    </row>
    <row r="102" spans="1:8" s="16" customFormat="1" ht="163.5" customHeight="1" thickBot="1" x14ac:dyDescent="0.25">
      <c r="A102" s="77"/>
      <c r="B102" s="97" t="s">
        <v>13</v>
      </c>
      <c r="C10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02" s="271"/>
      <c r="E102" s="272"/>
      <c r="F102" s="272"/>
      <c r="G102" s="272"/>
      <c r="H102" s="273"/>
    </row>
    <row r="103" spans="1:8" s="16" customFormat="1" ht="24.95" customHeight="1" thickBot="1" x14ac:dyDescent="0.25">
      <c r="A103" s="81"/>
      <c r="B103" s="129"/>
      <c r="C103" s="130"/>
      <c r="D103" s="345" t="s">
        <v>234</v>
      </c>
      <c r="E103" s="345"/>
      <c r="F103" s="345"/>
      <c r="G103" s="345"/>
      <c r="H103" s="346"/>
    </row>
    <row r="104" spans="1:8" s="16" customFormat="1" ht="50.1" customHeight="1" thickBot="1" x14ac:dyDescent="0.25">
      <c r="A104" s="136" t="s">
        <v>38</v>
      </c>
      <c r="B104" s="137"/>
      <c r="C104" s="137"/>
      <c r="D104" s="466" t="str">
        <f>"от "&amp;MIN(D105:D123)&amp;" до "&amp;MAX(D105:D123)</f>
        <v>от 2205 до 41895</v>
      </c>
      <c r="E104" s="467"/>
      <c r="F104" s="467"/>
      <c r="G104" s="467"/>
      <c r="H104" s="468"/>
    </row>
    <row r="105" spans="1:8" s="16" customFormat="1" ht="37.5" customHeight="1" outlineLevel="1" x14ac:dyDescent="0.2">
      <c r="A105" s="735" t="s">
        <v>238</v>
      </c>
      <c r="B105" s="736"/>
      <c r="C105" s="3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05" s="31">
        <v>2205</v>
      </c>
      <c r="E105" s="32"/>
      <c r="F105" s="32"/>
      <c r="G105" s="32"/>
      <c r="H105" s="33"/>
    </row>
    <row r="106" spans="1:8" s="16" customFormat="1" ht="37.5" customHeight="1" outlineLevel="1" x14ac:dyDescent="0.2">
      <c r="A106" s="558" t="s">
        <v>239</v>
      </c>
      <c r="B106" s="737"/>
      <c r="C106" s="350"/>
      <c r="D106" s="144">
        <v>4410</v>
      </c>
      <c r="E106" s="145"/>
      <c r="F106" s="145"/>
      <c r="G106" s="145"/>
      <c r="H106" s="146"/>
    </row>
    <row r="107" spans="1:8" s="16" customFormat="1" ht="37.5" customHeight="1" outlineLevel="1" x14ac:dyDescent="0.2">
      <c r="A107" s="558" t="s">
        <v>240</v>
      </c>
      <c r="B107" s="737"/>
      <c r="C107" s="350"/>
      <c r="D107" s="144">
        <v>6615</v>
      </c>
      <c r="E107" s="145"/>
      <c r="F107" s="145"/>
      <c r="G107" s="145"/>
      <c r="H107" s="146"/>
    </row>
    <row r="108" spans="1:8" s="16" customFormat="1" ht="37.5" customHeight="1" outlineLevel="1" x14ac:dyDescent="0.2">
      <c r="A108" s="558" t="s">
        <v>241</v>
      </c>
      <c r="B108" s="737"/>
      <c r="C108" s="350"/>
      <c r="D108" s="144">
        <v>8820</v>
      </c>
      <c r="E108" s="145"/>
      <c r="F108" s="145"/>
      <c r="G108" s="145"/>
      <c r="H108" s="146"/>
    </row>
    <row r="109" spans="1:8" s="16" customFormat="1" ht="37.5" customHeight="1" outlineLevel="1" x14ac:dyDescent="0.2">
      <c r="A109" s="558" t="s">
        <v>242</v>
      </c>
      <c r="B109" s="737"/>
      <c r="C109" s="350"/>
      <c r="D109" s="144">
        <v>11025</v>
      </c>
      <c r="E109" s="145"/>
      <c r="F109" s="145"/>
      <c r="G109" s="145"/>
      <c r="H109" s="146"/>
    </row>
    <row r="110" spans="1:8" s="16" customFormat="1" ht="37.5" customHeight="1" outlineLevel="1" x14ac:dyDescent="0.2">
      <c r="A110" s="558" t="s">
        <v>243</v>
      </c>
      <c r="B110" s="737"/>
      <c r="C110" s="350"/>
      <c r="D110" s="144">
        <v>13230</v>
      </c>
      <c r="E110" s="145"/>
      <c r="F110" s="145"/>
      <c r="G110" s="145"/>
      <c r="H110" s="146"/>
    </row>
    <row r="111" spans="1:8" s="16" customFormat="1" ht="37.5" customHeight="1" outlineLevel="1" x14ac:dyDescent="0.2">
      <c r="A111" s="558" t="s">
        <v>244</v>
      </c>
      <c r="B111" s="737"/>
      <c r="C111" s="350"/>
      <c r="D111" s="144">
        <v>15435</v>
      </c>
      <c r="E111" s="145"/>
      <c r="F111" s="145"/>
      <c r="G111" s="145"/>
      <c r="H111" s="146"/>
    </row>
    <row r="112" spans="1:8" s="16" customFormat="1" ht="37.5" customHeight="1" outlineLevel="1" x14ac:dyDescent="0.2">
      <c r="A112" s="558" t="s">
        <v>245</v>
      </c>
      <c r="B112" s="737"/>
      <c r="C112" s="350"/>
      <c r="D112" s="144">
        <v>17640</v>
      </c>
      <c r="E112" s="145"/>
      <c r="F112" s="145"/>
      <c r="G112" s="145"/>
      <c r="H112" s="146"/>
    </row>
    <row r="113" spans="1:8" s="16" customFormat="1" ht="37.5" customHeight="1" outlineLevel="1" x14ac:dyDescent="0.2">
      <c r="A113" s="558" t="s">
        <v>246</v>
      </c>
      <c r="B113" s="737"/>
      <c r="C113" s="350"/>
      <c r="D113" s="144">
        <v>19845</v>
      </c>
      <c r="E113" s="145"/>
      <c r="F113" s="145"/>
      <c r="G113" s="145"/>
      <c r="H113" s="146"/>
    </row>
    <row r="114" spans="1:8" s="16" customFormat="1" ht="37.5" customHeight="1" outlineLevel="1" x14ac:dyDescent="0.2">
      <c r="A114" s="558" t="s">
        <v>247</v>
      </c>
      <c r="B114" s="737"/>
      <c r="C114" s="350"/>
      <c r="D114" s="144">
        <v>22050</v>
      </c>
      <c r="E114" s="145"/>
      <c r="F114" s="145"/>
      <c r="G114" s="145"/>
      <c r="H114" s="146"/>
    </row>
    <row r="115" spans="1:8" s="16" customFormat="1" ht="37.5" customHeight="1" outlineLevel="1" x14ac:dyDescent="0.2">
      <c r="A115" s="558" t="s">
        <v>248</v>
      </c>
      <c r="B115" s="737"/>
      <c r="C115" s="350"/>
      <c r="D115" s="144">
        <v>24255</v>
      </c>
      <c r="E115" s="145"/>
      <c r="F115" s="145"/>
      <c r="G115" s="145"/>
      <c r="H115" s="146"/>
    </row>
    <row r="116" spans="1:8" s="16" customFormat="1" ht="37.5" customHeight="1" outlineLevel="1" x14ac:dyDescent="0.2">
      <c r="A116" s="558" t="s">
        <v>249</v>
      </c>
      <c r="B116" s="737"/>
      <c r="C116" s="350"/>
      <c r="D116" s="144">
        <v>26460</v>
      </c>
      <c r="E116" s="145"/>
      <c r="F116" s="145"/>
      <c r="G116" s="145"/>
      <c r="H116" s="146"/>
    </row>
    <row r="117" spans="1:8" s="16" customFormat="1" ht="37.5" customHeight="1" outlineLevel="1" x14ac:dyDescent="0.2">
      <c r="A117" s="558" t="s">
        <v>250</v>
      </c>
      <c r="B117" s="737"/>
      <c r="C117" s="350"/>
      <c r="D117" s="144">
        <v>28665</v>
      </c>
      <c r="E117" s="145"/>
      <c r="F117" s="145"/>
      <c r="G117" s="145"/>
      <c r="H117" s="146"/>
    </row>
    <row r="118" spans="1:8" s="16" customFormat="1" ht="37.5" customHeight="1" outlineLevel="1" x14ac:dyDescent="0.2">
      <c r="A118" s="558" t="s">
        <v>251</v>
      </c>
      <c r="B118" s="737"/>
      <c r="C118" s="350"/>
      <c r="D118" s="144">
        <v>30870</v>
      </c>
      <c r="E118" s="145"/>
      <c r="F118" s="145"/>
      <c r="G118" s="145"/>
      <c r="H118" s="146"/>
    </row>
    <row r="119" spans="1:8" s="16" customFormat="1" ht="37.5" customHeight="1" outlineLevel="1" x14ac:dyDescent="0.2">
      <c r="A119" s="558" t="s">
        <v>252</v>
      </c>
      <c r="B119" s="737"/>
      <c r="C119" s="350"/>
      <c r="D119" s="144">
        <v>33075</v>
      </c>
      <c r="E119" s="145"/>
      <c r="F119" s="145"/>
      <c r="G119" s="145"/>
      <c r="H119" s="146"/>
    </row>
    <row r="120" spans="1:8" s="16" customFormat="1" ht="37.5" customHeight="1" outlineLevel="1" x14ac:dyDescent="0.2">
      <c r="A120" s="558" t="s">
        <v>253</v>
      </c>
      <c r="B120" s="737"/>
      <c r="C120" s="350"/>
      <c r="D120" s="144">
        <v>35280</v>
      </c>
      <c r="E120" s="145"/>
      <c r="F120" s="145"/>
      <c r="G120" s="145"/>
      <c r="H120" s="146"/>
    </row>
    <row r="121" spans="1:8" s="16" customFormat="1" ht="37.5" customHeight="1" outlineLevel="1" x14ac:dyDescent="0.2">
      <c r="A121" s="558" t="s">
        <v>254</v>
      </c>
      <c r="B121" s="737"/>
      <c r="C121" s="350"/>
      <c r="D121" s="144">
        <v>37485</v>
      </c>
      <c r="E121" s="145"/>
      <c r="F121" s="145"/>
      <c r="G121" s="145"/>
      <c r="H121" s="146"/>
    </row>
    <row r="122" spans="1:8" s="16" customFormat="1" ht="37.5" customHeight="1" outlineLevel="1" x14ac:dyDescent="0.2">
      <c r="A122" s="558" t="s">
        <v>255</v>
      </c>
      <c r="B122" s="737"/>
      <c r="C122" s="350"/>
      <c r="D122" s="144">
        <v>39690</v>
      </c>
      <c r="E122" s="145"/>
      <c r="F122" s="145"/>
      <c r="G122" s="145"/>
      <c r="H122" s="146"/>
    </row>
    <row r="123" spans="1:8" s="16" customFormat="1" ht="37.5" customHeight="1" outlineLevel="1" x14ac:dyDescent="0.2">
      <c r="A123" s="558" t="s">
        <v>256</v>
      </c>
      <c r="B123" s="737"/>
      <c r="C123" s="350"/>
      <c r="D123" s="144">
        <v>41895</v>
      </c>
      <c r="E123" s="145"/>
      <c r="F123" s="145"/>
      <c r="G123" s="145"/>
      <c r="H123" s="146"/>
    </row>
    <row r="124" spans="1:8" s="16" customFormat="1" ht="37.5" customHeight="1" outlineLevel="1" x14ac:dyDescent="0.2">
      <c r="A124" s="147" t="s">
        <v>257</v>
      </c>
      <c r="B124" s="738"/>
      <c r="C124" s="350"/>
      <c r="D124" s="144">
        <v>44100</v>
      </c>
      <c r="E124" s="145"/>
      <c r="F124" s="145"/>
      <c r="G124" s="145"/>
      <c r="H124" s="146"/>
    </row>
    <row r="125" spans="1:8" s="16" customFormat="1" ht="37.5" customHeight="1" outlineLevel="1" thickBot="1" x14ac:dyDescent="0.25">
      <c r="A125" s="739" t="s">
        <v>258</v>
      </c>
      <c r="B125" s="740"/>
      <c r="C125" s="367"/>
      <c r="D125" s="341">
        <v>46305</v>
      </c>
      <c r="E125" s="342"/>
      <c r="F125" s="342"/>
      <c r="G125" s="342"/>
      <c r="H125" s="343"/>
    </row>
    <row r="126" spans="1:8" s="16" customFormat="1" ht="50.1" customHeight="1" thickBot="1" x14ac:dyDescent="0.25">
      <c r="A126" s="136" t="s">
        <v>59</v>
      </c>
      <c r="B126" s="137"/>
      <c r="C126" s="137"/>
      <c r="D126" s="138" t="str">
        <f>"от "&amp;MIN(D127:D136)&amp;" до "&amp;MAX(D127:D136)</f>
        <v>от 330 до 9390</v>
      </c>
      <c r="E126" s="139"/>
      <c r="F126" s="139"/>
      <c r="G126" s="139"/>
      <c r="H126" s="140"/>
    </row>
    <row r="127" spans="1:8" s="16" customFormat="1" ht="159" customHeight="1" x14ac:dyDescent="0.2">
      <c r="A127" s="279" t="s">
        <v>339</v>
      </c>
      <c r="B127" s="150" t="s">
        <v>194</v>
      </c>
      <c r="C12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27" s="291">
        <v>1449</v>
      </c>
      <c r="E127" s="291"/>
      <c r="F127" s="291"/>
      <c r="G127" s="291"/>
      <c r="H127" s="54"/>
    </row>
    <row r="128" spans="1:8" s="16" customFormat="1" ht="37.5" customHeight="1" x14ac:dyDescent="0.2">
      <c r="A128" s="160" t="s">
        <v>61</v>
      </c>
      <c r="B128" s="161"/>
      <c r="C128" s="679"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365">
        <v>900</v>
      </c>
      <c r="E128" s="145"/>
      <c r="F128" s="145"/>
      <c r="G128" s="145"/>
      <c r="H128" s="146"/>
    </row>
    <row r="129" spans="1:8" s="16" customFormat="1" ht="37.5" customHeight="1" x14ac:dyDescent="0.2">
      <c r="A129" s="160" t="s">
        <v>62</v>
      </c>
      <c r="B129" s="161"/>
      <c r="C129" s="209"/>
      <c r="D129" s="56">
        <v>9390</v>
      </c>
      <c r="E129" s="37"/>
      <c r="F129" s="37"/>
      <c r="G129" s="37"/>
      <c r="H129" s="38"/>
    </row>
    <row r="130" spans="1:8" s="16" customFormat="1" ht="37.5" customHeight="1" x14ac:dyDescent="0.2">
      <c r="A130" s="160" t="s">
        <v>63</v>
      </c>
      <c r="B130" s="161"/>
      <c r="C130" s="209"/>
      <c r="D130" s="293">
        <v>1890</v>
      </c>
      <c r="E130" s="157"/>
      <c r="F130" s="157"/>
      <c r="G130" s="157"/>
      <c r="H130" s="158"/>
    </row>
    <row r="131" spans="1:8" s="16" customFormat="1" ht="37.5" customHeight="1" x14ac:dyDescent="0.2">
      <c r="A131" s="154" t="s">
        <v>64</v>
      </c>
      <c r="B131" s="204"/>
      <c r="C131" s="209"/>
      <c r="D131" s="293">
        <v>6390</v>
      </c>
      <c r="E131" s="157"/>
      <c r="F131" s="157"/>
      <c r="G131" s="157"/>
      <c r="H131" s="158"/>
    </row>
    <row r="132" spans="1:8" s="16" customFormat="1" ht="37.5" customHeight="1" x14ac:dyDescent="0.2">
      <c r="A132" s="160" t="s">
        <v>65</v>
      </c>
      <c r="B132" s="161"/>
      <c r="C132" s="209"/>
      <c r="D132" s="56">
        <v>330</v>
      </c>
      <c r="E132" s="37"/>
      <c r="F132" s="37"/>
      <c r="G132" s="37"/>
      <c r="H132" s="38"/>
    </row>
    <row r="133" spans="1:8" s="16" customFormat="1" ht="37.5" customHeight="1" x14ac:dyDescent="0.2">
      <c r="A133" s="160" t="s">
        <v>66</v>
      </c>
      <c r="B133" s="161"/>
      <c r="C133" s="209"/>
      <c r="D133" s="56">
        <v>330</v>
      </c>
      <c r="E133" s="37"/>
      <c r="F133" s="37"/>
      <c r="G133" s="37"/>
      <c r="H133" s="38"/>
    </row>
    <row r="134" spans="1:8" s="16" customFormat="1" ht="37.5" customHeight="1" x14ac:dyDescent="0.2">
      <c r="A134" s="160" t="s">
        <v>67</v>
      </c>
      <c r="B134" s="161"/>
      <c r="C134" s="209"/>
      <c r="D134" s="56">
        <v>660</v>
      </c>
      <c r="E134" s="37"/>
      <c r="F134" s="37"/>
      <c r="G134" s="37"/>
      <c r="H134" s="38"/>
    </row>
    <row r="135" spans="1:8" s="16" customFormat="1" ht="37.5" customHeight="1" x14ac:dyDescent="0.2">
      <c r="A135" s="160" t="s">
        <v>68</v>
      </c>
      <c r="B135" s="161"/>
      <c r="C135" s="209"/>
      <c r="D135" s="56">
        <v>990</v>
      </c>
      <c r="E135" s="37"/>
      <c r="F135" s="37"/>
      <c r="G135" s="37"/>
      <c r="H135" s="38"/>
    </row>
    <row r="136" spans="1:8" s="16" customFormat="1" ht="37.5" customHeight="1" thickBot="1" x14ac:dyDescent="0.25">
      <c r="A136" s="207" t="s">
        <v>69</v>
      </c>
      <c r="B136" s="208"/>
      <c r="C136" s="210"/>
      <c r="D136" s="56">
        <v>6390</v>
      </c>
      <c r="E136" s="37"/>
      <c r="F136" s="37"/>
      <c r="G136" s="37"/>
      <c r="H136" s="38"/>
    </row>
    <row r="137" spans="1:8" s="16" customFormat="1" ht="117.75" customHeight="1" thickBot="1" x14ac:dyDescent="0.25">
      <c r="A137" s="283" t="s">
        <v>71</v>
      </c>
      <c r="B137" s="284"/>
      <c r="C137"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7" s="45">
        <v>30</v>
      </c>
      <c r="E137" s="45"/>
      <c r="F137" s="45"/>
      <c r="G137" s="45"/>
      <c r="H137" s="46"/>
    </row>
    <row r="138" spans="1:8" s="28" customFormat="1" ht="50.1" customHeight="1" thickBot="1" x14ac:dyDescent="0.25">
      <c r="A138" s="24" t="s">
        <v>72</v>
      </c>
      <c r="B138" s="25"/>
      <c r="C138" s="26"/>
      <c r="D138" s="173" t="str">
        <f>"от "&amp;MIN(D140,D160:D174)&amp;" до "&amp;MAX(D140,D160:D174)</f>
        <v>от 540 до 20790</v>
      </c>
      <c r="E138" s="173"/>
      <c r="F138" s="173"/>
      <c r="G138" s="173"/>
      <c r="H138" s="174"/>
    </row>
    <row r="139" spans="1:8" s="16" customFormat="1" ht="24.95" customHeight="1" thickBot="1" x14ac:dyDescent="0.25">
      <c r="A139" s="286"/>
      <c r="B139" s="287"/>
      <c r="C139" s="130"/>
      <c r="D139" s="288"/>
      <c r="E139" s="288"/>
      <c r="F139" s="288"/>
      <c r="G139" s="288"/>
      <c r="H139" s="289"/>
    </row>
    <row r="140" spans="1:8" s="16" customFormat="1" ht="67.5"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40" s="182">
        <v>13200</v>
      </c>
      <c r="E140" s="182"/>
      <c r="F140" s="182"/>
      <c r="G140" s="182"/>
      <c r="H140" s="183"/>
    </row>
    <row r="141" spans="1:8" s="16" customFormat="1" ht="67.5" customHeight="1" thickBot="1" x14ac:dyDescent="0.25">
      <c r="A141" s="184" t="s">
        <v>74</v>
      </c>
      <c r="B141" s="185"/>
      <c r="C141" s="186"/>
      <c r="D141" s="187" t="s">
        <v>75</v>
      </c>
      <c r="E141" s="188"/>
      <c r="F141" s="188"/>
      <c r="G141" s="188"/>
      <c r="H141" s="189"/>
    </row>
    <row r="142" spans="1:8" s="16" customFormat="1" ht="67.5" customHeight="1" x14ac:dyDescent="0.2">
      <c r="A142" s="190" t="s">
        <v>76</v>
      </c>
      <c r="B142" s="191"/>
      <c r="C142" s="186"/>
      <c r="D142" s="157">
        <f>D140/4</f>
        <v>3300</v>
      </c>
      <c r="E142" s="157"/>
      <c r="F142" s="157"/>
      <c r="G142" s="157"/>
      <c r="H142" s="158"/>
    </row>
    <row r="143" spans="1:8" s="16" customFormat="1" ht="67.5" customHeight="1" x14ac:dyDescent="0.2">
      <c r="A143" s="190" t="s">
        <v>77</v>
      </c>
      <c r="B143" s="191"/>
      <c r="C143" s="186"/>
      <c r="D143" s="157">
        <f>D140/5</f>
        <v>2640</v>
      </c>
      <c r="E143" s="157"/>
      <c r="F143" s="157"/>
      <c r="G143" s="157"/>
      <c r="H143" s="158"/>
    </row>
    <row r="144" spans="1:8" s="16" customFormat="1" ht="67.5" customHeight="1" x14ac:dyDescent="0.2">
      <c r="A144" s="190" t="s">
        <v>78</v>
      </c>
      <c r="B144" s="191"/>
      <c r="C144" s="186"/>
      <c r="D144" s="157">
        <f>D140/6</f>
        <v>2200</v>
      </c>
      <c r="E144" s="157"/>
      <c r="F144" s="157"/>
      <c r="G144" s="157"/>
      <c r="H144" s="158"/>
    </row>
    <row r="145" spans="1:8" s="16" customFormat="1" ht="67.5" customHeight="1" x14ac:dyDescent="0.2">
      <c r="A145" s="190" t="s">
        <v>79</v>
      </c>
      <c r="B145" s="191"/>
      <c r="C145" s="186"/>
      <c r="D145" s="157">
        <f>D140/7</f>
        <v>1885.7142857142858</v>
      </c>
      <c r="E145" s="157"/>
      <c r="F145" s="157"/>
      <c r="G145" s="157"/>
      <c r="H145" s="158"/>
    </row>
    <row r="146" spans="1:8" s="16" customFormat="1" ht="67.5" customHeight="1" x14ac:dyDescent="0.2">
      <c r="A146" s="190" t="s">
        <v>80</v>
      </c>
      <c r="B146" s="191"/>
      <c r="C146" s="186"/>
      <c r="D146" s="157">
        <f>D140/8</f>
        <v>1650</v>
      </c>
      <c r="E146" s="157"/>
      <c r="F146" s="157"/>
      <c r="G146" s="157"/>
      <c r="H146" s="158"/>
    </row>
    <row r="147" spans="1:8" s="16" customFormat="1" ht="67.5" customHeight="1" x14ac:dyDescent="0.2">
      <c r="A147" s="190" t="s">
        <v>81</v>
      </c>
      <c r="B147" s="191"/>
      <c r="C147" s="186"/>
      <c r="D147" s="157">
        <f>D140/9</f>
        <v>1466.6666666666667</v>
      </c>
      <c r="E147" s="157"/>
      <c r="F147" s="157"/>
      <c r="G147" s="157"/>
      <c r="H147" s="158"/>
    </row>
    <row r="148" spans="1:8" s="16" customFormat="1" ht="67.5" customHeight="1" x14ac:dyDescent="0.2">
      <c r="A148" s="190" t="s">
        <v>82</v>
      </c>
      <c r="B148" s="191"/>
      <c r="C148" s="186"/>
      <c r="D148" s="157">
        <f>D140/10</f>
        <v>1320</v>
      </c>
      <c r="E148" s="157"/>
      <c r="F148" s="157"/>
      <c r="G148" s="157"/>
      <c r="H148" s="158"/>
    </row>
    <row r="149" spans="1:8" s="16" customFormat="1" ht="67.5" customHeight="1" thickBot="1" x14ac:dyDescent="0.25">
      <c r="A149" s="179" t="s">
        <v>83</v>
      </c>
      <c r="B149" s="180"/>
      <c r="C149" s="186"/>
      <c r="D149" s="182">
        <v>19800</v>
      </c>
      <c r="E149" s="182"/>
      <c r="F149" s="182"/>
      <c r="G149" s="182"/>
      <c r="H149" s="183"/>
    </row>
    <row r="150" spans="1:8" s="16" customFormat="1" ht="67.5" customHeight="1" thickBot="1" x14ac:dyDescent="0.25">
      <c r="A150" s="184" t="s">
        <v>74</v>
      </c>
      <c r="B150" s="185"/>
      <c r="C150" s="186"/>
      <c r="D150" s="187" t="s">
        <v>75</v>
      </c>
      <c r="E150" s="188"/>
      <c r="F150" s="188"/>
      <c r="G150" s="188"/>
      <c r="H150" s="189"/>
    </row>
    <row r="151" spans="1:8" s="16" customFormat="1" ht="67.5" customHeight="1" x14ac:dyDescent="0.2">
      <c r="A151" s="190" t="s">
        <v>76</v>
      </c>
      <c r="B151" s="191"/>
      <c r="C151" s="186"/>
      <c r="D151" s="157">
        <v>4950</v>
      </c>
      <c r="E151" s="157"/>
      <c r="F151" s="157"/>
      <c r="G151" s="157"/>
      <c r="H151" s="158"/>
    </row>
    <row r="152" spans="1:8" s="16" customFormat="1" ht="67.5" customHeight="1" x14ac:dyDescent="0.2">
      <c r="A152" s="190" t="s">
        <v>77</v>
      </c>
      <c r="B152" s="191"/>
      <c r="C152" s="186"/>
      <c r="D152" s="157">
        <v>3960</v>
      </c>
      <c r="E152" s="157"/>
      <c r="F152" s="157"/>
      <c r="G152" s="157"/>
      <c r="H152" s="158"/>
    </row>
    <row r="153" spans="1:8" s="16" customFormat="1" ht="67.5" customHeight="1" x14ac:dyDescent="0.2">
      <c r="A153" s="190" t="s">
        <v>78</v>
      </c>
      <c r="B153" s="191"/>
      <c r="C153" s="186"/>
      <c r="D153" s="157">
        <v>3300</v>
      </c>
      <c r="E153" s="157"/>
      <c r="F153" s="157"/>
      <c r="G153" s="157"/>
      <c r="H153" s="158"/>
    </row>
    <row r="154" spans="1:8" s="16" customFormat="1" ht="67.5" customHeight="1" x14ac:dyDescent="0.2">
      <c r="A154" s="190" t="s">
        <v>79</v>
      </c>
      <c r="B154" s="191"/>
      <c r="C154" s="186"/>
      <c r="D154" s="157">
        <v>2828.5714285714289</v>
      </c>
      <c r="E154" s="157"/>
      <c r="F154" s="157"/>
      <c r="G154" s="157"/>
      <c r="H154" s="158"/>
    </row>
    <row r="155" spans="1:8" s="16" customFormat="1" ht="67.5" customHeight="1" x14ac:dyDescent="0.2">
      <c r="A155" s="190" t="s">
        <v>80</v>
      </c>
      <c r="B155" s="191"/>
      <c r="C155" s="186"/>
      <c r="D155" s="157">
        <v>2475</v>
      </c>
      <c r="E155" s="157"/>
      <c r="F155" s="157"/>
      <c r="G155" s="157"/>
      <c r="H155" s="158"/>
    </row>
    <row r="156" spans="1:8" s="16" customFormat="1" ht="67.5" customHeight="1" x14ac:dyDescent="0.2">
      <c r="A156" s="190" t="s">
        <v>81</v>
      </c>
      <c r="B156" s="191"/>
      <c r="C156" s="186"/>
      <c r="D156" s="157">
        <v>2200</v>
      </c>
      <c r="E156" s="157"/>
      <c r="F156" s="157"/>
      <c r="G156" s="157"/>
      <c r="H156" s="158"/>
    </row>
    <row r="157" spans="1:8" s="16" customFormat="1" ht="67.5" customHeight="1" thickBot="1" x14ac:dyDescent="0.25">
      <c r="A157" s="190" t="s">
        <v>82</v>
      </c>
      <c r="B157" s="191"/>
      <c r="C157" s="194"/>
      <c r="D157" s="157">
        <v>1980</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8" s="44">
        <v>10008</v>
      </c>
      <c r="E158" s="45"/>
      <c r="F158" s="45"/>
      <c r="G158" s="45"/>
      <c r="H158" s="46"/>
    </row>
    <row r="159" spans="1:8" s="16" customFormat="1" ht="24.75" customHeight="1" thickBot="1" x14ac:dyDescent="0.25">
      <c r="A159" s="286"/>
      <c r="B159" s="287"/>
      <c r="C159" s="125"/>
      <c r="D159" s="288"/>
      <c r="E159" s="288"/>
      <c r="F159" s="288"/>
      <c r="G159" s="288"/>
      <c r="H159" s="289"/>
    </row>
    <row r="160" spans="1:8" s="16" customFormat="1" ht="50.1" customHeight="1" x14ac:dyDescent="0.2">
      <c r="A160" s="565" t="s">
        <v>85</v>
      </c>
      <c r="B160" s="566"/>
      <c r="C160" s="294" t="str">
        <f>"Интернет-площадка 2gis.ru на основе Cправочника организаций "&amp;$C$2&amp;""</f>
        <v>Интернет-площадка 2gis.ru на основе Cправочника организаций "2ГИС.САМАРА"</v>
      </c>
      <c r="D160" s="290">
        <v>12390</v>
      </c>
      <c r="E160" s="291"/>
      <c r="F160" s="291"/>
      <c r="G160" s="291"/>
      <c r="H160" s="292"/>
    </row>
    <row r="161" spans="1:8" s="16" customFormat="1" ht="50.1" customHeight="1" x14ac:dyDescent="0.2">
      <c r="A161" s="160" t="s">
        <v>86</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1" s="293">
        <v>8490</v>
      </c>
      <c r="E161" s="157"/>
      <c r="F161" s="157"/>
      <c r="G161" s="157"/>
      <c r="H161" s="158"/>
    </row>
    <row r="162" spans="1:8" s="16" customFormat="1" ht="50.1" customHeight="1" x14ac:dyDescent="0.2">
      <c r="A162" s="160" t="s">
        <v>87</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2" s="293">
        <v>20790</v>
      </c>
      <c r="E162" s="157"/>
      <c r="F162" s="157"/>
      <c r="G162" s="157"/>
      <c r="H162" s="158"/>
    </row>
    <row r="163" spans="1:8" s="16" customFormat="1" ht="50.1" customHeight="1" x14ac:dyDescent="0.2">
      <c r="A163" s="160" t="s">
        <v>88</v>
      </c>
      <c r="B163" s="161"/>
      <c r="C163" s="203" t="str">
        <f>"Интернет-площадка 2gis.ru на основе Cправочника организаций "&amp;$C$2&amp;""</f>
        <v>Интернет-площадка 2gis.ru на основе Cправочника организаций "2ГИС.САМАРА"</v>
      </c>
      <c r="D163" s="293">
        <v>15645</v>
      </c>
      <c r="E163" s="157"/>
      <c r="F163" s="157"/>
      <c r="G163" s="157"/>
      <c r="H163" s="158"/>
    </row>
    <row r="164" spans="1:8" s="16" customFormat="1" ht="50.1" customHeight="1" x14ac:dyDescent="0.2">
      <c r="A164" s="160" t="s">
        <v>89</v>
      </c>
      <c r="B164" s="161"/>
      <c r="C164" s="203" t="str">
        <f>"Интернет-площадка 2gis.ru на основе Cправочника организаций "&amp;$C$2&amp;""</f>
        <v>Интернет-площадка 2gis.ru на основе Cправочника организаций "2ГИС.САМАРА"</v>
      </c>
      <c r="D164" s="293">
        <v>18774</v>
      </c>
      <c r="E164" s="157"/>
      <c r="F164" s="157"/>
      <c r="G164" s="157"/>
      <c r="H164" s="158"/>
    </row>
    <row r="165" spans="1:8" s="16" customFormat="1" ht="50.1" customHeight="1" x14ac:dyDescent="0.2">
      <c r="A165" s="160" t="s">
        <v>90</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5" s="293">
        <v>9090</v>
      </c>
      <c r="E165" s="157"/>
      <c r="F165" s="157"/>
      <c r="G165" s="157"/>
      <c r="H165" s="158"/>
    </row>
    <row r="166" spans="1:8" s="16" customFormat="1" ht="50.1" customHeight="1" x14ac:dyDescent="0.2">
      <c r="A166" s="160" t="s">
        <v>91</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293">
        <v>15690</v>
      </c>
      <c r="E166" s="157"/>
      <c r="F166" s="157"/>
      <c r="G166" s="157"/>
      <c r="H166" s="158"/>
    </row>
    <row r="167" spans="1:8" s="16" customFormat="1" ht="50.1" customHeight="1" x14ac:dyDescent="0.2">
      <c r="A167" s="154" t="s">
        <v>92</v>
      </c>
      <c r="B167" s="204"/>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7" s="293">
        <v>20790</v>
      </c>
      <c r="E167" s="157"/>
      <c r="F167" s="157"/>
      <c r="G167" s="157"/>
      <c r="H167" s="158"/>
    </row>
    <row r="168" spans="1:8" s="16" customFormat="1" ht="50.1" customHeight="1" x14ac:dyDescent="0.2">
      <c r="A168" s="154" t="s">
        <v>93</v>
      </c>
      <c r="B168" s="204"/>
      <c r="C168" s="203" t="e">
        <f>#REF!</f>
        <v>#REF!</v>
      </c>
      <c r="D168" s="293">
        <v>9300</v>
      </c>
      <c r="E168" s="157"/>
      <c r="F168" s="157"/>
      <c r="G168" s="157"/>
      <c r="H168" s="158"/>
    </row>
    <row r="169" spans="1:8" s="16" customFormat="1" ht="50.1" customHeight="1" x14ac:dyDescent="0.2">
      <c r="A169" s="160" t="s">
        <v>94</v>
      </c>
      <c r="B169" s="161"/>
      <c r="C169" s="203" t="s">
        <v>95</v>
      </c>
      <c r="D169" s="293">
        <v>540</v>
      </c>
      <c r="E169" s="157"/>
      <c r="F169" s="157"/>
      <c r="G169" s="157"/>
      <c r="H169" s="158"/>
    </row>
    <row r="170" spans="1:8" s="16" customFormat="1" ht="79.5" customHeight="1" x14ac:dyDescent="0.2">
      <c r="A170" s="160" t="s">
        <v>96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0" s="293">
        <v>6390</v>
      </c>
      <c r="E170" s="157"/>
      <c r="F170" s="157"/>
      <c r="G170" s="157"/>
      <c r="H170" s="158"/>
    </row>
    <row r="171" spans="1:8" s="16" customFormat="1" ht="79.5" customHeight="1" x14ac:dyDescent="0.2">
      <c r="A171" s="160" t="s">
        <v>97</v>
      </c>
      <c r="B171" s="161"/>
      <c r="C171" s="203"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1" s="293">
        <v>5112</v>
      </c>
      <c r="E171" s="157"/>
      <c r="F171" s="157"/>
      <c r="G171" s="157"/>
      <c r="H171" s="158"/>
    </row>
    <row r="172" spans="1:8" s="16" customFormat="1" ht="79.5" customHeight="1" x14ac:dyDescent="0.2">
      <c r="A172" s="160" t="s">
        <v>98</v>
      </c>
      <c r="B172" s="161"/>
      <c r="C172"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2" s="293">
        <v>5190</v>
      </c>
      <c r="E172" s="157"/>
      <c r="F172" s="157"/>
      <c r="G172" s="157"/>
      <c r="H172" s="158"/>
    </row>
    <row r="173" spans="1:8" s="16" customFormat="1" ht="79.5" customHeight="1" x14ac:dyDescent="0.2">
      <c r="A173" s="160" t="s">
        <v>99</v>
      </c>
      <c r="B173" s="161"/>
      <c r="C173"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3" s="293">
        <v>2556</v>
      </c>
      <c r="E173" s="157"/>
      <c r="F173" s="157"/>
      <c r="G173" s="157"/>
      <c r="H173" s="158"/>
    </row>
    <row r="174" spans="1:8" s="16" customFormat="1" ht="50.1" customHeight="1" thickBot="1" x14ac:dyDescent="0.25">
      <c r="A174" s="154" t="s">
        <v>102</v>
      </c>
      <c r="B174" s="204"/>
      <c r="C174"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74" s="293">
        <v>9390</v>
      </c>
      <c r="E174" s="157"/>
      <c r="F174" s="157"/>
      <c r="G174" s="157"/>
      <c r="H174" s="158"/>
    </row>
    <row r="175" spans="1:8" s="16" customFormat="1" ht="102" customHeight="1" thickBot="1" x14ac:dyDescent="0.25">
      <c r="A175" s="160" t="s">
        <v>16</v>
      </c>
      <c r="B175" s="161"/>
      <c r="C17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5" s="293">
        <v>1449</v>
      </c>
      <c r="E175" s="157"/>
      <c r="F175" s="157"/>
      <c r="G175" s="157"/>
      <c r="H175" s="158"/>
    </row>
    <row r="176" spans="1:8" s="16" customFormat="1" ht="102" customHeight="1" thickBot="1" x14ac:dyDescent="0.25">
      <c r="A176" s="160" t="s">
        <v>103</v>
      </c>
      <c r="B176" s="161"/>
      <c r="C17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6" s="293">
        <v>100002</v>
      </c>
      <c r="E176" s="157"/>
      <c r="F176" s="157"/>
      <c r="G176" s="157"/>
      <c r="H176" s="158"/>
    </row>
    <row r="177" spans="1:8" s="16" customFormat="1" ht="126" customHeight="1" x14ac:dyDescent="0.2">
      <c r="A177" s="160" t="s">
        <v>104</v>
      </c>
      <c r="B177" s="161"/>
      <c r="C177"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7" s="293">
        <v>11667</v>
      </c>
      <c r="E177" s="157"/>
      <c r="F177" s="157"/>
      <c r="G177" s="157"/>
      <c r="H177" s="158"/>
    </row>
    <row r="178" spans="1:8" s="16" customFormat="1" ht="96" customHeight="1" x14ac:dyDescent="0.2">
      <c r="A178" s="154" t="s">
        <v>105</v>
      </c>
      <c r="B178" s="204"/>
      <c r="C17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8" s="293">
        <v>10005</v>
      </c>
      <c r="E178" s="157"/>
      <c r="F178" s="157"/>
      <c r="G178" s="157"/>
      <c r="H178" s="158"/>
    </row>
    <row r="179" spans="1:8" s="16" customFormat="1" ht="96" customHeight="1" x14ac:dyDescent="0.2">
      <c r="A179" s="154" t="s">
        <v>106</v>
      </c>
      <c r="B179" s="204"/>
      <c r="C17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9" s="293">
        <v>10002</v>
      </c>
      <c r="E179" s="157"/>
      <c r="F179" s="157"/>
      <c r="G179" s="157"/>
      <c r="H179" s="158"/>
    </row>
    <row r="180" spans="1:8" s="16" customFormat="1" ht="78" customHeight="1" x14ac:dyDescent="0.2">
      <c r="A180" s="160" t="s">
        <v>100</v>
      </c>
      <c r="B180" s="161" t="s">
        <v>100</v>
      </c>
      <c r="C18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0" s="293">
        <v>10008</v>
      </c>
      <c r="E180" s="157"/>
      <c r="F180" s="157"/>
      <c r="G180" s="157"/>
      <c r="H180" s="158"/>
    </row>
    <row r="181" spans="1:8" s="16" customFormat="1" ht="78" customHeight="1" x14ac:dyDescent="0.2">
      <c r="A181" s="160" t="s">
        <v>101</v>
      </c>
      <c r="B181" s="161" t="s">
        <v>101</v>
      </c>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1" s="293">
        <v>7500</v>
      </c>
      <c r="E181" s="157"/>
      <c r="F181" s="157"/>
      <c r="G181" s="157"/>
      <c r="H181" s="158"/>
    </row>
    <row r="182" spans="1:8" s="16" customFormat="1" ht="75" customHeight="1" x14ac:dyDescent="0.2">
      <c r="A182" s="741" t="s">
        <v>107</v>
      </c>
      <c r="B182" s="742"/>
      <c r="C182" s="203" t="str">
        <f>"Интернет-площадка 2gis.ru на основе Cправочника организаций "&amp;$C$2&amp;""</f>
        <v>Интернет-площадка 2gis.ru на основе Cправочника организаций "2ГИС.САМАРА"</v>
      </c>
      <c r="D182" s="293">
        <v>36000</v>
      </c>
      <c r="E182" s="157"/>
      <c r="F182" s="157"/>
      <c r="G182" s="157"/>
      <c r="H182" s="158"/>
    </row>
    <row r="183" spans="1:8" s="16" customFormat="1" ht="75" customHeight="1" x14ac:dyDescent="0.2">
      <c r="A183" s="154" t="s">
        <v>108</v>
      </c>
      <c r="B183" s="204"/>
      <c r="C183" s="203"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83" s="293">
        <v>24720</v>
      </c>
      <c r="E183" s="157"/>
      <c r="F183" s="157"/>
      <c r="G183" s="157"/>
      <c r="H183" s="158"/>
    </row>
    <row r="184" spans="1:8" s="16" customFormat="1" ht="50.1" customHeight="1" x14ac:dyDescent="0.2">
      <c r="A184" s="160" t="s">
        <v>109</v>
      </c>
      <c r="B184" s="161"/>
      <c r="C184" s="203" t="str">
        <f t="shared" si="1"/>
        <v>Электронный справочник на основе Справочника организаций "2ГИС.САМАРА" (версия для ПК)</v>
      </c>
      <c r="D184" s="293">
        <v>60360</v>
      </c>
      <c r="E184" s="157"/>
      <c r="F184" s="157"/>
      <c r="G184" s="157"/>
      <c r="H184" s="158"/>
    </row>
    <row r="185" spans="1:8" s="16" customFormat="1" ht="50.1" customHeight="1" x14ac:dyDescent="0.2">
      <c r="A185" s="160" t="s">
        <v>110</v>
      </c>
      <c r="B185" s="161"/>
      <c r="C185" s="203" t="str">
        <f>"Интернет-площадка 2gis.ru на основе Cправочника организаций "&amp;$C$2&amp;""</f>
        <v>Интернет-площадка 2gis.ru на основе Cправочника организаций "2ГИС.САМАРА"</v>
      </c>
      <c r="D185" s="293">
        <v>45480</v>
      </c>
      <c r="E185" s="157"/>
      <c r="F185" s="157"/>
      <c r="G185" s="157"/>
      <c r="H185" s="158"/>
    </row>
    <row r="186" spans="1:8" s="16" customFormat="1" ht="50.1" customHeight="1" x14ac:dyDescent="0.2">
      <c r="A186" s="160" t="s">
        <v>111</v>
      </c>
      <c r="B186" s="161"/>
      <c r="C186" s="203" t="str">
        <f>"Интернет-площадка 2gis.ru на основе Cправочника организаций "&amp;$C$2&amp;""</f>
        <v>Интернет-площадка 2gis.ru на основе Cправочника организаций "2ГИС.САМАРА"</v>
      </c>
      <c r="D186" s="293">
        <v>54576</v>
      </c>
      <c r="E186" s="157"/>
      <c r="F186" s="157"/>
      <c r="G186" s="157"/>
      <c r="H186" s="158"/>
    </row>
    <row r="187" spans="1:8" s="16" customFormat="1" ht="50.1" customHeight="1" x14ac:dyDescent="0.2">
      <c r="A187" s="160" t="s">
        <v>112</v>
      </c>
      <c r="B187" s="161"/>
      <c r="C187" s="203" t="str">
        <f t="shared" si="1"/>
        <v>Электронный справочник на основе Справочника организаций "2ГИС.САМАРА" (версия для ПК)</v>
      </c>
      <c r="D187" s="293">
        <v>26400</v>
      </c>
      <c r="E187" s="157"/>
      <c r="F187" s="157"/>
      <c r="G187" s="157"/>
      <c r="H187" s="158"/>
    </row>
    <row r="188" spans="1:8" s="16" customFormat="1" ht="50.1" customHeight="1" x14ac:dyDescent="0.2">
      <c r="A188" s="160" t="s">
        <v>113</v>
      </c>
      <c r="B188" s="161"/>
      <c r="C188" s="203" t="str">
        <f t="shared" si="1"/>
        <v>Электронный справочник на основе Справочника организаций "2ГИС.САМАРА" (версия для ПК)</v>
      </c>
      <c r="D188" s="293">
        <v>45600</v>
      </c>
      <c r="E188" s="157"/>
      <c r="F188" s="157"/>
      <c r="G188" s="157"/>
      <c r="H188" s="158"/>
    </row>
    <row r="189" spans="1:8" s="16" customFormat="1" ht="50.1" customHeight="1" x14ac:dyDescent="0.2">
      <c r="A189" s="160" t="s">
        <v>114</v>
      </c>
      <c r="B189" s="161"/>
      <c r="C189" s="203" t="str">
        <f t="shared" si="1"/>
        <v>Электронный справочник на основе Справочника организаций "2ГИС.САМАРА" (версия для ПК)</v>
      </c>
      <c r="D189" s="293">
        <v>60360</v>
      </c>
      <c r="E189" s="157"/>
      <c r="F189" s="157"/>
      <c r="G189" s="157"/>
      <c r="H189" s="158"/>
    </row>
    <row r="190" spans="1:8" s="16" customFormat="1" ht="50.1" customHeight="1" x14ac:dyDescent="0.2">
      <c r="A190" s="160" t="s">
        <v>115</v>
      </c>
      <c r="B190" s="161"/>
      <c r="C190" s="203" t="s">
        <v>95</v>
      </c>
      <c r="D190" s="293">
        <v>1680</v>
      </c>
      <c r="E190" s="157"/>
      <c r="F190" s="157"/>
      <c r="G190" s="157"/>
      <c r="H190" s="158"/>
    </row>
    <row r="191" spans="1:8" s="16" customFormat="1" ht="50.1" customHeight="1" thickBot="1" x14ac:dyDescent="0.25">
      <c r="A191" s="154" t="s">
        <v>117</v>
      </c>
      <c r="B191" s="204"/>
      <c r="C191" s="203" t="str">
        <f t="shared" si="1"/>
        <v>Электронный справочник на основе Справочника организаций "2ГИС.САМАРА" (версия для ПК)</v>
      </c>
      <c r="D191" s="293">
        <v>27240</v>
      </c>
      <c r="E191" s="157"/>
      <c r="F191" s="157"/>
      <c r="G191" s="157"/>
      <c r="H191" s="158"/>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93" s="293">
        <v>10008</v>
      </c>
      <c r="E193" s="157"/>
      <c r="F193" s="157"/>
      <c r="G193" s="157"/>
      <c r="H193" s="158"/>
    </row>
    <row r="194" spans="1:8" s="16" customFormat="1" ht="50.1" customHeight="1" x14ac:dyDescent="0.2">
      <c r="A194" s="160" t="s">
        <v>120</v>
      </c>
      <c r="B194" s="161"/>
      <c r="C194" s="209"/>
      <c r="D194" s="293">
        <v>10008</v>
      </c>
      <c r="E194" s="157"/>
      <c r="F194" s="157"/>
      <c r="G194" s="157"/>
      <c r="H194" s="158"/>
    </row>
    <row r="195" spans="1:8" s="16" customFormat="1" ht="50.1" customHeight="1" x14ac:dyDescent="0.2">
      <c r="A195" s="207" t="s">
        <v>121</v>
      </c>
      <c r="B195" s="208"/>
      <c r="C195" s="209"/>
      <c r="D195" s="293">
        <v>3000</v>
      </c>
      <c r="E195" s="157"/>
      <c r="F195" s="157"/>
      <c r="G195" s="157"/>
      <c r="H195" s="157"/>
    </row>
    <row r="196" spans="1:8" s="16" customFormat="1" ht="50.1" customHeight="1" x14ac:dyDescent="0.2">
      <c r="A196" s="207" t="s">
        <v>122</v>
      </c>
      <c r="B196" s="208"/>
      <c r="C196" s="209"/>
      <c r="D196" s="293">
        <v>300</v>
      </c>
      <c r="E196" s="157"/>
      <c r="F196" s="157"/>
      <c r="G196" s="157"/>
      <c r="H196" s="157"/>
    </row>
    <row r="197" spans="1:8" s="16" customFormat="1" ht="50.1" customHeight="1" thickBot="1" x14ac:dyDescent="0.25">
      <c r="A197" s="207" t="s">
        <v>123</v>
      </c>
      <c r="B197" s="208"/>
      <c r="C197" s="210"/>
      <c r="D197" s="78">
        <v>1050</v>
      </c>
      <c r="E197" s="79"/>
      <c r="F197" s="79"/>
      <c r="G197" s="79"/>
      <c r="H197" s="79"/>
    </row>
    <row r="198" spans="1:8" s="16" customFormat="1" ht="50.1" customHeight="1" thickBot="1" x14ac:dyDescent="0.25">
      <c r="A198" s="24" t="s">
        <v>124</v>
      </c>
      <c r="B198" s="25"/>
      <c r="C198" s="26"/>
      <c r="D198" s="173"/>
      <c r="E198" s="173"/>
      <c r="F198" s="173"/>
      <c r="G198" s="173"/>
      <c r="H198" s="174"/>
    </row>
    <row r="199" spans="1:8" s="16" customFormat="1" ht="64.5" customHeight="1" x14ac:dyDescent="0.2">
      <c r="A199" s="154" t="s">
        <v>125</v>
      </c>
      <c r="B199" s="204" t="s">
        <v>476</v>
      </c>
      <c r="C199"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99" s="293">
        <v>10290</v>
      </c>
      <c r="E199" s="157"/>
      <c r="F199" s="157"/>
      <c r="G199" s="157"/>
      <c r="H199" s="158"/>
    </row>
    <row r="200" spans="1:8" s="16" customFormat="1" ht="50.1" customHeight="1" x14ac:dyDescent="0.2">
      <c r="A200" s="160" t="s">
        <v>195</v>
      </c>
      <c r="B200" s="161"/>
      <c r="C200"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0" s="293">
        <v>29880</v>
      </c>
      <c r="E200" s="157"/>
      <c r="F200" s="157"/>
      <c r="G200" s="157"/>
      <c r="H200" s="158"/>
    </row>
    <row r="201" spans="1:8" s="16" customFormat="1" ht="126" customHeight="1" thickBot="1" x14ac:dyDescent="0.25">
      <c r="A201" s="160" t="s">
        <v>129</v>
      </c>
      <c r="B201" s="161"/>
      <c r="C2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1" s="293">
        <v>10290</v>
      </c>
      <c r="E201" s="157"/>
      <c r="F201" s="157"/>
      <c r="G201" s="157"/>
      <c r="H201" s="158"/>
    </row>
    <row r="202" spans="1:8" s="16" customFormat="1" ht="126" customHeight="1" thickBot="1" x14ac:dyDescent="0.25">
      <c r="A202" s="160" t="s">
        <v>477</v>
      </c>
      <c r="B202" s="161"/>
      <c r="C2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2" s="293">
        <v>19560</v>
      </c>
      <c r="E202" s="157"/>
      <c r="F202" s="157"/>
      <c r="G202" s="157"/>
      <c r="H202" s="158"/>
    </row>
    <row r="203" spans="1:8" s="16" customFormat="1" ht="50.1" customHeight="1" thickBot="1" x14ac:dyDescent="0.25">
      <c r="A203" s="286"/>
      <c r="B203" s="287"/>
      <c r="C203" s="130"/>
      <c r="D203" s="288"/>
      <c r="E203" s="288"/>
      <c r="F203" s="288"/>
      <c r="G203" s="288"/>
      <c r="H203" s="289"/>
    </row>
    <row r="204" spans="1:8" s="16" customFormat="1" ht="21" x14ac:dyDescent="0.2">
      <c r="A204" s="554"/>
      <c r="B204" s="555"/>
      <c r="C204" s="556"/>
      <c r="D204" s="213"/>
      <c r="E204" s="213"/>
      <c r="F204" s="213"/>
      <c r="G204" s="213"/>
      <c r="H204" s="215"/>
    </row>
    <row r="205" spans="1:8" s="16" customFormat="1" ht="21" x14ac:dyDescent="0.2">
      <c r="A205" s="216"/>
      <c r="B205" s="217" t="s">
        <v>130</v>
      </c>
      <c r="C205" s="218" t="s">
        <v>214</v>
      </c>
      <c r="D205" s="218"/>
      <c r="E205" s="219"/>
      <c r="F205" s="219"/>
      <c r="G205" s="219"/>
      <c r="H205" s="219"/>
    </row>
    <row r="206" spans="1:8" s="16" customFormat="1" ht="21" x14ac:dyDescent="0.2">
      <c r="A206" s="216"/>
      <c r="B206" s="219"/>
      <c r="C206" s="220" t="s">
        <v>215</v>
      </c>
      <c r="D206" s="220"/>
      <c r="E206" s="219"/>
      <c r="F206" s="219"/>
      <c r="G206" s="219"/>
      <c r="H206" s="219"/>
    </row>
    <row r="207" spans="1:8" s="28" customFormat="1" ht="23.25" x14ac:dyDescent="0.2">
      <c r="A207" s="216"/>
      <c r="B207" s="219"/>
      <c r="C207" s="218" t="s">
        <v>216</v>
      </c>
      <c r="D207" s="220"/>
      <c r="E207" s="219"/>
      <c r="F207" s="219"/>
      <c r="G207" s="219"/>
      <c r="H207" s="219"/>
    </row>
    <row r="208" spans="1:8" s="23" customFormat="1" ht="26.25" x14ac:dyDescent="0.2">
      <c r="A208" s="212"/>
      <c r="B208" s="213"/>
      <c r="C208" s="220"/>
      <c r="D208" s="220"/>
      <c r="E208" s="219"/>
      <c r="F208" s="219"/>
      <c r="G208" s="219"/>
      <c r="H208" s="213"/>
    </row>
    <row r="209" spans="1:8" s="16" customFormat="1" ht="26.25" x14ac:dyDescent="0.2">
      <c r="A209" s="223" t="str">
        <f>Абакан_юр!A171</f>
        <v>По соглашению сторон в качестве валюты платежа могут выступать украинские гривны, в этом случае курс следующий: 1 руб. = 0,5104 гривен</v>
      </c>
      <c r="B209" s="223"/>
      <c r="C209" s="223"/>
      <c r="D209" s="224"/>
      <c r="E209" s="224"/>
      <c r="F209" s="225"/>
      <c r="G209" s="226"/>
      <c r="H209" s="226"/>
    </row>
    <row r="210" spans="1:8" ht="26.25" x14ac:dyDescent="0.2">
      <c r="A210" s="223" t="str">
        <f>Абакан_юр!A172</f>
        <v>По соглашению сторон в качестве валюты платежа могут выступать дирхамы ОАЭ, в этом случае курс следующий: 1 руб. = 0,0436 дирхам</v>
      </c>
      <c r="B210" s="223"/>
      <c r="C210" s="223"/>
      <c r="D210" s="224"/>
      <c r="E210" s="224"/>
      <c r="F210" s="225"/>
      <c r="G210" s="228"/>
      <c r="H210" s="228"/>
    </row>
    <row r="211" spans="1:8" ht="12.6" customHeight="1" x14ac:dyDescent="0.2">
      <c r="A211" s="223" t="str">
        <f>Абакан_юр!A173</f>
        <v>По соглашению сторон в качестве валюты платежа могут выступать доллары США, в этом случае курс следующий: 1 руб. = 0,0118 доллара</v>
      </c>
      <c r="B211" s="223"/>
      <c r="C211" s="223"/>
      <c r="D211" s="224"/>
      <c r="E211" s="224"/>
      <c r="F211" s="225"/>
      <c r="G211" s="228"/>
      <c r="H211" s="228"/>
    </row>
    <row r="212" spans="1:8" s="219" customFormat="1" ht="24.95" customHeight="1" x14ac:dyDescent="0.2">
      <c r="A212" s="223" t="str">
        <f>Абакан_юр!A174</f>
        <v>По соглашению сторон в качестве валюты платежа могут выступать евро, в этом случае курс следующий: 1 руб. = 0,0108 евро</v>
      </c>
      <c r="B212" s="223"/>
      <c r="C212" s="223"/>
      <c r="D212" s="224"/>
      <c r="E212" s="225"/>
      <c r="F212" s="225"/>
      <c r="G212" s="228"/>
      <c r="H212" s="228"/>
    </row>
    <row r="213" spans="1:8" s="219" customFormat="1" ht="24.95" customHeight="1" x14ac:dyDescent="0.2">
      <c r="A213" s="223" t="str">
        <f>Абакан_юр!A175</f>
        <v>По соглашению сторон в качестве валюты платежа могут выступать чешские кроны, в этом случае курс следующий: 1 руб. = 0,2741 крона</v>
      </c>
      <c r="B213" s="223"/>
      <c r="C213" s="223"/>
      <c r="D213" s="224"/>
      <c r="E213" s="225"/>
      <c r="F213" s="225"/>
      <c r="G213" s="228"/>
      <c r="H213" s="228"/>
    </row>
    <row r="214" spans="1:8" s="219" customFormat="1" ht="24.95" customHeight="1" x14ac:dyDescent="0.2">
      <c r="A214" s="223" t="str">
        <f>Абакан_юр!A176</f>
        <v>По соглашению сторон в качестве валюты платежа могут выступать киргизские сомы, в этом случае курс следующий: 1 руб. = 1,0001 сом</v>
      </c>
      <c r="B214" s="223"/>
      <c r="C214" s="223"/>
      <c r="D214" s="224"/>
      <c r="E214" s="224"/>
      <c r="F214" s="225"/>
      <c r="G214" s="228"/>
      <c r="H214" s="228"/>
    </row>
    <row r="215" spans="1:8" s="213" customFormat="1" ht="12.6" customHeight="1" x14ac:dyDescent="0.2">
      <c r="A215" s="223" t="str">
        <f>Абакан_юр!A177</f>
        <v>По соглашению сторон в качестве валюты платежа могут выступать казахстанские тенге, в этом случае курс следующий: 1 руб. = 5,6363 тенге</v>
      </c>
      <c r="B215" s="223"/>
      <c r="C215" s="223"/>
      <c r="D215" s="224"/>
      <c r="E215" s="224"/>
      <c r="F215" s="225"/>
      <c r="G215" s="228"/>
      <c r="H215" s="228"/>
    </row>
    <row r="216" spans="1:8" s="227" customFormat="1" ht="24.95" customHeight="1" x14ac:dyDescent="0.2">
      <c r="A216" s="229"/>
      <c r="B216" s="229"/>
      <c r="C216" s="230"/>
      <c r="D216" s="231"/>
      <c r="E216" s="231"/>
      <c r="F216" s="232"/>
      <c r="G216" s="233"/>
      <c r="H216" s="233"/>
    </row>
    <row r="217" spans="1:8" s="227" customFormat="1" ht="24.95" customHeight="1" x14ac:dyDescent="0.2">
      <c r="A217" s="235" t="s">
        <v>141</v>
      </c>
      <c r="B217" s="235"/>
      <c r="C217" s="235"/>
      <c r="D217" s="235"/>
      <c r="E217" s="235"/>
      <c r="F217" s="235"/>
      <c r="G217" s="235"/>
      <c r="H217" s="235"/>
    </row>
    <row r="218" spans="1:8" s="227" customFormat="1" ht="24.95" customHeight="1" x14ac:dyDescent="0.2">
      <c r="A218" s="235" t="s">
        <v>478</v>
      </c>
      <c r="B218" s="235"/>
      <c r="C218" s="235"/>
      <c r="D218" s="235"/>
      <c r="E218" s="235"/>
      <c r="F218" s="235"/>
      <c r="G218" s="235"/>
      <c r="H218" s="235"/>
    </row>
    <row r="219" spans="1:8" s="227" customFormat="1" ht="24.95" customHeight="1" x14ac:dyDescent="0.2">
      <c r="A219" s="235" t="s">
        <v>142</v>
      </c>
      <c r="B219" s="235"/>
      <c r="C219" s="235"/>
      <c r="D219" s="235"/>
      <c r="E219" s="235"/>
      <c r="F219" s="235"/>
      <c r="G219" s="235"/>
      <c r="H219" s="235"/>
    </row>
    <row r="220" spans="1:8" s="227" customFormat="1" ht="24.95" customHeight="1" x14ac:dyDescent="0.2">
      <c r="A220" s="223" t="s">
        <v>480</v>
      </c>
      <c r="B220" s="223"/>
      <c r="C220" s="223"/>
      <c r="D220" s="223"/>
      <c r="E220" s="223"/>
      <c r="F220" s="223"/>
      <c r="G220" s="223"/>
      <c r="H220" s="223"/>
    </row>
    <row r="221" spans="1:8" s="227" customFormat="1" ht="24.95" customHeight="1" thickBot="1" x14ac:dyDescent="0.25">
      <c r="A221" s="236" t="s">
        <v>143</v>
      </c>
      <c r="B221" s="236"/>
      <c r="C221" s="236"/>
      <c r="D221" s="236"/>
      <c r="E221" s="236"/>
      <c r="F221" s="237"/>
      <c r="H221" s="238"/>
    </row>
    <row r="222" spans="1:8" s="227" customFormat="1" ht="24.95" customHeight="1" thickBot="1" x14ac:dyDescent="0.25">
      <c r="A222" s="239" t="s">
        <v>144</v>
      </c>
      <c r="B222" s="240"/>
      <c r="C222" s="240"/>
      <c r="D222" s="240"/>
      <c r="E222" s="241"/>
      <c r="F222" s="242"/>
      <c r="G222" s="213"/>
      <c r="H222" s="243"/>
    </row>
    <row r="223" spans="1:8" s="234" customFormat="1" ht="12" customHeight="1" thickBot="1" x14ac:dyDescent="0.25">
      <c r="A223" s="421" t="s">
        <v>145</v>
      </c>
      <c r="B223" s="422"/>
      <c r="C223" s="246" t="s">
        <v>146</v>
      </c>
      <c r="D223" s="435" t="s">
        <v>147</v>
      </c>
      <c r="E223" s="436"/>
      <c r="F223" s="248"/>
      <c r="G223" s="248"/>
      <c r="H223" s="248"/>
    </row>
    <row r="224" spans="1:8" ht="24.95" customHeight="1" x14ac:dyDescent="0.2">
      <c r="A224" s="249" t="s">
        <v>203</v>
      </c>
      <c r="B224" s="250"/>
      <c r="C224" s="252" t="s">
        <v>204</v>
      </c>
      <c r="D224" s="472">
        <v>2190</v>
      </c>
      <c r="E224" s="253"/>
      <c r="F224" s="248"/>
      <c r="G224" s="248"/>
      <c r="H224" s="248"/>
    </row>
    <row r="225" spans="1:8" ht="24.95" customHeight="1" x14ac:dyDescent="0.2">
      <c r="A225" s="254" t="s">
        <v>205</v>
      </c>
      <c r="B225" s="255"/>
      <c r="C225" s="257"/>
      <c r="D225" s="473">
        <v>1590</v>
      </c>
      <c r="E225" s="258"/>
      <c r="F225" s="248"/>
      <c r="G225" s="248"/>
      <c r="H225" s="248"/>
    </row>
    <row r="226" spans="1:8" ht="24.95" customHeight="1" x14ac:dyDescent="0.2">
      <c r="A226" s="254" t="s">
        <v>206</v>
      </c>
      <c r="B226" s="255"/>
      <c r="C226" s="257"/>
      <c r="D226" s="473">
        <v>1440</v>
      </c>
      <c r="E226" s="258"/>
      <c r="F226" s="248"/>
      <c r="G226" s="248"/>
      <c r="H226" s="248"/>
    </row>
    <row r="227" spans="1:8" s="213" customFormat="1" ht="38.25" customHeight="1" x14ac:dyDescent="0.2">
      <c r="A227" s="254" t="s">
        <v>207</v>
      </c>
      <c r="B227" s="255"/>
      <c r="C227" s="257"/>
      <c r="D227" s="473">
        <v>1290</v>
      </c>
      <c r="E227" s="258"/>
      <c r="F227" s="248"/>
      <c r="G227" s="248"/>
      <c r="H227" s="248"/>
    </row>
    <row r="228" spans="1:8" s="238" customFormat="1" ht="50.1" customHeight="1" x14ac:dyDescent="0.2">
      <c r="A228" s="254" t="s">
        <v>148</v>
      </c>
      <c r="B228" s="255"/>
      <c r="C228" s="256" t="s">
        <v>149</v>
      </c>
      <c r="D228" s="257" t="s">
        <v>150</v>
      </c>
      <c r="E228" s="258"/>
      <c r="F228" s="248"/>
      <c r="G228" s="248"/>
      <c r="H228" s="248"/>
    </row>
    <row r="229" spans="1:8" s="243" customFormat="1" ht="50.1" customHeight="1" x14ac:dyDescent="0.2">
      <c r="A229" s="482" t="s">
        <v>151</v>
      </c>
      <c r="B229" s="483"/>
      <c r="C229" s="484" t="s">
        <v>152</v>
      </c>
      <c r="D229" s="485" t="s">
        <v>153</v>
      </c>
      <c r="E229" s="486"/>
      <c r="F229" s="248"/>
      <c r="G229" s="248"/>
      <c r="H229" s="248"/>
    </row>
    <row r="230" spans="1:8" ht="88.5" customHeight="1" thickBot="1" x14ac:dyDescent="0.25">
      <c r="A230" s="316" t="s">
        <v>154</v>
      </c>
      <c r="B230" s="317"/>
      <c r="C230" s="318" t="s">
        <v>155</v>
      </c>
      <c r="D230" s="319" t="s">
        <v>153</v>
      </c>
      <c r="E230" s="320"/>
      <c r="F230" s="248"/>
      <c r="G230" s="248"/>
      <c r="H230" s="248"/>
    </row>
    <row r="231" spans="1:8" ht="50.1" customHeight="1" thickBot="1" x14ac:dyDescent="0.25">
      <c r="A231" s="316" t="s">
        <v>157</v>
      </c>
      <c r="B231" s="317"/>
      <c r="C231" s="613" t="s">
        <v>158</v>
      </c>
      <c r="D231" s="317" t="s">
        <v>153</v>
      </c>
      <c r="E231" s="614"/>
      <c r="F231" s="242"/>
      <c r="G231" s="242"/>
      <c r="H231" s="242"/>
    </row>
    <row r="232" spans="1:8" ht="50.1" customHeight="1" thickBot="1" x14ac:dyDescent="0.25">
      <c r="A232" s="316" t="s">
        <v>159</v>
      </c>
      <c r="B232" s="317"/>
      <c r="C232" s="318" t="s">
        <v>160</v>
      </c>
      <c r="D232" s="319" t="s">
        <v>153</v>
      </c>
      <c r="E232" s="320"/>
      <c r="F232" s="232"/>
      <c r="G232" s="233"/>
      <c r="H232" s="233"/>
    </row>
    <row r="233" spans="1:8" ht="50.1" customHeight="1" x14ac:dyDescent="0.2">
      <c r="A233" s="260" t="s">
        <v>161</v>
      </c>
      <c r="B233" s="260"/>
      <c r="C233" s="260"/>
      <c r="D233" s="260"/>
      <c r="E233" s="260"/>
      <c r="F233" s="260"/>
      <c r="G233" s="260"/>
      <c r="H233" s="260"/>
    </row>
    <row r="234" spans="1:8" ht="50.1" customHeight="1" x14ac:dyDescent="0.2">
      <c r="A234" s="260" t="s">
        <v>162</v>
      </c>
      <c r="B234" s="260"/>
      <c r="C234" s="260"/>
      <c r="D234" s="260"/>
      <c r="E234" s="260"/>
      <c r="F234" s="260"/>
      <c r="G234" s="260"/>
      <c r="H234" s="260"/>
    </row>
    <row r="235" spans="1:8" ht="99.95" customHeight="1" x14ac:dyDescent="0.2">
      <c r="A23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5" s="321"/>
      <c r="C235" s="321"/>
      <c r="D235" s="321"/>
      <c r="E235" s="321"/>
      <c r="F235" s="321"/>
      <c r="G235" s="321"/>
      <c r="H235" s="321"/>
    </row>
    <row r="236" spans="1:8" ht="75" customHeight="1" x14ac:dyDescent="0.2">
      <c r="A236" s="235" t="s">
        <v>164</v>
      </c>
      <c r="B236" s="235"/>
      <c r="C236" s="235"/>
      <c r="D236" s="235"/>
      <c r="E236" s="235"/>
      <c r="F236" s="235"/>
      <c r="G236" s="235"/>
      <c r="H236" s="235"/>
    </row>
    <row r="237" spans="1:8" ht="134.25" customHeight="1" x14ac:dyDescent="0.2">
      <c r="A237" s="260" t="s">
        <v>165</v>
      </c>
      <c r="B237" s="260"/>
      <c r="C237" s="260"/>
      <c r="D237" s="260"/>
      <c r="E237" s="260"/>
      <c r="F237" s="260"/>
      <c r="G237" s="260"/>
      <c r="H237" s="260"/>
    </row>
    <row r="238" spans="1:8" s="213" customFormat="1" ht="125.25" customHeight="1" x14ac:dyDescent="0.2">
      <c r="A238" s="474" t="s">
        <v>281</v>
      </c>
      <c r="B238" s="474"/>
      <c r="C238" s="474"/>
      <c r="D238" s="474"/>
      <c r="E238" s="474"/>
      <c r="F238" s="474"/>
      <c r="G238" s="474"/>
      <c r="H238" s="474"/>
    </row>
    <row r="239" spans="1:8" ht="25.5" x14ac:dyDescent="0.35">
      <c r="A239" s="475" t="s">
        <v>282</v>
      </c>
      <c r="B239" s="476"/>
      <c r="C239" s="477" t="s">
        <v>283</v>
      </c>
    </row>
    <row r="240" spans="1:8" ht="25.5" x14ac:dyDescent="0.35">
      <c r="A240" s="478" t="s">
        <v>284</v>
      </c>
      <c r="B240" s="479"/>
      <c r="C240" s="480">
        <v>1</v>
      </c>
    </row>
    <row r="241" spans="1:8" ht="25.5" x14ac:dyDescent="0.35">
      <c r="A241" s="478">
        <v>2</v>
      </c>
      <c r="B241" s="479"/>
      <c r="C241" s="480">
        <v>1.1000000000000001</v>
      </c>
    </row>
    <row r="242" spans="1:8" ht="25.5" x14ac:dyDescent="0.35">
      <c r="A242" s="478">
        <v>3</v>
      </c>
      <c r="B242" s="479"/>
      <c r="C242" s="480">
        <v>1.2</v>
      </c>
    </row>
    <row r="243" spans="1:8" ht="25.5" x14ac:dyDescent="0.35">
      <c r="A243" s="478" t="s">
        <v>285</v>
      </c>
      <c r="B243" s="479"/>
      <c r="C243" s="480">
        <v>1.25</v>
      </c>
    </row>
    <row r="244" spans="1:8" ht="25.5" x14ac:dyDescent="0.35">
      <c r="A244" s="478" t="s">
        <v>286</v>
      </c>
      <c r="B244" s="479"/>
      <c r="C244" s="480">
        <v>1.3</v>
      </c>
    </row>
    <row r="245" spans="1:8" ht="25.5" x14ac:dyDescent="0.35">
      <c r="A245" s="478" t="s">
        <v>287</v>
      </c>
      <c r="B245" s="479"/>
      <c r="C245" s="480">
        <v>1.35</v>
      </c>
    </row>
    <row r="246" spans="1:8" ht="25.5" x14ac:dyDescent="0.35">
      <c r="A246" s="478" t="s">
        <v>288</v>
      </c>
      <c r="B246" s="479"/>
      <c r="C246" s="480">
        <v>1.4</v>
      </c>
    </row>
    <row r="247" spans="1:8" ht="25.5" x14ac:dyDescent="0.35">
      <c r="A247" s="478" t="s">
        <v>289</v>
      </c>
      <c r="B247" s="479"/>
      <c r="C247" s="480">
        <v>1.45</v>
      </c>
    </row>
    <row r="248" spans="1:8" ht="25.5" x14ac:dyDescent="0.35">
      <c r="A248" s="478" t="s">
        <v>290</v>
      </c>
      <c r="B248" s="479"/>
      <c r="C248" s="480">
        <v>1.5</v>
      </c>
    </row>
    <row r="249" spans="1:8" ht="25.5" x14ac:dyDescent="0.35">
      <c r="A249" s="478" t="s">
        <v>291</v>
      </c>
      <c r="B249" s="479"/>
      <c r="C249" s="480">
        <v>2</v>
      </c>
    </row>
    <row r="250" spans="1:8" ht="23.25" x14ac:dyDescent="0.2">
      <c r="A250" s="260" t="s">
        <v>292</v>
      </c>
      <c r="B250" s="260"/>
      <c r="C250" s="260"/>
      <c r="D250" s="260"/>
      <c r="E250" s="260"/>
      <c r="F250" s="260"/>
      <c r="G250" s="260"/>
      <c r="H250" s="260"/>
    </row>
    <row r="253" spans="1:8" s="262" customFormat="1" ht="114.75" customHeight="1" x14ac:dyDescent="0.2">
      <c r="A253" s="235" t="s">
        <v>481</v>
      </c>
      <c r="B253" s="235"/>
      <c r="C253" s="235"/>
      <c r="D253" s="235"/>
      <c r="E253" s="235"/>
      <c r="F253" s="235"/>
      <c r="G253" s="235"/>
      <c r="H253" s="235"/>
    </row>
    <row r="259" spans="1:8" s="262" customFormat="1" ht="114.75" customHeight="1" x14ac:dyDescent="0.2">
      <c r="A259" s="212"/>
      <c r="B259" s="213"/>
      <c r="C259" s="214"/>
      <c r="D259" s="213"/>
      <c r="E259" s="213"/>
      <c r="F259" s="213"/>
      <c r="G259" s="213"/>
      <c r="H259" s="215"/>
    </row>
  </sheetData>
  <sheetProtection selectLockedCells="1" selectUnlockedCells="1"/>
  <mergeCells count="410">
    <mergeCell ref="A253:E253"/>
    <mergeCell ref="F253:H253"/>
    <mergeCell ref="A245:B245"/>
    <mergeCell ref="A246:B246"/>
    <mergeCell ref="A247:B247"/>
    <mergeCell ref="A248:B248"/>
    <mergeCell ref="A249:B249"/>
    <mergeCell ref="A250:H250"/>
    <mergeCell ref="A239:B239"/>
    <mergeCell ref="A240:B240"/>
    <mergeCell ref="A241:B241"/>
    <mergeCell ref="A242:B242"/>
    <mergeCell ref="A243:B243"/>
    <mergeCell ref="A244:B244"/>
    <mergeCell ref="A233:H233"/>
    <mergeCell ref="A234:H234"/>
    <mergeCell ref="A235:H235"/>
    <mergeCell ref="A236:H236"/>
    <mergeCell ref="A237:H237"/>
    <mergeCell ref="A238:H238"/>
    <mergeCell ref="A230:B230"/>
    <mergeCell ref="D230:E230"/>
    <mergeCell ref="A231:B231"/>
    <mergeCell ref="D231:E231"/>
    <mergeCell ref="A232:B232"/>
    <mergeCell ref="D232:E232"/>
    <mergeCell ref="D226:E226"/>
    <mergeCell ref="A227:B227"/>
    <mergeCell ref="D227:E227"/>
    <mergeCell ref="A228:B228"/>
    <mergeCell ref="D228:E228"/>
    <mergeCell ref="A229:B229"/>
    <mergeCell ref="D229:E229"/>
    <mergeCell ref="A221:E221"/>
    <mergeCell ref="A222:E222"/>
    <mergeCell ref="A223:B223"/>
    <mergeCell ref="D223:E223"/>
    <mergeCell ref="A224:B224"/>
    <mergeCell ref="C224:C227"/>
    <mergeCell ref="D224:E224"/>
    <mergeCell ref="A225:B225"/>
    <mergeCell ref="D225:E225"/>
    <mergeCell ref="A226:B226"/>
    <mergeCell ref="A214:C214"/>
    <mergeCell ref="A215:C215"/>
    <mergeCell ref="A217:H217"/>
    <mergeCell ref="A218:H218"/>
    <mergeCell ref="A219:H219"/>
    <mergeCell ref="A220:H220"/>
    <mergeCell ref="A209:C209"/>
    <mergeCell ref="G209:H209"/>
    <mergeCell ref="A210:C210"/>
    <mergeCell ref="A211:C211"/>
    <mergeCell ref="A212:C212"/>
    <mergeCell ref="A213:C213"/>
    <mergeCell ref="A203:B203"/>
    <mergeCell ref="D203:H203"/>
    <mergeCell ref="C205:D205"/>
    <mergeCell ref="C206:D206"/>
    <mergeCell ref="C207:D207"/>
    <mergeCell ref="C208:D208"/>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27:H127"/>
    <mergeCell ref="A128:B128"/>
    <mergeCell ref="C128:C136"/>
    <mergeCell ref="D128:H128"/>
    <mergeCell ref="A129:B129"/>
    <mergeCell ref="D129:H129"/>
    <mergeCell ref="A130:B130"/>
    <mergeCell ref="D130:H130"/>
    <mergeCell ref="A131:B131"/>
    <mergeCell ref="D131:H131"/>
    <mergeCell ref="A124:B124"/>
    <mergeCell ref="D124:H124"/>
    <mergeCell ref="A125:B125"/>
    <mergeCell ref="D125:H125"/>
    <mergeCell ref="A126:C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C104"/>
    <mergeCell ref="D104:H104"/>
    <mergeCell ref="A105:B105"/>
    <mergeCell ref="C105:C125"/>
    <mergeCell ref="D105:H105"/>
    <mergeCell ref="A106:B106"/>
    <mergeCell ref="D106:H106"/>
    <mergeCell ref="A107:B107"/>
    <mergeCell ref="D107:H107"/>
    <mergeCell ref="A108:B108"/>
    <mergeCell ref="D99:H99"/>
    <mergeCell ref="A100:A102"/>
    <mergeCell ref="B100:B101"/>
    <mergeCell ref="C100:C101"/>
    <mergeCell ref="D100:H102"/>
    <mergeCell ref="D103:H103"/>
    <mergeCell ref="D93:H93"/>
    <mergeCell ref="A94:A98"/>
    <mergeCell ref="B94:B95"/>
    <mergeCell ref="C94:C95"/>
    <mergeCell ref="D94:D98"/>
    <mergeCell ref="E94:E98"/>
    <mergeCell ref="F94:F98"/>
    <mergeCell ref="G94:G98"/>
    <mergeCell ref="H94:H98"/>
    <mergeCell ref="D87:H87"/>
    <mergeCell ref="A89:A92"/>
    <mergeCell ref="B89:B90"/>
    <mergeCell ref="C89:C90"/>
    <mergeCell ref="D89:D92"/>
    <mergeCell ref="E89:E92"/>
    <mergeCell ref="F89:F92"/>
    <mergeCell ref="G89:G92"/>
    <mergeCell ref="H89:H92"/>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6"/>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3"/>
  <sheetViews>
    <sheetView view="pageBreakPreview" zoomScale="40" zoomScaleNormal="60" zoomScaleSheetLayoutView="40" workbookViewId="0">
      <pane ySplit="3" topLeftCell="A267"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653</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700" t="s">
        <v>7</v>
      </c>
      <c r="D4" s="326"/>
      <c r="E4" s="326"/>
      <c r="F4" s="326"/>
      <c r="G4" s="326"/>
      <c r="H4" s="327"/>
    </row>
    <row r="5" spans="1:8" s="28" customFormat="1" ht="24.75" customHeight="1" thickBot="1" x14ac:dyDescent="0.25">
      <c r="A5" s="24" t="s">
        <v>9</v>
      </c>
      <c r="B5" s="25"/>
      <c r="C5" s="26"/>
      <c r="D5" s="26"/>
      <c r="E5" s="26"/>
      <c r="F5" s="26"/>
      <c r="G5" s="26"/>
      <c r="H5" s="27"/>
    </row>
    <row r="6" spans="1:8" s="16" customFormat="1" ht="32.25" customHeight="1" thickBot="1" x14ac:dyDescent="0.25">
      <c r="A6" s="685"/>
      <c r="B6" s="686"/>
      <c r="C6" s="686"/>
      <c r="D6" s="287" t="s">
        <v>228</v>
      </c>
      <c r="E6" s="287"/>
      <c r="F6" s="287"/>
      <c r="G6" s="287"/>
      <c r="H6" s="459"/>
    </row>
    <row r="7" spans="1:8" s="16" customFormat="1" ht="30.75" customHeight="1" thickBot="1" x14ac:dyDescent="0.25">
      <c r="A7" s="330"/>
      <c r="B7" s="331"/>
      <c r="C7" s="516"/>
      <c r="D7" s="263" t="s">
        <v>168</v>
      </c>
      <c r="E7" s="264" t="s">
        <v>169</v>
      </c>
      <c r="F7" s="265" t="s">
        <v>170</v>
      </c>
      <c r="G7" s="264" t="s">
        <v>171</v>
      </c>
      <c r="H7" s="266" t="s">
        <v>172</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335">
        <f>F8*1.2</f>
        <v>14263.199999999999</v>
      </c>
      <c r="E8" s="336">
        <f>F8*1.1</f>
        <v>13074.6</v>
      </c>
      <c r="F8" s="336">
        <v>11886</v>
      </c>
      <c r="G8" s="336">
        <f>F8*0.75</f>
        <v>8914.5</v>
      </c>
      <c r="H8" s="337">
        <f>F8*0.5</f>
        <v>5943</v>
      </c>
    </row>
    <row r="9" spans="1:8" s="16" customFormat="1" ht="47.25" customHeight="1" x14ac:dyDescent="0.2">
      <c r="A9" s="55"/>
      <c r="B9" s="348"/>
      <c r="C9" s="349"/>
      <c r="D9" s="338"/>
      <c r="E9" s="339"/>
      <c r="F9" s="339"/>
      <c r="G9" s="339"/>
      <c r="H9" s="340"/>
    </row>
    <row r="10" spans="1:8" s="16" customFormat="1" ht="57.75" customHeight="1" x14ac:dyDescent="0.2">
      <c r="A10" s="55"/>
      <c r="B10" s="348"/>
      <c r="C10" s="349"/>
      <c r="D10" s="338"/>
      <c r="E10" s="339"/>
      <c r="F10" s="339"/>
      <c r="G10" s="339"/>
      <c r="H10" s="340"/>
    </row>
    <row r="11" spans="1:8" s="16" customFormat="1" ht="63" customHeight="1" x14ac:dyDescent="0.2">
      <c r="A11" s="55"/>
      <c r="B11" s="92"/>
      <c r="C11" s="93"/>
      <c r="D11" s="338"/>
      <c r="E11" s="339"/>
      <c r="F11" s="339"/>
      <c r="G11" s="339"/>
      <c r="H11" s="340"/>
    </row>
    <row r="12" spans="1:8" s="16" customFormat="1" ht="55.5" customHeight="1" x14ac:dyDescent="0.2">
      <c r="A12" s="55"/>
      <c r="B12" s="701" t="s">
        <v>12</v>
      </c>
      <c r="C12" s="70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338"/>
      <c r="E12" s="339"/>
      <c r="F12" s="339"/>
      <c r="G12" s="339"/>
      <c r="H12" s="340"/>
    </row>
    <row r="13" spans="1:8" s="16" customFormat="1" ht="57.75" customHeight="1" x14ac:dyDescent="0.2">
      <c r="A13" s="55"/>
      <c r="B13" s="701"/>
      <c r="C13" s="702"/>
      <c r="D13" s="338"/>
      <c r="E13" s="339"/>
      <c r="F13" s="339"/>
      <c r="G13" s="339"/>
      <c r="H13" s="340"/>
    </row>
    <row r="14" spans="1:8" s="16" customFormat="1" ht="59.25" customHeight="1" x14ac:dyDescent="0.2">
      <c r="A14" s="55"/>
      <c r="B14" s="703" t="s">
        <v>13</v>
      </c>
      <c r="C14"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338"/>
      <c r="E14" s="339"/>
      <c r="F14" s="339"/>
      <c r="G14" s="339"/>
      <c r="H14" s="340"/>
    </row>
    <row r="15" spans="1:8" s="16" customFormat="1" ht="100.5" customHeight="1" thickBot="1" x14ac:dyDescent="0.25">
      <c r="A15" s="59"/>
      <c r="B15" s="705"/>
      <c r="C15" s="706"/>
      <c r="D15" s="341"/>
      <c r="E15" s="342"/>
      <c r="F15" s="342"/>
      <c r="G15" s="342"/>
      <c r="H15" s="343"/>
    </row>
    <row r="16" spans="1:8" s="16" customFormat="1" ht="24.95" customHeight="1" thickBot="1" x14ac:dyDescent="0.25">
      <c r="A16" s="112"/>
      <c r="B16" s="707"/>
      <c r="C16" s="83"/>
      <c r="D16" s="176" t="s">
        <v>228</v>
      </c>
      <c r="E16" s="176"/>
      <c r="F16" s="176"/>
      <c r="G16" s="176"/>
      <c r="H16" s="387"/>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348"/>
      <c r="C18" s="349"/>
      <c r="D18" s="36"/>
      <c r="E18" s="37"/>
      <c r="F18" s="37"/>
      <c r="G18" s="37"/>
      <c r="H18" s="38"/>
    </row>
    <row r="19" spans="1:8" s="16" customFormat="1" ht="57.75" customHeight="1" x14ac:dyDescent="0.2">
      <c r="A19" s="71"/>
      <c r="B19" s="348"/>
      <c r="C19" s="349"/>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701" t="s">
        <v>12</v>
      </c>
      <c r="C21" s="70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701"/>
      <c r="C22" s="708"/>
      <c r="D22" s="36"/>
      <c r="E22" s="37"/>
      <c r="F22" s="37"/>
      <c r="G22" s="37"/>
      <c r="H22" s="38"/>
    </row>
    <row r="23" spans="1:8" s="16" customFormat="1" ht="87.75" customHeight="1" x14ac:dyDescent="0.2">
      <c r="A23" s="71"/>
      <c r="B23" s="709" t="s">
        <v>13</v>
      </c>
      <c r="C23" s="7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709"/>
      <c r="C24" s="708"/>
      <c r="D24" s="36"/>
      <c r="E24" s="37"/>
      <c r="F24" s="37"/>
      <c r="G24" s="37"/>
      <c r="H24" s="38"/>
    </row>
    <row r="25" spans="1:8" s="16" customFormat="1" ht="100.5" customHeight="1" thickBot="1" x14ac:dyDescent="0.25">
      <c r="A25" s="77"/>
      <c r="B25" s="107" t="s">
        <v>16</v>
      </c>
      <c r="C25" s="7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460"/>
      <c r="C26" s="130"/>
      <c r="D26" s="743"/>
      <c r="E26" s="743"/>
      <c r="F26" s="743"/>
      <c r="G26" s="743"/>
      <c r="H26" s="744"/>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287" t="s">
        <v>228</v>
      </c>
      <c r="E31" s="287"/>
      <c r="F31" s="287"/>
      <c r="G31" s="287"/>
      <c r="H31" s="459"/>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287" t="s">
        <v>228</v>
      </c>
      <c r="E35" s="287"/>
      <c r="F35" s="287"/>
      <c r="G35" s="287"/>
      <c r="H35" s="459"/>
    </row>
    <row r="36" spans="1:8" s="16" customFormat="1" ht="50.1" customHeight="1" x14ac:dyDescent="0.2">
      <c r="A36" s="65" t="s">
        <v>626</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287" t="s">
        <v>228</v>
      </c>
      <c r="E40" s="287"/>
      <c r="F40" s="287"/>
      <c r="G40" s="287"/>
      <c r="H40" s="459"/>
    </row>
    <row r="41" spans="1:8" s="16" customFormat="1" ht="50.1" customHeight="1" x14ac:dyDescent="0.2">
      <c r="A41" s="65" t="s">
        <v>627</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628</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287" t="s">
        <v>228</v>
      </c>
      <c r="E51" s="287"/>
      <c r="F51" s="287"/>
      <c r="G51" s="287"/>
      <c r="H51" s="459"/>
    </row>
    <row r="52" spans="1:8" s="16" customFormat="1" ht="50.1" customHeight="1" x14ac:dyDescent="0.2">
      <c r="A52" s="65" t="s">
        <v>629</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1">
        <f>F57*1.2</f>
        <v>17121.599999999999</v>
      </c>
      <c r="E57" s="32">
        <f>F57*1.1</f>
        <v>15694.800000000001</v>
      </c>
      <c r="F57" s="32">
        <v>14268</v>
      </c>
      <c r="G57" s="32">
        <f>F57*0.75</f>
        <v>10701</v>
      </c>
      <c r="H57" s="33">
        <f>F57*0.5</f>
        <v>7134</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54">
        <f>F63*1.2</f>
        <v>19605.599999999999</v>
      </c>
      <c r="E63" s="32">
        <f>F63*1.1</f>
        <v>17971.800000000003</v>
      </c>
      <c r="F63" s="32">
        <v>16338</v>
      </c>
      <c r="G63" s="32">
        <f>F63*0.75</f>
        <v>12253.5</v>
      </c>
      <c r="H63" s="33">
        <f>F63*0.5</f>
        <v>8169</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267">
        <v>396</v>
      </c>
      <c r="E69" s="268"/>
      <c r="F69" s="268"/>
      <c r="G69" s="268"/>
      <c r="H69" s="269"/>
    </row>
    <row r="70" spans="1:8" s="16" customFormat="1" ht="94.5" customHeight="1" x14ac:dyDescent="0.2">
      <c r="A70" s="71"/>
      <c r="B70" s="92"/>
      <c r="C70" s="93"/>
      <c r="D70" s="94"/>
      <c r="E70" s="95"/>
      <c r="F70" s="95"/>
      <c r="G70" s="95"/>
      <c r="H70" s="270"/>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271"/>
      <c r="E71" s="272"/>
      <c r="F71" s="272"/>
      <c r="G71" s="272"/>
      <c r="H71" s="273"/>
    </row>
    <row r="72" spans="1:8" s="16" customFormat="1" ht="58.5" customHeight="1" thickBot="1" x14ac:dyDescent="0.25">
      <c r="A72" s="344"/>
      <c r="B72" s="345"/>
      <c r="C72" s="345"/>
      <c r="D72" s="287" t="s">
        <v>228</v>
      </c>
      <c r="E72" s="287"/>
      <c r="F72" s="287"/>
      <c r="G72" s="287"/>
      <c r="H72" s="459"/>
    </row>
    <row r="73" spans="1:8" s="16" customFormat="1" ht="50.1" customHeight="1" thickBot="1" x14ac:dyDescent="0.25">
      <c r="A73" s="136" t="s">
        <v>38</v>
      </c>
      <c r="B73" s="137"/>
      <c r="C73" s="137"/>
      <c r="D73" s="138" t="str">
        <f>"от "&amp;MIN(D74:D100)&amp;" до "&amp;MAX(D76:D100)</f>
        <v>от 2706 до 140712</v>
      </c>
      <c r="E73" s="139"/>
      <c r="F73" s="139"/>
      <c r="G73" s="139"/>
      <c r="H73" s="140"/>
    </row>
    <row r="74" spans="1:8" s="16" customFormat="1" ht="37.5" customHeight="1" outlineLevel="1" x14ac:dyDescent="0.2">
      <c r="A74" s="141" t="s">
        <v>39</v>
      </c>
      <c r="B74" s="364"/>
      <c r="C74"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144">
        <v>2706</v>
      </c>
      <c r="E74" s="145"/>
      <c r="F74" s="145"/>
      <c r="G74" s="145"/>
      <c r="H74" s="146"/>
    </row>
    <row r="75" spans="1:8" s="16" customFormat="1" ht="37.5" customHeight="1" outlineLevel="1" x14ac:dyDescent="0.2">
      <c r="A75" s="147" t="s">
        <v>40</v>
      </c>
      <c r="B75" s="366"/>
      <c r="C75" s="350"/>
      <c r="D75" s="36">
        <v>5412</v>
      </c>
      <c r="E75" s="37"/>
      <c r="F75" s="37"/>
      <c r="G75" s="37"/>
      <c r="H75" s="38"/>
    </row>
    <row r="76" spans="1:8" s="16" customFormat="1" ht="37.5" customHeight="1" outlineLevel="1" x14ac:dyDescent="0.2">
      <c r="A76" s="147" t="s">
        <v>41</v>
      </c>
      <c r="B76" s="366"/>
      <c r="C76" s="350"/>
      <c r="D76" s="36">
        <v>10824</v>
      </c>
      <c r="E76" s="37"/>
      <c r="F76" s="37"/>
      <c r="G76" s="37"/>
      <c r="H76" s="38"/>
    </row>
    <row r="77" spans="1:8" s="16" customFormat="1" ht="37.5" customHeight="1" outlineLevel="1" x14ac:dyDescent="0.2">
      <c r="A77" s="147" t="s">
        <v>42</v>
      </c>
      <c r="B77" s="366"/>
      <c r="C77" s="350"/>
      <c r="D77" s="36">
        <v>16236</v>
      </c>
      <c r="E77" s="37"/>
      <c r="F77" s="37"/>
      <c r="G77" s="37"/>
      <c r="H77" s="38"/>
    </row>
    <row r="78" spans="1:8" s="16" customFormat="1" ht="37.5" customHeight="1" outlineLevel="1" x14ac:dyDescent="0.2">
      <c r="A78" s="147" t="s">
        <v>43</v>
      </c>
      <c r="B78" s="366"/>
      <c r="C78" s="350"/>
      <c r="D78" s="36">
        <v>21648</v>
      </c>
      <c r="E78" s="37"/>
      <c r="F78" s="37"/>
      <c r="G78" s="37"/>
      <c r="H78" s="38"/>
    </row>
    <row r="79" spans="1:8" s="16" customFormat="1" ht="37.5" customHeight="1" outlineLevel="1" x14ac:dyDescent="0.2">
      <c r="A79" s="147" t="s">
        <v>44</v>
      </c>
      <c r="B79" s="366"/>
      <c r="C79" s="350"/>
      <c r="D79" s="36">
        <v>27060</v>
      </c>
      <c r="E79" s="37"/>
      <c r="F79" s="37"/>
      <c r="G79" s="37"/>
      <c r="H79" s="38"/>
    </row>
    <row r="80" spans="1:8" s="16" customFormat="1" ht="37.5" customHeight="1" outlineLevel="1" x14ac:dyDescent="0.2">
      <c r="A80" s="147" t="s">
        <v>45</v>
      </c>
      <c r="B80" s="366"/>
      <c r="C80" s="350"/>
      <c r="D80" s="36">
        <v>32472</v>
      </c>
      <c r="E80" s="37"/>
      <c r="F80" s="37"/>
      <c r="G80" s="37"/>
      <c r="H80" s="38"/>
    </row>
    <row r="81" spans="1:8" s="16" customFormat="1" ht="37.5" customHeight="1" outlineLevel="1" x14ac:dyDescent="0.2">
      <c r="A81" s="147" t="s">
        <v>46</v>
      </c>
      <c r="B81" s="366"/>
      <c r="C81" s="350"/>
      <c r="D81" s="36">
        <v>37884</v>
      </c>
      <c r="E81" s="37"/>
      <c r="F81" s="37"/>
      <c r="G81" s="37"/>
      <c r="H81" s="38"/>
    </row>
    <row r="82" spans="1:8" s="16" customFormat="1" ht="37.5" customHeight="1" outlineLevel="1" x14ac:dyDescent="0.2">
      <c r="A82" s="147" t="s">
        <v>47</v>
      </c>
      <c r="B82" s="366"/>
      <c r="C82" s="350"/>
      <c r="D82" s="36">
        <v>43296</v>
      </c>
      <c r="E82" s="37"/>
      <c r="F82" s="37"/>
      <c r="G82" s="37"/>
      <c r="H82" s="38"/>
    </row>
    <row r="83" spans="1:8" s="16" customFormat="1" ht="37.5" customHeight="1" outlineLevel="1" x14ac:dyDescent="0.2">
      <c r="A83" s="147" t="s">
        <v>48</v>
      </c>
      <c r="B83" s="366"/>
      <c r="C83" s="350"/>
      <c r="D83" s="36">
        <v>48708</v>
      </c>
      <c r="E83" s="37"/>
      <c r="F83" s="37"/>
      <c r="G83" s="37"/>
      <c r="H83" s="38"/>
    </row>
    <row r="84" spans="1:8" s="16" customFormat="1" ht="37.5" customHeight="1" outlineLevel="1" x14ac:dyDescent="0.2">
      <c r="A84" s="147" t="s">
        <v>49</v>
      </c>
      <c r="B84" s="366"/>
      <c r="C84" s="350"/>
      <c r="D84" s="36">
        <v>54120</v>
      </c>
      <c r="E84" s="37"/>
      <c r="F84" s="37"/>
      <c r="G84" s="37"/>
      <c r="H84" s="38"/>
    </row>
    <row r="85" spans="1:8" s="16" customFormat="1" ht="37.5" customHeight="1" outlineLevel="1" x14ac:dyDescent="0.2">
      <c r="A85" s="147" t="s">
        <v>50</v>
      </c>
      <c r="B85" s="366"/>
      <c r="C85" s="350"/>
      <c r="D85" s="36">
        <v>59532</v>
      </c>
      <c r="E85" s="37"/>
      <c r="F85" s="37"/>
      <c r="G85" s="37"/>
      <c r="H85" s="38"/>
    </row>
    <row r="86" spans="1:8" s="16" customFormat="1" ht="37.5" customHeight="1" outlineLevel="1" x14ac:dyDescent="0.2">
      <c r="A86" s="147" t="s">
        <v>51</v>
      </c>
      <c r="B86" s="366"/>
      <c r="C86" s="350"/>
      <c r="D86" s="36">
        <v>64944</v>
      </c>
      <c r="E86" s="37"/>
      <c r="F86" s="37"/>
      <c r="G86" s="37"/>
      <c r="H86" s="38"/>
    </row>
    <row r="87" spans="1:8" s="16" customFormat="1" ht="37.5" customHeight="1" outlineLevel="1" x14ac:dyDescent="0.2">
      <c r="A87" s="147" t="s">
        <v>52</v>
      </c>
      <c r="B87" s="366"/>
      <c r="C87" s="350"/>
      <c r="D87" s="36">
        <v>70356</v>
      </c>
      <c r="E87" s="37"/>
      <c r="F87" s="37"/>
      <c r="G87" s="37"/>
      <c r="H87" s="38"/>
    </row>
    <row r="88" spans="1:8" s="16" customFormat="1" ht="37.5" customHeight="1" outlineLevel="1" x14ac:dyDescent="0.2">
      <c r="A88" s="147" t="s">
        <v>53</v>
      </c>
      <c r="B88" s="366"/>
      <c r="C88" s="350"/>
      <c r="D88" s="36">
        <v>75768</v>
      </c>
      <c r="E88" s="37"/>
      <c r="F88" s="37"/>
      <c r="G88" s="37"/>
      <c r="H88" s="38"/>
    </row>
    <row r="89" spans="1:8" s="16" customFormat="1" ht="37.5" customHeight="1" outlineLevel="1" x14ac:dyDescent="0.2">
      <c r="A89" s="147" t="s">
        <v>54</v>
      </c>
      <c r="B89" s="366"/>
      <c r="C89" s="350"/>
      <c r="D89" s="36">
        <v>81180</v>
      </c>
      <c r="E89" s="37"/>
      <c r="F89" s="37"/>
      <c r="G89" s="37"/>
      <c r="H89" s="38"/>
    </row>
    <row r="90" spans="1:8" s="16" customFormat="1" ht="37.5" customHeight="1" outlineLevel="1" x14ac:dyDescent="0.2">
      <c r="A90" s="147" t="s">
        <v>55</v>
      </c>
      <c r="B90" s="366"/>
      <c r="C90" s="350"/>
      <c r="D90" s="36">
        <v>86592</v>
      </c>
      <c r="E90" s="37"/>
      <c r="F90" s="37"/>
      <c r="G90" s="37"/>
      <c r="H90" s="38"/>
    </row>
    <row r="91" spans="1:8" s="16" customFormat="1" ht="37.5" customHeight="1" outlineLevel="1" x14ac:dyDescent="0.2">
      <c r="A91" s="147" t="s">
        <v>56</v>
      </c>
      <c r="B91" s="366"/>
      <c r="C91" s="350"/>
      <c r="D91" s="36">
        <v>92004</v>
      </c>
      <c r="E91" s="37"/>
      <c r="F91" s="37"/>
      <c r="G91" s="37"/>
      <c r="H91" s="38"/>
    </row>
    <row r="92" spans="1:8" s="16" customFormat="1" ht="37.5" customHeight="1" outlineLevel="1" x14ac:dyDescent="0.2">
      <c r="A92" s="147" t="s">
        <v>57</v>
      </c>
      <c r="B92" s="366"/>
      <c r="C92" s="350"/>
      <c r="D92" s="36">
        <v>97416</v>
      </c>
      <c r="E92" s="37"/>
      <c r="F92" s="37"/>
      <c r="G92" s="37"/>
      <c r="H92" s="38"/>
    </row>
    <row r="93" spans="1:8" s="16" customFormat="1" ht="37.5" customHeight="1" outlineLevel="1" x14ac:dyDescent="0.2">
      <c r="A93" s="147" t="s">
        <v>58</v>
      </c>
      <c r="B93" s="366"/>
      <c r="C93" s="350"/>
      <c r="D93" s="36">
        <v>102828</v>
      </c>
      <c r="E93" s="37"/>
      <c r="F93" s="37"/>
      <c r="G93" s="37"/>
      <c r="H93" s="38"/>
    </row>
    <row r="94" spans="1:8" s="16" customFormat="1" ht="37.5" customHeight="1" outlineLevel="1" x14ac:dyDescent="0.2">
      <c r="A94" s="147" t="s">
        <v>178</v>
      </c>
      <c r="B94" s="366"/>
      <c r="C94" s="350"/>
      <c r="D94" s="36">
        <v>108240</v>
      </c>
      <c r="E94" s="37"/>
      <c r="F94" s="37"/>
      <c r="G94" s="37"/>
      <c r="H94" s="38"/>
    </row>
    <row r="95" spans="1:8" s="16" customFormat="1" ht="37.5" customHeight="1" outlineLevel="1" x14ac:dyDescent="0.2">
      <c r="A95" s="147" t="s">
        <v>179</v>
      </c>
      <c r="B95" s="366"/>
      <c r="C95" s="350"/>
      <c r="D95" s="36">
        <v>113652</v>
      </c>
      <c r="E95" s="37"/>
      <c r="F95" s="37"/>
      <c r="G95" s="37"/>
      <c r="H95" s="38"/>
    </row>
    <row r="96" spans="1:8" s="16" customFormat="1" ht="37.5" customHeight="1" outlineLevel="1" x14ac:dyDescent="0.2">
      <c r="A96" s="147" t="s">
        <v>180</v>
      </c>
      <c r="B96" s="366"/>
      <c r="C96" s="350"/>
      <c r="D96" s="36">
        <v>119064</v>
      </c>
      <c r="E96" s="37"/>
      <c r="F96" s="37"/>
      <c r="G96" s="37"/>
      <c r="H96" s="38"/>
    </row>
    <row r="97" spans="1:8" s="16" customFormat="1" ht="37.5" customHeight="1" outlineLevel="1" x14ac:dyDescent="0.2">
      <c r="A97" s="147" t="s">
        <v>181</v>
      </c>
      <c r="B97" s="366"/>
      <c r="C97" s="350"/>
      <c r="D97" s="36">
        <v>124476</v>
      </c>
      <c r="E97" s="37"/>
      <c r="F97" s="37"/>
      <c r="G97" s="37"/>
      <c r="H97" s="38"/>
    </row>
    <row r="98" spans="1:8" s="16" customFormat="1" ht="37.5" customHeight="1" outlineLevel="1" x14ac:dyDescent="0.2">
      <c r="A98" s="147" t="s">
        <v>182</v>
      </c>
      <c r="B98" s="366"/>
      <c r="C98" s="350"/>
      <c r="D98" s="36">
        <v>129888</v>
      </c>
      <c r="E98" s="37"/>
      <c r="F98" s="37"/>
      <c r="G98" s="37"/>
      <c r="H98" s="38"/>
    </row>
    <row r="99" spans="1:8" s="16" customFormat="1" ht="37.5" customHeight="1" outlineLevel="1" x14ac:dyDescent="0.2">
      <c r="A99" s="147" t="s">
        <v>183</v>
      </c>
      <c r="B99" s="366"/>
      <c r="C99" s="350"/>
      <c r="D99" s="36">
        <v>135300</v>
      </c>
      <c r="E99" s="37"/>
      <c r="F99" s="37"/>
      <c r="G99" s="37"/>
      <c r="H99" s="38"/>
    </row>
    <row r="100" spans="1:8" s="16" customFormat="1" ht="37.5" customHeight="1" outlineLevel="1" x14ac:dyDescent="0.2">
      <c r="A100" s="147" t="s">
        <v>184</v>
      </c>
      <c r="B100" s="366"/>
      <c r="C100" s="350"/>
      <c r="D100" s="36">
        <v>140712</v>
      </c>
      <c r="E100" s="37"/>
      <c r="F100" s="37"/>
      <c r="G100" s="37"/>
      <c r="H100" s="38"/>
    </row>
    <row r="101" spans="1:8" s="16" customFormat="1" ht="37.5" customHeight="1" outlineLevel="1" x14ac:dyDescent="0.2">
      <c r="A101" s="147" t="s">
        <v>185</v>
      </c>
      <c r="B101" s="366"/>
      <c r="C101" s="350"/>
      <c r="D101" s="36">
        <v>146124</v>
      </c>
      <c r="E101" s="37"/>
      <c r="F101" s="37"/>
      <c r="G101" s="37"/>
      <c r="H101" s="38"/>
    </row>
    <row r="102" spans="1:8" s="16" customFormat="1" ht="37.5" customHeight="1" outlineLevel="1" x14ac:dyDescent="0.2">
      <c r="A102" s="147" t="s">
        <v>186</v>
      </c>
      <c r="B102" s="366"/>
      <c r="C102" s="350"/>
      <c r="D102" s="36">
        <v>151536</v>
      </c>
      <c r="E102" s="37"/>
      <c r="F102" s="37"/>
      <c r="G102" s="37"/>
      <c r="H102" s="38"/>
    </row>
    <row r="103" spans="1:8" s="16" customFormat="1" ht="37.5" customHeight="1" outlineLevel="1" x14ac:dyDescent="0.2">
      <c r="A103" s="147" t="s">
        <v>187</v>
      </c>
      <c r="B103" s="366"/>
      <c r="C103" s="350"/>
      <c r="D103" s="36">
        <v>156948</v>
      </c>
      <c r="E103" s="37"/>
      <c r="F103" s="37"/>
      <c r="G103" s="37"/>
      <c r="H103" s="38"/>
    </row>
    <row r="104" spans="1:8" s="16" customFormat="1" ht="37.5" customHeight="1" outlineLevel="1" x14ac:dyDescent="0.2">
      <c r="A104" s="147" t="s">
        <v>189</v>
      </c>
      <c r="B104" s="366"/>
      <c r="C104" s="350"/>
      <c r="D104" s="36">
        <v>162360</v>
      </c>
      <c r="E104" s="37"/>
      <c r="F104" s="37"/>
      <c r="G104" s="37"/>
      <c r="H104" s="38"/>
    </row>
    <row r="105" spans="1:8" s="16" customFormat="1" ht="37.5" customHeight="1" outlineLevel="1" x14ac:dyDescent="0.2">
      <c r="A105" s="147" t="s">
        <v>190</v>
      </c>
      <c r="B105" s="366"/>
      <c r="C105" s="350"/>
      <c r="D105" s="36">
        <v>167772</v>
      </c>
      <c r="E105" s="37"/>
      <c r="F105" s="37"/>
      <c r="G105" s="37"/>
      <c r="H105" s="38"/>
    </row>
    <row r="106" spans="1:8" s="16" customFormat="1" ht="37.5" customHeight="1" outlineLevel="1" x14ac:dyDescent="0.2">
      <c r="A106" s="147" t="s">
        <v>191</v>
      </c>
      <c r="B106" s="366"/>
      <c r="C106" s="350"/>
      <c r="D106" s="36">
        <v>173184</v>
      </c>
      <c r="E106" s="37"/>
      <c r="F106" s="37"/>
      <c r="G106" s="37"/>
      <c r="H106" s="38"/>
    </row>
    <row r="107" spans="1:8" s="16" customFormat="1" ht="37.5" customHeight="1" outlineLevel="1" x14ac:dyDescent="0.2">
      <c r="A107" s="147" t="s">
        <v>192</v>
      </c>
      <c r="B107" s="366"/>
      <c r="C107" s="350"/>
      <c r="D107" s="36">
        <v>178596</v>
      </c>
      <c r="E107" s="37"/>
      <c r="F107" s="37"/>
      <c r="G107" s="37"/>
      <c r="H107" s="38"/>
    </row>
    <row r="108" spans="1:8" s="16" customFormat="1" ht="37.5" customHeight="1" outlineLevel="1" x14ac:dyDescent="0.2">
      <c r="A108" s="147" t="s">
        <v>229</v>
      </c>
      <c r="B108" s="148"/>
      <c r="C108" s="350"/>
      <c r="D108" s="36">
        <v>184008</v>
      </c>
      <c r="E108" s="37"/>
      <c r="F108" s="37"/>
      <c r="G108" s="37"/>
      <c r="H108" s="38"/>
    </row>
    <row r="109" spans="1:8" s="16" customFormat="1" ht="37.5" customHeight="1" outlineLevel="1" x14ac:dyDescent="0.2">
      <c r="A109" s="147" t="s">
        <v>230</v>
      </c>
      <c r="B109" s="148"/>
      <c r="C109" s="350"/>
      <c r="D109" s="36">
        <v>189420</v>
      </c>
      <c r="E109" s="37"/>
      <c r="F109" s="37"/>
      <c r="G109" s="37"/>
      <c r="H109" s="38"/>
    </row>
    <row r="110" spans="1:8" s="16" customFormat="1" ht="37.5" customHeight="1" outlineLevel="1" x14ac:dyDescent="0.2">
      <c r="A110" s="147" t="s">
        <v>231</v>
      </c>
      <c r="B110" s="148"/>
      <c r="C110" s="350"/>
      <c r="D110" s="36">
        <v>194832</v>
      </c>
      <c r="E110" s="37"/>
      <c r="F110" s="37"/>
      <c r="G110" s="37"/>
      <c r="H110" s="38"/>
    </row>
    <row r="111" spans="1:8" s="16" customFormat="1" ht="37.5" customHeight="1" outlineLevel="1" x14ac:dyDescent="0.2">
      <c r="A111" s="147" t="s">
        <v>232</v>
      </c>
      <c r="B111" s="148"/>
      <c r="C111" s="350"/>
      <c r="D111" s="36">
        <v>200244</v>
      </c>
      <c r="E111" s="37"/>
      <c r="F111" s="37"/>
      <c r="G111" s="37"/>
      <c r="H111" s="38"/>
    </row>
    <row r="112" spans="1:8" s="16" customFormat="1" ht="37.5" customHeight="1" outlineLevel="1" x14ac:dyDescent="0.2">
      <c r="A112" s="147" t="s">
        <v>233</v>
      </c>
      <c r="B112" s="148"/>
      <c r="C112" s="350"/>
      <c r="D112" s="36">
        <v>205656</v>
      </c>
      <c r="E112" s="37"/>
      <c r="F112" s="37"/>
      <c r="G112" s="37"/>
      <c r="H112" s="38"/>
    </row>
    <row r="113" spans="1:8" s="16" customFormat="1" ht="37.5" customHeight="1" outlineLevel="1" x14ac:dyDescent="0.2">
      <c r="A113" s="147" t="s">
        <v>356</v>
      </c>
      <c r="B113" s="148"/>
      <c r="C113" s="350"/>
      <c r="D113" s="36">
        <v>211068</v>
      </c>
      <c r="E113" s="37"/>
      <c r="F113" s="37"/>
      <c r="G113" s="37"/>
      <c r="H113" s="38"/>
    </row>
    <row r="114" spans="1:8" s="16" customFormat="1" ht="37.5" customHeight="1" outlineLevel="1" x14ac:dyDescent="0.2">
      <c r="A114" s="147" t="s">
        <v>357</v>
      </c>
      <c r="B114" s="148"/>
      <c r="C114" s="350"/>
      <c r="D114" s="36">
        <v>216480</v>
      </c>
      <c r="E114" s="37"/>
      <c r="F114" s="37"/>
      <c r="G114" s="37"/>
      <c r="H114" s="38"/>
    </row>
    <row r="115" spans="1:8" s="16" customFormat="1" ht="37.5" customHeight="1" outlineLevel="1" x14ac:dyDescent="0.2">
      <c r="A115" s="147" t="s">
        <v>358</v>
      </c>
      <c r="B115" s="148"/>
      <c r="C115" s="350"/>
      <c r="D115" s="36">
        <v>221892</v>
      </c>
      <c r="E115" s="37"/>
      <c r="F115" s="37"/>
      <c r="G115" s="37"/>
      <c r="H115" s="38"/>
    </row>
    <row r="116" spans="1:8" s="16" customFormat="1" ht="37.5" customHeight="1" outlineLevel="1" x14ac:dyDescent="0.2">
      <c r="A116" s="147" t="s">
        <v>359</v>
      </c>
      <c r="B116" s="148"/>
      <c r="C116" s="350"/>
      <c r="D116" s="36">
        <v>227304</v>
      </c>
      <c r="E116" s="37"/>
      <c r="F116" s="37"/>
      <c r="G116" s="37"/>
      <c r="H116" s="38"/>
    </row>
    <row r="117" spans="1:8" s="16" customFormat="1" ht="37.5" customHeight="1" outlineLevel="1" x14ac:dyDescent="0.2">
      <c r="A117" s="147" t="s">
        <v>360</v>
      </c>
      <c r="B117" s="148"/>
      <c r="C117" s="350"/>
      <c r="D117" s="36">
        <v>232716</v>
      </c>
      <c r="E117" s="37"/>
      <c r="F117" s="37"/>
      <c r="G117" s="37"/>
      <c r="H117" s="38"/>
    </row>
    <row r="118" spans="1:8" s="16" customFormat="1" ht="37.5" customHeight="1" outlineLevel="1" x14ac:dyDescent="0.2">
      <c r="A118" s="147" t="s">
        <v>361</v>
      </c>
      <c r="B118" s="148"/>
      <c r="C118" s="350"/>
      <c r="D118" s="36">
        <v>238128</v>
      </c>
      <c r="E118" s="37"/>
      <c r="F118" s="37"/>
      <c r="G118" s="37"/>
      <c r="H118" s="38"/>
    </row>
    <row r="119" spans="1:8" s="16" customFormat="1" ht="37.5" customHeight="1" outlineLevel="1" x14ac:dyDescent="0.2">
      <c r="A119" s="147" t="s">
        <v>362</v>
      </c>
      <c r="B119" s="148"/>
      <c r="C119" s="350"/>
      <c r="D119" s="36">
        <v>243540</v>
      </c>
      <c r="E119" s="37"/>
      <c r="F119" s="37"/>
      <c r="G119" s="37"/>
      <c r="H119" s="38"/>
    </row>
    <row r="120" spans="1:8" s="16" customFormat="1" ht="37.5" customHeight="1" outlineLevel="1" x14ac:dyDescent="0.2">
      <c r="A120" s="147" t="s">
        <v>363</v>
      </c>
      <c r="B120" s="148"/>
      <c r="C120" s="350"/>
      <c r="D120" s="36">
        <v>248952</v>
      </c>
      <c r="E120" s="37"/>
      <c r="F120" s="37"/>
      <c r="G120" s="37"/>
      <c r="H120" s="38"/>
    </row>
    <row r="121" spans="1:8" s="16" customFormat="1" ht="37.5" customHeight="1" outlineLevel="1" x14ac:dyDescent="0.2">
      <c r="A121" s="147" t="s">
        <v>364</v>
      </c>
      <c r="B121" s="148"/>
      <c r="C121" s="350"/>
      <c r="D121" s="36">
        <v>254364</v>
      </c>
      <c r="E121" s="37"/>
      <c r="F121" s="37"/>
      <c r="G121" s="37"/>
      <c r="H121" s="38"/>
    </row>
    <row r="122" spans="1:8" s="16" customFormat="1" ht="37.5" customHeight="1" outlineLevel="1" x14ac:dyDescent="0.2">
      <c r="A122" s="147" t="s">
        <v>365</v>
      </c>
      <c r="B122" s="148"/>
      <c r="C122" s="350"/>
      <c r="D122" s="36">
        <v>259776</v>
      </c>
      <c r="E122" s="37"/>
      <c r="F122" s="37"/>
      <c r="G122" s="37"/>
      <c r="H122" s="38"/>
    </row>
    <row r="123" spans="1:8" s="16" customFormat="1" ht="37.5" customHeight="1" outlineLevel="1" x14ac:dyDescent="0.2">
      <c r="A123" s="147" t="s">
        <v>366</v>
      </c>
      <c r="B123" s="148"/>
      <c r="C123" s="350"/>
      <c r="D123" s="36">
        <v>265188</v>
      </c>
      <c r="E123" s="37"/>
      <c r="F123" s="37"/>
      <c r="G123" s="37"/>
      <c r="H123" s="38"/>
    </row>
    <row r="124" spans="1:8" s="16" customFormat="1" ht="37.5" customHeight="1" outlineLevel="1" x14ac:dyDescent="0.2">
      <c r="A124" s="147" t="s">
        <v>367</v>
      </c>
      <c r="B124" s="148"/>
      <c r="C124" s="350"/>
      <c r="D124" s="36">
        <v>270600</v>
      </c>
      <c r="E124" s="37"/>
      <c r="F124" s="37"/>
      <c r="G124" s="37"/>
      <c r="H124" s="38"/>
    </row>
    <row r="125" spans="1:8" s="16" customFormat="1" ht="37.5" customHeight="1" outlineLevel="1" x14ac:dyDescent="0.2">
      <c r="A125" s="147" t="s">
        <v>368</v>
      </c>
      <c r="B125" s="148"/>
      <c r="C125" s="350"/>
      <c r="D125" s="36">
        <v>276012</v>
      </c>
      <c r="E125" s="37"/>
      <c r="F125" s="37"/>
      <c r="G125" s="37"/>
      <c r="H125" s="38"/>
    </row>
    <row r="126" spans="1:8" s="16" customFormat="1" ht="37.5" customHeight="1" outlineLevel="1" x14ac:dyDescent="0.2">
      <c r="A126" s="147" t="s">
        <v>369</v>
      </c>
      <c r="B126" s="148"/>
      <c r="C126" s="350"/>
      <c r="D126" s="36">
        <v>281424</v>
      </c>
      <c r="E126" s="37"/>
      <c r="F126" s="37"/>
      <c r="G126" s="37"/>
      <c r="H126" s="38"/>
    </row>
    <row r="127" spans="1:8" s="16" customFormat="1" ht="37.5" customHeight="1" outlineLevel="1" x14ac:dyDescent="0.2">
      <c r="A127" s="147" t="s">
        <v>370</v>
      </c>
      <c r="B127" s="148"/>
      <c r="C127" s="350"/>
      <c r="D127" s="36">
        <v>286836</v>
      </c>
      <c r="E127" s="37"/>
      <c r="F127" s="37"/>
      <c r="G127" s="37"/>
      <c r="H127" s="38"/>
    </row>
    <row r="128" spans="1:8" s="16" customFormat="1" ht="37.5" customHeight="1" outlineLevel="1" x14ac:dyDescent="0.2">
      <c r="A128" s="147" t="s">
        <v>371</v>
      </c>
      <c r="B128" s="148"/>
      <c r="C128" s="350"/>
      <c r="D128" s="36">
        <v>292248</v>
      </c>
      <c r="E128" s="37"/>
      <c r="F128" s="37"/>
      <c r="G128" s="37"/>
      <c r="H128" s="38"/>
    </row>
    <row r="129" spans="1:8" s="16" customFormat="1" ht="37.5" customHeight="1" outlineLevel="1" x14ac:dyDescent="0.2">
      <c r="A129" s="147" t="s">
        <v>372</v>
      </c>
      <c r="B129" s="148"/>
      <c r="C129" s="350"/>
      <c r="D129" s="36">
        <v>297660</v>
      </c>
      <c r="E129" s="37"/>
      <c r="F129" s="37"/>
      <c r="G129" s="37"/>
      <c r="H129" s="38"/>
    </row>
    <row r="130" spans="1:8" s="16" customFormat="1" ht="37.5" customHeight="1" outlineLevel="1" x14ac:dyDescent="0.2">
      <c r="A130" s="147" t="s">
        <v>373</v>
      </c>
      <c r="B130" s="148"/>
      <c r="C130" s="350"/>
      <c r="D130" s="36">
        <v>303072</v>
      </c>
      <c r="E130" s="37"/>
      <c r="F130" s="37"/>
      <c r="G130" s="37"/>
      <c r="H130" s="38"/>
    </row>
    <row r="131" spans="1:8" s="16" customFormat="1" ht="37.5" customHeight="1" outlineLevel="1" x14ac:dyDescent="0.2">
      <c r="A131" s="147" t="s">
        <v>374</v>
      </c>
      <c r="B131" s="148"/>
      <c r="C131" s="350"/>
      <c r="D131" s="36">
        <v>308484</v>
      </c>
      <c r="E131" s="37"/>
      <c r="F131" s="37"/>
      <c r="G131" s="37"/>
      <c r="H131" s="38"/>
    </row>
    <row r="132" spans="1:8" s="16" customFormat="1" ht="37.5" customHeight="1" outlineLevel="1" x14ac:dyDescent="0.2">
      <c r="A132" s="147" t="s">
        <v>375</v>
      </c>
      <c r="B132" s="148"/>
      <c r="C132" s="350"/>
      <c r="D132" s="36">
        <v>313896</v>
      </c>
      <c r="E132" s="37"/>
      <c r="F132" s="37"/>
      <c r="G132" s="37"/>
      <c r="H132" s="38"/>
    </row>
    <row r="133" spans="1:8" s="16" customFormat="1" ht="37.5" customHeight="1" outlineLevel="1" x14ac:dyDescent="0.2">
      <c r="A133" s="147" t="s">
        <v>376</v>
      </c>
      <c r="B133" s="148"/>
      <c r="C133" s="350"/>
      <c r="D133" s="36">
        <v>319308</v>
      </c>
      <c r="E133" s="37"/>
      <c r="F133" s="37"/>
      <c r="G133" s="37"/>
      <c r="H133" s="38"/>
    </row>
    <row r="134" spans="1:8" s="16" customFormat="1" ht="37.5" customHeight="1" outlineLevel="1" x14ac:dyDescent="0.2">
      <c r="A134" s="147" t="s">
        <v>377</v>
      </c>
      <c r="B134" s="148"/>
      <c r="C134" s="350"/>
      <c r="D134" s="36">
        <v>324720</v>
      </c>
      <c r="E134" s="37"/>
      <c r="F134" s="37"/>
      <c r="G134" s="37"/>
      <c r="H134" s="38"/>
    </row>
    <row r="135" spans="1:8" s="16" customFormat="1" ht="37.5" customHeight="1" outlineLevel="1" x14ac:dyDescent="0.2">
      <c r="A135" s="147" t="s">
        <v>378</v>
      </c>
      <c r="B135" s="148"/>
      <c r="C135" s="350"/>
      <c r="D135" s="36">
        <v>330132</v>
      </c>
      <c r="E135" s="37"/>
      <c r="F135" s="37"/>
      <c r="G135" s="37"/>
      <c r="H135" s="38"/>
    </row>
    <row r="136" spans="1:8" s="16" customFormat="1" ht="37.5" customHeight="1" outlineLevel="1" x14ac:dyDescent="0.2">
      <c r="A136" s="147" t="s">
        <v>379</v>
      </c>
      <c r="B136" s="148"/>
      <c r="C136" s="350"/>
      <c r="D136" s="36">
        <v>335544</v>
      </c>
      <c r="E136" s="37"/>
      <c r="F136" s="37"/>
      <c r="G136" s="37"/>
      <c r="H136" s="38"/>
    </row>
    <row r="137" spans="1:8" s="16" customFormat="1" ht="37.5" customHeight="1" outlineLevel="1" x14ac:dyDescent="0.2">
      <c r="A137" s="147" t="s">
        <v>380</v>
      </c>
      <c r="B137" s="148"/>
      <c r="C137" s="350"/>
      <c r="D137" s="36">
        <v>340956</v>
      </c>
      <c r="E137" s="37"/>
      <c r="F137" s="37"/>
      <c r="G137" s="37"/>
      <c r="H137" s="38"/>
    </row>
    <row r="138" spans="1:8" s="16" customFormat="1" ht="37.5" customHeight="1" outlineLevel="1" x14ac:dyDescent="0.2">
      <c r="A138" s="147" t="s">
        <v>381</v>
      </c>
      <c r="B138" s="148"/>
      <c r="C138" s="350"/>
      <c r="D138" s="36">
        <v>346368</v>
      </c>
      <c r="E138" s="37"/>
      <c r="F138" s="37"/>
      <c r="G138" s="37"/>
      <c r="H138" s="38"/>
    </row>
    <row r="139" spans="1:8" s="16" customFormat="1" ht="37.5" customHeight="1" outlineLevel="1" x14ac:dyDescent="0.2">
      <c r="A139" s="147" t="s">
        <v>382</v>
      </c>
      <c r="B139" s="148"/>
      <c r="C139" s="350"/>
      <c r="D139" s="36">
        <v>351780</v>
      </c>
      <c r="E139" s="37"/>
      <c r="F139" s="37"/>
      <c r="G139" s="37"/>
      <c r="H139" s="38"/>
    </row>
    <row r="140" spans="1:8" s="16" customFormat="1" ht="37.5" customHeight="1" outlineLevel="1" x14ac:dyDescent="0.2">
      <c r="A140" s="147" t="s">
        <v>383</v>
      </c>
      <c r="B140" s="148"/>
      <c r="C140" s="350"/>
      <c r="D140" s="36">
        <v>357192</v>
      </c>
      <c r="E140" s="37"/>
      <c r="F140" s="37"/>
      <c r="G140" s="37"/>
      <c r="H140" s="38"/>
    </row>
    <row r="141" spans="1:8" s="16" customFormat="1" ht="37.5" customHeight="1" outlineLevel="1" x14ac:dyDescent="0.2">
      <c r="A141" s="147" t="s">
        <v>384</v>
      </c>
      <c r="B141" s="148"/>
      <c r="C141" s="350"/>
      <c r="D141" s="36">
        <v>362604</v>
      </c>
      <c r="E141" s="37"/>
      <c r="F141" s="37"/>
      <c r="G141" s="37"/>
      <c r="H141" s="38"/>
    </row>
    <row r="142" spans="1:8" s="16" customFormat="1" ht="37.5" customHeight="1" outlineLevel="1" thickBot="1" x14ac:dyDescent="0.25">
      <c r="A142" s="147" t="s">
        <v>385</v>
      </c>
      <c r="B142" s="148"/>
      <c r="C142" s="367"/>
      <c r="D142" s="36">
        <v>368016</v>
      </c>
      <c r="E142" s="37"/>
      <c r="F142" s="37"/>
      <c r="G142" s="37"/>
      <c r="H142" s="38"/>
    </row>
    <row r="143" spans="1:8" s="16" customFormat="1" ht="24.95" customHeight="1" thickBot="1" x14ac:dyDescent="0.25">
      <c r="A143" s="81"/>
      <c r="B143" s="460"/>
      <c r="C143" s="130"/>
      <c r="D143" s="345" t="s">
        <v>234</v>
      </c>
      <c r="E143" s="345"/>
      <c r="F143" s="345"/>
      <c r="G143" s="345"/>
      <c r="H143" s="346"/>
    </row>
    <row r="144" spans="1:8" s="16" customFormat="1" ht="24.95" customHeight="1" thickBot="1" x14ac:dyDescent="0.25">
      <c r="A144" s="461"/>
      <c r="B144" s="124"/>
      <c r="C144" s="125"/>
      <c r="D144" s="462" t="s">
        <v>168</v>
      </c>
      <c r="E144" s="463" t="s">
        <v>169</v>
      </c>
      <c r="F144" s="464" t="s">
        <v>170</v>
      </c>
      <c r="G144" s="463" t="s">
        <v>171</v>
      </c>
      <c r="H144" s="465" t="s">
        <v>172</v>
      </c>
    </row>
    <row r="145" spans="1:8" s="16" customFormat="1" ht="48" customHeight="1" x14ac:dyDescent="0.2">
      <c r="A145" s="53" t="s">
        <v>235</v>
      </c>
      <c r="B145" s="30" t="s">
        <v>27</v>
      </c>
      <c r="C1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5" s="335">
        <f>F145*1.2</f>
        <v>14263.199999999999</v>
      </c>
      <c r="E145" s="336">
        <f>F145*1.1</f>
        <v>13074.6</v>
      </c>
      <c r="F145" s="336">
        <v>11886</v>
      </c>
      <c r="G145" s="336">
        <f>F145*0.75</f>
        <v>8914.5</v>
      </c>
      <c r="H145" s="337">
        <f>F145*0.5</f>
        <v>5943</v>
      </c>
    </row>
    <row r="146" spans="1:8" s="16" customFormat="1" ht="132" customHeight="1" x14ac:dyDescent="0.2">
      <c r="A146" s="55"/>
      <c r="B146" s="35"/>
      <c r="C146" s="35"/>
      <c r="D146" s="338"/>
      <c r="E146" s="339"/>
      <c r="F146" s="339"/>
      <c r="G146" s="339"/>
      <c r="H146" s="340"/>
    </row>
    <row r="147" spans="1:8" s="16" customFormat="1" ht="97.5" customHeight="1" x14ac:dyDescent="0.2">
      <c r="A147" s="55"/>
      <c r="B147" s="39" t="s">
        <v>12</v>
      </c>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7" s="338"/>
      <c r="E147" s="339"/>
      <c r="F147" s="339"/>
      <c r="G147" s="339"/>
      <c r="H147" s="340"/>
    </row>
    <row r="148" spans="1:8" s="16" customFormat="1" ht="166.5" customHeight="1" thickBot="1" x14ac:dyDescent="0.25">
      <c r="A148" s="59"/>
      <c r="B148" s="42" t="s">
        <v>13</v>
      </c>
      <c r="C14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8" s="341"/>
      <c r="E148" s="342"/>
      <c r="F148" s="342"/>
      <c r="G148" s="342"/>
      <c r="H148" s="343"/>
    </row>
    <row r="149" spans="1:8" s="16" customFormat="1" ht="24.95" customHeight="1" thickBot="1" x14ac:dyDescent="0.25">
      <c r="A149" s="47"/>
      <c r="B149" s="48"/>
      <c r="C149" s="49"/>
      <c r="D149" s="287"/>
      <c r="E149" s="287"/>
      <c r="F149" s="287"/>
      <c r="G149" s="287"/>
      <c r="H149" s="459"/>
    </row>
    <row r="150" spans="1:8" s="16" customFormat="1" ht="48" customHeight="1" x14ac:dyDescent="0.2">
      <c r="A150" s="53" t="s">
        <v>236</v>
      </c>
      <c r="B150" s="30" t="s">
        <v>27</v>
      </c>
      <c r="C15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0" s="54">
        <f>F150*1.2</f>
        <v>16336.8</v>
      </c>
      <c r="E150" s="32">
        <f>F150*1.1</f>
        <v>14975.400000000001</v>
      </c>
      <c r="F150" s="32">
        <v>13614</v>
      </c>
      <c r="G150" s="32">
        <f>F150*0.75</f>
        <v>10210.5</v>
      </c>
      <c r="H150" s="33">
        <f>F150*0.5</f>
        <v>6807</v>
      </c>
    </row>
    <row r="151" spans="1:8" s="16" customFormat="1" ht="132" customHeight="1" x14ac:dyDescent="0.2">
      <c r="A151" s="55"/>
      <c r="B151" s="35"/>
      <c r="C151" s="35"/>
      <c r="D151" s="56"/>
      <c r="E151" s="37"/>
      <c r="F151" s="37"/>
      <c r="G151" s="37"/>
      <c r="H151" s="38"/>
    </row>
    <row r="152" spans="1:8" s="16" customFormat="1" ht="97.5" customHeight="1" x14ac:dyDescent="0.2">
      <c r="A152" s="55"/>
      <c r="B152" s="39" t="s">
        <v>12</v>
      </c>
      <c r="C15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2" s="56"/>
      <c r="E152" s="37"/>
      <c r="F152" s="37"/>
      <c r="G152" s="37"/>
      <c r="H152" s="38"/>
    </row>
    <row r="153" spans="1:8" s="16" customFormat="1" ht="166.5" customHeight="1" x14ac:dyDescent="0.2">
      <c r="A153" s="55"/>
      <c r="B153" s="57" t="s">
        <v>13</v>
      </c>
      <c r="C153"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3" s="56"/>
      <c r="E153" s="37"/>
      <c r="F153" s="37"/>
      <c r="G153" s="37"/>
      <c r="H153" s="38"/>
    </row>
    <row r="154" spans="1:8" s="16" customFormat="1" ht="92.25" customHeight="1" thickBot="1" x14ac:dyDescent="0.25">
      <c r="A154" s="59"/>
      <c r="B154" s="42" t="s">
        <v>16</v>
      </c>
      <c r="C15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4" s="61"/>
      <c r="E154" s="45"/>
      <c r="F154" s="45"/>
      <c r="G154" s="45"/>
      <c r="H154" s="46"/>
    </row>
    <row r="155" spans="1:8" s="16" customFormat="1" ht="24.95" customHeight="1" thickBot="1" x14ac:dyDescent="0.25">
      <c r="A155" s="81"/>
      <c r="B155" s="82"/>
      <c r="C155" s="83"/>
      <c r="D155" s="287"/>
      <c r="E155" s="287"/>
      <c r="F155" s="287"/>
      <c r="G155" s="287"/>
      <c r="H155" s="459"/>
    </row>
    <row r="156" spans="1:8" s="16" customFormat="1" ht="50.1" customHeight="1" x14ac:dyDescent="0.2">
      <c r="A156" s="65" t="s">
        <v>237</v>
      </c>
      <c r="B156" s="87" t="s">
        <v>23</v>
      </c>
      <c r="C15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6" s="267">
        <v>396</v>
      </c>
      <c r="E156" s="268"/>
      <c r="F156" s="268"/>
      <c r="G156" s="268"/>
      <c r="H156" s="269"/>
    </row>
    <row r="157" spans="1:8" s="16" customFormat="1" ht="94.5" customHeight="1" x14ac:dyDescent="0.2">
      <c r="A157" s="71"/>
      <c r="B157" s="92"/>
      <c r="C157" s="93"/>
      <c r="D157" s="94"/>
      <c r="E157" s="95"/>
      <c r="F157" s="95"/>
      <c r="G157" s="95"/>
      <c r="H157" s="270"/>
    </row>
    <row r="158" spans="1:8" s="16" customFormat="1" ht="163.5" customHeight="1" thickBot="1" x14ac:dyDescent="0.25">
      <c r="A158" s="77"/>
      <c r="B158" s="97" t="s">
        <v>13</v>
      </c>
      <c r="C15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8" s="271"/>
      <c r="E158" s="272"/>
      <c r="F158" s="272"/>
      <c r="G158" s="272"/>
      <c r="H158" s="273"/>
    </row>
    <row r="159" spans="1:8" s="16" customFormat="1" ht="24.95" customHeight="1" thickBot="1" x14ac:dyDescent="0.25">
      <c r="A159" s="81"/>
      <c r="B159" s="129"/>
      <c r="C159" s="130"/>
      <c r="D159" s="345" t="s">
        <v>234</v>
      </c>
      <c r="E159" s="345"/>
      <c r="F159" s="345"/>
      <c r="G159" s="345"/>
      <c r="H159" s="346"/>
    </row>
    <row r="160" spans="1:8" s="16" customFormat="1" ht="50.1" customHeight="1" thickBot="1" x14ac:dyDescent="0.25">
      <c r="A160" s="136" t="s">
        <v>38</v>
      </c>
      <c r="B160" s="137"/>
      <c r="C160" s="137"/>
      <c r="D160" s="745" t="str">
        <f>"от "&amp;MIN(D161:D179)&amp;" до "&amp;MAX(D161:D179)</f>
        <v>от 2706 до 97416</v>
      </c>
      <c r="E160" s="746"/>
      <c r="F160" s="746"/>
      <c r="G160" s="746"/>
      <c r="H160" s="747"/>
    </row>
    <row r="161" spans="1:8" s="16" customFormat="1" ht="37.5" customHeight="1" outlineLevel="1" x14ac:dyDescent="0.2">
      <c r="A161" s="141" t="s">
        <v>238</v>
      </c>
      <c r="B161" s="364"/>
      <c r="C161"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61" s="54">
        <v>2706</v>
      </c>
      <c r="E161" s="32"/>
      <c r="F161" s="32"/>
      <c r="G161" s="32"/>
      <c r="H161" s="33"/>
    </row>
    <row r="162" spans="1:8" s="16" customFormat="1" ht="37.5" customHeight="1" outlineLevel="1" x14ac:dyDescent="0.2">
      <c r="A162" s="558" t="s">
        <v>239</v>
      </c>
      <c r="B162" s="568"/>
      <c r="C162" s="350"/>
      <c r="D162" s="56">
        <v>5412</v>
      </c>
      <c r="E162" s="37"/>
      <c r="F162" s="37"/>
      <c r="G162" s="37"/>
      <c r="H162" s="38"/>
    </row>
    <row r="163" spans="1:8" s="16" customFormat="1" ht="37.5" customHeight="1" outlineLevel="1" x14ac:dyDescent="0.2">
      <c r="A163" s="558" t="s">
        <v>240</v>
      </c>
      <c r="B163" s="568"/>
      <c r="C163" s="350"/>
      <c r="D163" s="56">
        <v>10824</v>
      </c>
      <c r="E163" s="37"/>
      <c r="F163" s="37"/>
      <c r="G163" s="37"/>
      <c r="H163" s="38"/>
    </row>
    <row r="164" spans="1:8" s="16" customFormat="1" ht="37.5" customHeight="1" outlineLevel="1" x14ac:dyDescent="0.2">
      <c r="A164" s="558" t="s">
        <v>241</v>
      </c>
      <c r="B164" s="568"/>
      <c r="C164" s="350"/>
      <c r="D164" s="56">
        <v>16236</v>
      </c>
      <c r="E164" s="37"/>
      <c r="F164" s="37"/>
      <c r="G164" s="37"/>
      <c r="H164" s="38"/>
    </row>
    <row r="165" spans="1:8" s="16" customFormat="1" ht="37.5" customHeight="1" outlineLevel="1" x14ac:dyDescent="0.2">
      <c r="A165" s="558" t="s">
        <v>242</v>
      </c>
      <c r="B165" s="568"/>
      <c r="C165" s="350"/>
      <c r="D165" s="56">
        <v>21648</v>
      </c>
      <c r="E165" s="37"/>
      <c r="F165" s="37"/>
      <c r="G165" s="37"/>
      <c r="H165" s="38"/>
    </row>
    <row r="166" spans="1:8" s="16" customFormat="1" ht="37.5" customHeight="1" outlineLevel="1" x14ac:dyDescent="0.2">
      <c r="A166" s="558" t="s">
        <v>243</v>
      </c>
      <c r="B166" s="568"/>
      <c r="C166" s="350"/>
      <c r="D166" s="56">
        <v>27060</v>
      </c>
      <c r="E166" s="37"/>
      <c r="F166" s="37"/>
      <c r="G166" s="37"/>
      <c r="H166" s="38"/>
    </row>
    <row r="167" spans="1:8" s="16" customFormat="1" ht="37.5" customHeight="1" outlineLevel="1" x14ac:dyDescent="0.2">
      <c r="A167" s="558" t="s">
        <v>244</v>
      </c>
      <c r="B167" s="568"/>
      <c r="C167" s="350"/>
      <c r="D167" s="56">
        <v>32472</v>
      </c>
      <c r="E167" s="37"/>
      <c r="F167" s="37"/>
      <c r="G167" s="37"/>
      <c r="H167" s="38"/>
    </row>
    <row r="168" spans="1:8" s="16" customFormat="1" ht="37.5" customHeight="1" outlineLevel="1" x14ac:dyDescent="0.2">
      <c r="A168" s="558" t="s">
        <v>245</v>
      </c>
      <c r="B168" s="568"/>
      <c r="C168" s="350"/>
      <c r="D168" s="56">
        <v>37884</v>
      </c>
      <c r="E168" s="37"/>
      <c r="F168" s="37"/>
      <c r="G168" s="37"/>
      <c r="H168" s="38"/>
    </row>
    <row r="169" spans="1:8" s="16" customFormat="1" ht="37.5" customHeight="1" outlineLevel="1" x14ac:dyDescent="0.2">
      <c r="A169" s="558" t="s">
        <v>246</v>
      </c>
      <c r="B169" s="568"/>
      <c r="C169" s="350"/>
      <c r="D169" s="56">
        <v>43296</v>
      </c>
      <c r="E169" s="37"/>
      <c r="F169" s="37"/>
      <c r="G169" s="37"/>
      <c r="H169" s="38"/>
    </row>
    <row r="170" spans="1:8" s="16" customFormat="1" ht="37.5" customHeight="1" outlineLevel="1" x14ac:dyDescent="0.2">
      <c r="A170" s="558" t="s">
        <v>247</v>
      </c>
      <c r="B170" s="568"/>
      <c r="C170" s="350"/>
      <c r="D170" s="56">
        <v>48708</v>
      </c>
      <c r="E170" s="37"/>
      <c r="F170" s="37"/>
      <c r="G170" s="37"/>
      <c r="H170" s="38"/>
    </row>
    <row r="171" spans="1:8" s="16" customFormat="1" ht="37.5" customHeight="1" outlineLevel="1" x14ac:dyDescent="0.2">
      <c r="A171" s="558" t="s">
        <v>248</v>
      </c>
      <c r="B171" s="568"/>
      <c r="C171" s="350"/>
      <c r="D171" s="56">
        <v>54120</v>
      </c>
      <c r="E171" s="37"/>
      <c r="F171" s="37"/>
      <c r="G171" s="37"/>
      <c r="H171" s="38"/>
    </row>
    <row r="172" spans="1:8" s="16" customFormat="1" ht="37.5" customHeight="1" outlineLevel="1" x14ac:dyDescent="0.2">
      <c r="A172" s="558" t="s">
        <v>249</v>
      </c>
      <c r="B172" s="568"/>
      <c r="C172" s="350"/>
      <c r="D172" s="56">
        <v>59532</v>
      </c>
      <c r="E172" s="37"/>
      <c r="F172" s="37"/>
      <c r="G172" s="37"/>
      <c r="H172" s="38"/>
    </row>
    <row r="173" spans="1:8" s="16" customFormat="1" ht="37.5" customHeight="1" outlineLevel="1" x14ac:dyDescent="0.2">
      <c r="A173" s="558" t="s">
        <v>250</v>
      </c>
      <c r="B173" s="568"/>
      <c r="C173" s="350"/>
      <c r="D173" s="56">
        <v>64944</v>
      </c>
      <c r="E173" s="37"/>
      <c r="F173" s="37"/>
      <c r="G173" s="37"/>
      <c r="H173" s="38"/>
    </row>
    <row r="174" spans="1:8" s="16" customFormat="1" ht="37.5" customHeight="1" outlineLevel="1" x14ac:dyDescent="0.2">
      <c r="A174" s="558" t="s">
        <v>251</v>
      </c>
      <c r="B174" s="568"/>
      <c r="C174" s="350"/>
      <c r="D174" s="56">
        <v>70356</v>
      </c>
      <c r="E174" s="37"/>
      <c r="F174" s="37"/>
      <c r="G174" s="37"/>
      <c r="H174" s="38"/>
    </row>
    <row r="175" spans="1:8" s="16" customFormat="1" ht="37.5" customHeight="1" outlineLevel="1" x14ac:dyDescent="0.2">
      <c r="A175" s="558" t="s">
        <v>252</v>
      </c>
      <c r="B175" s="568"/>
      <c r="C175" s="350"/>
      <c r="D175" s="56">
        <v>75768</v>
      </c>
      <c r="E175" s="37"/>
      <c r="F175" s="37"/>
      <c r="G175" s="37"/>
      <c r="H175" s="38"/>
    </row>
    <row r="176" spans="1:8" s="16" customFormat="1" ht="37.5" customHeight="1" outlineLevel="1" x14ac:dyDescent="0.2">
      <c r="A176" s="558" t="s">
        <v>253</v>
      </c>
      <c r="B176" s="568"/>
      <c r="C176" s="350"/>
      <c r="D176" s="56">
        <v>81180</v>
      </c>
      <c r="E176" s="37"/>
      <c r="F176" s="37"/>
      <c r="G176" s="37"/>
      <c r="H176" s="38"/>
    </row>
    <row r="177" spans="1:8" s="16" customFormat="1" ht="37.5" customHeight="1" outlineLevel="1" x14ac:dyDescent="0.2">
      <c r="A177" s="558" t="s">
        <v>254</v>
      </c>
      <c r="B177" s="568"/>
      <c r="C177" s="350"/>
      <c r="D177" s="56">
        <v>86592</v>
      </c>
      <c r="E177" s="37"/>
      <c r="F177" s="37"/>
      <c r="G177" s="37"/>
      <c r="H177" s="38"/>
    </row>
    <row r="178" spans="1:8" s="16" customFormat="1" ht="37.5" customHeight="1" outlineLevel="1" x14ac:dyDescent="0.2">
      <c r="A178" s="558" t="s">
        <v>255</v>
      </c>
      <c r="B178" s="568"/>
      <c r="C178" s="350"/>
      <c r="D178" s="56">
        <v>92004</v>
      </c>
      <c r="E178" s="37"/>
      <c r="F178" s="37"/>
      <c r="G178" s="37"/>
      <c r="H178" s="38"/>
    </row>
    <row r="179" spans="1:8" s="16" customFormat="1" ht="37.5" customHeight="1" outlineLevel="1" x14ac:dyDescent="0.2">
      <c r="A179" s="558" t="s">
        <v>256</v>
      </c>
      <c r="B179" s="568"/>
      <c r="C179" s="350"/>
      <c r="D179" s="56">
        <v>97416</v>
      </c>
      <c r="E179" s="37"/>
      <c r="F179" s="37"/>
      <c r="G179" s="37"/>
      <c r="H179" s="38"/>
    </row>
    <row r="180" spans="1:8" s="16" customFormat="1" ht="37.5" customHeight="1" outlineLevel="1" x14ac:dyDescent="0.2">
      <c r="A180" s="147" t="s">
        <v>257</v>
      </c>
      <c r="B180" s="366"/>
      <c r="C180" s="350"/>
      <c r="D180" s="56">
        <v>102828</v>
      </c>
      <c r="E180" s="37"/>
      <c r="F180" s="37"/>
      <c r="G180" s="37"/>
      <c r="H180" s="38"/>
    </row>
    <row r="181" spans="1:8" s="16" customFormat="1" ht="37.5" customHeight="1" outlineLevel="1" x14ac:dyDescent="0.2">
      <c r="A181" s="147" t="s">
        <v>258</v>
      </c>
      <c r="B181" s="366"/>
      <c r="C181" s="350"/>
      <c r="D181" s="56">
        <v>108240</v>
      </c>
      <c r="E181" s="37"/>
      <c r="F181" s="37"/>
      <c r="G181" s="37"/>
      <c r="H181" s="38"/>
    </row>
    <row r="182" spans="1:8" s="16" customFormat="1" ht="37.5" customHeight="1" outlineLevel="1" x14ac:dyDescent="0.2">
      <c r="A182" s="147" t="s">
        <v>259</v>
      </c>
      <c r="B182" s="366"/>
      <c r="C182" s="350"/>
      <c r="D182" s="56">
        <v>113652</v>
      </c>
      <c r="E182" s="37"/>
      <c r="F182" s="37"/>
      <c r="G182" s="37"/>
      <c r="H182" s="38"/>
    </row>
    <row r="183" spans="1:8" s="16" customFormat="1" ht="37.5" customHeight="1" outlineLevel="1" x14ac:dyDescent="0.2">
      <c r="A183" s="147" t="s">
        <v>260</v>
      </c>
      <c r="B183" s="366"/>
      <c r="C183" s="350"/>
      <c r="D183" s="56">
        <v>119064</v>
      </c>
      <c r="E183" s="37"/>
      <c r="F183" s="37"/>
      <c r="G183" s="37"/>
      <c r="H183" s="38"/>
    </row>
    <row r="184" spans="1:8" s="16" customFormat="1" ht="37.5" customHeight="1" outlineLevel="1" x14ac:dyDescent="0.2">
      <c r="A184" s="147" t="s">
        <v>261</v>
      </c>
      <c r="B184" s="366"/>
      <c r="C184" s="350"/>
      <c r="D184" s="56">
        <v>124476</v>
      </c>
      <c r="E184" s="37"/>
      <c r="F184" s="37"/>
      <c r="G184" s="37"/>
      <c r="H184" s="38"/>
    </row>
    <row r="185" spans="1:8" s="16" customFormat="1" ht="37.5" customHeight="1" outlineLevel="1" x14ac:dyDescent="0.2">
      <c r="A185" s="147" t="s">
        <v>262</v>
      </c>
      <c r="B185" s="366"/>
      <c r="C185" s="350"/>
      <c r="D185" s="56">
        <v>129888</v>
      </c>
      <c r="E185" s="37"/>
      <c r="F185" s="37"/>
      <c r="G185" s="37"/>
      <c r="H185" s="38"/>
    </row>
    <row r="186" spans="1:8" s="16" customFormat="1" ht="37.5" customHeight="1" outlineLevel="1" x14ac:dyDescent="0.2">
      <c r="A186" s="147" t="s">
        <v>263</v>
      </c>
      <c r="B186" s="366"/>
      <c r="C186" s="350"/>
      <c r="D186" s="56">
        <v>135300</v>
      </c>
      <c r="E186" s="37"/>
      <c r="F186" s="37"/>
      <c r="G186" s="37"/>
      <c r="H186" s="38"/>
    </row>
    <row r="187" spans="1:8" s="16" customFormat="1" ht="37.5" customHeight="1" outlineLevel="1" x14ac:dyDescent="0.2">
      <c r="A187" s="147" t="s">
        <v>264</v>
      </c>
      <c r="B187" s="366"/>
      <c r="C187" s="350"/>
      <c r="D187" s="56">
        <v>140712</v>
      </c>
      <c r="E187" s="37"/>
      <c r="F187" s="37"/>
      <c r="G187" s="37"/>
      <c r="H187" s="38"/>
    </row>
    <row r="188" spans="1:8" s="16" customFormat="1" ht="37.5" customHeight="1" outlineLevel="1" x14ac:dyDescent="0.2">
      <c r="A188" s="147" t="s">
        <v>265</v>
      </c>
      <c r="B188" s="366"/>
      <c r="C188" s="350"/>
      <c r="D188" s="56">
        <v>146124</v>
      </c>
      <c r="E188" s="37"/>
      <c r="F188" s="37"/>
      <c r="G188" s="37"/>
      <c r="H188" s="38"/>
    </row>
    <row r="189" spans="1:8" s="16" customFormat="1" ht="37.5" customHeight="1" outlineLevel="1" x14ac:dyDescent="0.2">
      <c r="A189" s="147" t="s">
        <v>266</v>
      </c>
      <c r="B189" s="366"/>
      <c r="C189" s="350"/>
      <c r="D189" s="56">
        <v>151536</v>
      </c>
      <c r="E189" s="37"/>
      <c r="F189" s="37"/>
      <c r="G189" s="37"/>
      <c r="H189" s="38"/>
    </row>
    <row r="190" spans="1:8" s="16" customFormat="1" ht="37.5" customHeight="1" outlineLevel="1" x14ac:dyDescent="0.2">
      <c r="A190" s="147" t="s">
        <v>267</v>
      </c>
      <c r="B190" s="366"/>
      <c r="C190" s="350"/>
      <c r="D190" s="56">
        <v>156948</v>
      </c>
      <c r="E190" s="37"/>
      <c r="F190" s="37"/>
      <c r="G190" s="37"/>
      <c r="H190" s="38"/>
    </row>
    <row r="191" spans="1:8" s="16" customFormat="1" ht="37.5" customHeight="1" outlineLevel="1" x14ac:dyDescent="0.2">
      <c r="A191" s="147" t="s">
        <v>268</v>
      </c>
      <c r="B191" s="366"/>
      <c r="C191" s="350"/>
      <c r="D191" s="56">
        <v>162360</v>
      </c>
      <c r="E191" s="37"/>
      <c r="F191" s="37"/>
      <c r="G191" s="37"/>
      <c r="H191" s="38"/>
    </row>
    <row r="192" spans="1:8" s="16" customFormat="1" ht="37.5" customHeight="1" outlineLevel="1" x14ac:dyDescent="0.2">
      <c r="A192" s="147" t="s">
        <v>269</v>
      </c>
      <c r="B192" s="366"/>
      <c r="C192" s="350"/>
      <c r="D192" s="56">
        <v>167772</v>
      </c>
      <c r="E192" s="37"/>
      <c r="F192" s="37"/>
      <c r="G192" s="37"/>
      <c r="H192" s="38"/>
    </row>
    <row r="193" spans="1:8" s="16" customFormat="1" ht="37.5" customHeight="1" outlineLevel="1" x14ac:dyDescent="0.2">
      <c r="A193" s="147" t="s">
        <v>270</v>
      </c>
      <c r="B193" s="366"/>
      <c r="C193" s="350"/>
      <c r="D193" s="56">
        <v>173184</v>
      </c>
      <c r="E193" s="37"/>
      <c r="F193" s="37"/>
      <c r="G193" s="37"/>
      <c r="H193" s="38"/>
    </row>
    <row r="194" spans="1:8" s="16" customFormat="1" ht="37.5" customHeight="1" outlineLevel="1" x14ac:dyDescent="0.2">
      <c r="A194" s="147" t="s">
        <v>271</v>
      </c>
      <c r="B194" s="366"/>
      <c r="C194" s="350"/>
      <c r="D194" s="56">
        <v>178596</v>
      </c>
      <c r="E194" s="37"/>
      <c r="F194" s="37"/>
      <c r="G194" s="37"/>
      <c r="H194" s="38"/>
    </row>
    <row r="195" spans="1:8" s="16" customFormat="1" ht="37.5" customHeight="1" outlineLevel="1" thickBot="1" x14ac:dyDescent="0.25">
      <c r="A195" s="147" t="s">
        <v>272</v>
      </c>
      <c r="B195" s="366"/>
      <c r="C195" s="367"/>
      <c r="D195" s="56">
        <v>184008</v>
      </c>
      <c r="E195" s="37"/>
      <c r="F195" s="37"/>
      <c r="G195" s="37"/>
      <c r="H195" s="38"/>
    </row>
    <row r="196" spans="1:8" s="16" customFormat="1" ht="50.1" customHeight="1" thickBot="1" x14ac:dyDescent="0.25">
      <c r="A196" s="136" t="s">
        <v>59</v>
      </c>
      <c r="B196" s="137"/>
      <c r="C196" s="137"/>
      <c r="D196" s="745" t="str">
        <f>"от "&amp;MIN(D197:D206)&amp;" до "&amp;MAX(D197:D206)</f>
        <v>от 390 до 20490</v>
      </c>
      <c r="E196" s="746"/>
      <c r="F196" s="746"/>
      <c r="G196" s="746"/>
      <c r="H196" s="747"/>
    </row>
    <row r="197" spans="1:8" s="16" customFormat="1" ht="159.75" customHeight="1" x14ac:dyDescent="0.2">
      <c r="A197" s="517" t="s">
        <v>339</v>
      </c>
      <c r="B197" s="150" t="s">
        <v>194</v>
      </c>
      <c r="C197" s="7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1">
        <v>1500</v>
      </c>
      <c r="E197" s="32"/>
      <c r="F197" s="32"/>
      <c r="G197" s="32"/>
      <c r="H197" s="33"/>
    </row>
    <row r="198" spans="1:8" s="16" customFormat="1" ht="37.5" customHeight="1" x14ac:dyDescent="0.2">
      <c r="A198" s="160" t="s">
        <v>61</v>
      </c>
      <c r="B198" s="161"/>
      <c r="C198" s="37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8" s="36">
        <v>1290</v>
      </c>
      <c r="E198" s="37"/>
      <c r="F198" s="37"/>
      <c r="G198" s="37"/>
      <c r="H198" s="38"/>
    </row>
    <row r="199" spans="1:8" s="16" customFormat="1" ht="37.5" customHeight="1" x14ac:dyDescent="0.2">
      <c r="A199" s="160" t="s">
        <v>62</v>
      </c>
      <c r="B199" s="161"/>
      <c r="C199" s="375"/>
      <c r="D199" s="36">
        <v>20490</v>
      </c>
      <c r="E199" s="37"/>
      <c r="F199" s="37"/>
      <c r="G199" s="37"/>
      <c r="H199" s="38"/>
    </row>
    <row r="200" spans="1:8" s="16" customFormat="1" ht="37.5" customHeight="1" x14ac:dyDescent="0.2">
      <c r="A200" s="160" t="s">
        <v>63</v>
      </c>
      <c r="B200" s="161"/>
      <c r="C200" s="375"/>
      <c r="D200" s="36">
        <v>4590</v>
      </c>
      <c r="E200" s="37"/>
      <c r="F200" s="37"/>
      <c r="G200" s="37"/>
      <c r="H200" s="38"/>
    </row>
    <row r="201" spans="1:8" s="16" customFormat="1" ht="37.5" customHeight="1" x14ac:dyDescent="0.2">
      <c r="A201" s="160" t="s">
        <v>64</v>
      </c>
      <c r="B201" s="161"/>
      <c r="C201" s="375"/>
      <c r="D201" s="36">
        <v>12390</v>
      </c>
      <c r="E201" s="37"/>
      <c r="F201" s="37"/>
      <c r="G201" s="37"/>
      <c r="H201" s="38"/>
    </row>
    <row r="202" spans="1:8" s="16" customFormat="1" ht="37.5" customHeight="1" x14ac:dyDescent="0.2">
      <c r="A202" s="160" t="s">
        <v>65</v>
      </c>
      <c r="B202" s="161"/>
      <c r="C202" s="375"/>
      <c r="D202" s="36">
        <v>390</v>
      </c>
      <c r="E202" s="37"/>
      <c r="F202" s="37"/>
      <c r="G202" s="37"/>
      <c r="H202" s="38"/>
    </row>
    <row r="203" spans="1:8" s="16" customFormat="1" ht="37.5" customHeight="1" x14ac:dyDescent="0.2">
      <c r="A203" s="160" t="s">
        <v>66</v>
      </c>
      <c r="B203" s="161"/>
      <c r="C203" s="375"/>
      <c r="D203" s="36">
        <v>390</v>
      </c>
      <c r="E203" s="37"/>
      <c r="F203" s="37"/>
      <c r="G203" s="37"/>
      <c r="H203" s="38"/>
    </row>
    <row r="204" spans="1:8" s="16" customFormat="1" ht="37.5" customHeight="1" x14ac:dyDescent="0.2">
      <c r="A204" s="160" t="s">
        <v>67</v>
      </c>
      <c r="B204" s="161"/>
      <c r="C204" s="375"/>
      <c r="D204" s="36">
        <v>780</v>
      </c>
      <c r="E204" s="37"/>
      <c r="F204" s="37"/>
      <c r="G204" s="37"/>
      <c r="H204" s="38"/>
    </row>
    <row r="205" spans="1:8" s="16" customFormat="1" ht="37.5" customHeight="1" x14ac:dyDescent="0.2">
      <c r="A205" s="160" t="s">
        <v>68</v>
      </c>
      <c r="B205" s="161"/>
      <c r="C205" s="375"/>
      <c r="D205" s="36">
        <v>1170</v>
      </c>
      <c r="E205" s="37"/>
      <c r="F205" s="37"/>
      <c r="G205" s="37"/>
      <c r="H205" s="38"/>
    </row>
    <row r="206" spans="1:8" s="16" customFormat="1" ht="37.5" customHeight="1" thickBot="1" x14ac:dyDescent="0.25">
      <c r="A206" s="207" t="s">
        <v>69</v>
      </c>
      <c r="B206" s="208"/>
      <c r="C206" s="383"/>
      <c r="D206" s="44">
        <v>10290</v>
      </c>
      <c r="E206" s="45"/>
      <c r="F206" s="45"/>
      <c r="G206" s="45"/>
      <c r="H206" s="46"/>
    </row>
    <row r="207" spans="1:8" s="16" customFormat="1" ht="117.75" customHeight="1" thickBot="1" x14ac:dyDescent="0.25">
      <c r="A207" s="283" t="s">
        <v>71</v>
      </c>
      <c r="B207" s="284"/>
      <c r="C207"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07" s="45">
        <v>30</v>
      </c>
      <c r="E207" s="45"/>
      <c r="F207" s="45"/>
      <c r="G207" s="45"/>
      <c r="H207" s="46"/>
    </row>
    <row r="208" spans="1:8" s="28" customFormat="1" ht="50.1" customHeight="1" thickBot="1" x14ac:dyDescent="0.25">
      <c r="A208" s="24" t="s">
        <v>72</v>
      </c>
      <c r="B208" s="25"/>
      <c r="C208" s="26"/>
      <c r="D208" s="453" t="str">
        <f>"от "&amp;MIN(D99,D210:D263)&amp;" до "&amp;MAX(D99,D209:D263)</f>
        <v>от 540 до 229920</v>
      </c>
      <c r="E208" s="453"/>
      <c r="F208" s="453"/>
      <c r="G208" s="453"/>
      <c r="H208" s="454"/>
    </row>
    <row r="209" spans="1:8" s="16" customFormat="1" ht="24.95" customHeight="1" thickBot="1" x14ac:dyDescent="0.25">
      <c r="A209" s="286"/>
      <c r="B209" s="287"/>
      <c r="C209" s="130"/>
      <c r="D209" s="177"/>
      <c r="E209" s="177"/>
      <c r="F209" s="177"/>
      <c r="G209" s="177"/>
      <c r="H209" s="178"/>
    </row>
    <row r="210" spans="1:8" s="16" customFormat="1" ht="72" customHeight="1" thickBot="1" x14ac:dyDescent="0.25">
      <c r="A210" s="179" t="s">
        <v>73</v>
      </c>
      <c r="B210" s="180"/>
      <c r="C21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210" s="182">
        <v>13860</v>
      </c>
      <c r="E210" s="182"/>
      <c r="F210" s="182"/>
      <c r="G210" s="182"/>
      <c r="H210" s="183"/>
    </row>
    <row r="211" spans="1:8" s="16" customFormat="1" ht="72" customHeight="1" thickBot="1" x14ac:dyDescent="0.25">
      <c r="A211" s="184" t="s">
        <v>74</v>
      </c>
      <c r="B211" s="185"/>
      <c r="C211" s="186"/>
      <c r="D211" s="187" t="s">
        <v>75</v>
      </c>
      <c r="E211" s="188"/>
      <c r="F211" s="188"/>
      <c r="G211" s="188"/>
      <c r="H211" s="189"/>
    </row>
    <row r="212" spans="1:8" s="16" customFormat="1" ht="72" customHeight="1" x14ac:dyDescent="0.2">
      <c r="A212" s="190" t="s">
        <v>76</v>
      </c>
      <c r="B212" s="191"/>
      <c r="C212" s="186"/>
      <c r="D212" s="157">
        <f>D210/4</f>
        <v>3465</v>
      </c>
      <c r="E212" s="157"/>
      <c r="F212" s="157"/>
      <c r="G212" s="157"/>
      <c r="H212" s="158"/>
    </row>
    <row r="213" spans="1:8" s="16" customFormat="1" ht="72" customHeight="1" x14ac:dyDescent="0.2">
      <c r="A213" s="190" t="s">
        <v>77</v>
      </c>
      <c r="B213" s="191"/>
      <c r="C213" s="186"/>
      <c r="D213" s="157">
        <f>D210/5</f>
        <v>2772</v>
      </c>
      <c r="E213" s="157"/>
      <c r="F213" s="157"/>
      <c r="G213" s="157"/>
      <c r="H213" s="158"/>
    </row>
    <row r="214" spans="1:8" s="16" customFormat="1" ht="72" customHeight="1" x14ac:dyDescent="0.2">
      <c r="A214" s="190" t="s">
        <v>78</v>
      </c>
      <c r="B214" s="191"/>
      <c r="C214" s="186"/>
      <c r="D214" s="157">
        <f>D210/6</f>
        <v>2310</v>
      </c>
      <c r="E214" s="157"/>
      <c r="F214" s="157"/>
      <c r="G214" s="157"/>
      <c r="H214" s="158"/>
    </row>
    <row r="215" spans="1:8" s="16" customFormat="1" ht="72" customHeight="1" x14ac:dyDescent="0.2">
      <c r="A215" s="190" t="s">
        <v>79</v>
      </c>
      <c r="B215" s="191"/>
      <c r="C215" s="186"/>
      <c r="D215" s="157">
        <f>D210/7</f>
        <v>1980</v>
      </c>
      <c r="E215" s="157"/>
      <c r="F215" s="157"/>
      <c r="G215" s="157"/>
      <c r="H215" s="158"/>
    </row>
    <row r="216" spans="1:8" s="16" customFormat="1" ht="72" customHeight="1" x14ac:dyDescent="0.2">
      <c r="A216" s="190" t="s">
        <v>80</v>
      </c>
      <c r="B216" s="191"/>
      <c r="C216" s="186"/>
      <c r="D216" s="157">
        <f>D210/8</f>
        <v>1732.5</v>
      </c>
      <c r="E216" s="157"/>
      <c r="F216" s="157"/>
      <c r="G216" s="157"/>
      <c r="H216" s="158"/>
    </row>
    <row r="217" spans="1:8" s="16" customFormat="1" ht="72" customHeight="1" x14ac:dyDescent="0.2">
      <c r="A217" s="190" t="s">
        <v>81</v>
      </c>
      <c r="B217" s="191"/>
      <c r="C217" s="186"/>
      <c r="D217" s="157">
        <f>D210/9</f>
        <v>1540</v>
      </c>
      <c r="E217" s="157"/>
      <c r="F217" s="157"/>
      <c r="G217" s="157"/>
      <c r="H217" s="158"/>
    </row>
    <row r="218" spans="1:8" s="16" customFormat="1" ht="72" customHeight="1" x14ac:dyDescent="0.2">
      <c r="A218" s="190" t="s">
        <v>82</v>
      </c>
      <c r="B218" s="191"/>
      <c r="C218" s="186"/>
      <c r="D218" s="157">
        <f>D210/10</f>
        <v>1386</v>
      </c>
      <c r="E218" s="157"/>
      <c r="F218" s="157"/>
      <c r="G218" s="157"/>
      <c r="H218" s="158"/>
    </row>
    <row r="219" spans="1:8" s="16" customFormat="1" ht="72" customHeight="1" thickBot="1" x14ac:dyDescent="0.25">
      <c r="A219" s="179" t="s">
        <v>83</v>
      </c>
      <c r="B219" s="180"/>
      <c r="C219" s="186"/>
      <c r="D219" s="182">
        <v>20784</v>
      </c>
      <c r="E219" s="182"/>
      <c r="F219" s="182"/>
      <c r="G219" s="182"/>
      <c r="H219" s="183"/>
    </row>
    <row r="220" spans="1:8" s="16" customFormat="1" ht="72" customHeight="1" thickBot="1" x14ac:dyDescent="0.25">
      <c r="A220" s="184" t="s">
        <v>74</v>
      </c>
      <c r="B220" s="185"/>
      <c r="C220" s="186"/>
      <c r="D220" s="187" t="s">
        <v>75</v>
      </c>
      <c r="E220" s="188"/>
      <c r="F220" s="188"/>
      <c r="G220" s="188"/>
      <c r="H220" s="189"/>
    </row>
    <row r="221" spans="1:8" s="16" customFormat="1" ht="72" customHeight="1" x14ac:dyDescent="0.2">
      <c r="A221" s="190" t="s">
        <v>76</v>
      </c>
      <c r="B221" s="191"/>
      <c r="C221" s="186"/>
      <c r="D221" s="157">
        <v>5196</v>
      </c>
      <c r="E221" s="157"/>
      <c r="F221" s="157"/>
      <c r="G221" s="157"/>
      <c r="H221" s="158"/>
    </row>
    <row r="222" spans="1:8" s="16" customFormat="1" ht="72" customHeight="1" x14ac:dyDescent="0.2">
      <c r="A222" s="190" t="s">
        <v>77</v>
      </c>
      <c r="B222" s="191"/>
      <c r="C222" s="186"/>
      <c r="D222" s="157">
        <v>4156.8</v>
      </c>
      <c r="E222" s="157"/>
      <c r="F222" s="157"/>
      <c r="G222" s="157"/>
      <c r="H222" s="158"/>
    </row>
    <row r="223" spans="1:8" s="16" customFormat="1" ht="72" customHeight="1" x14ac:dyDescent="0.2">
      <c r="A223" s="190" t="s">
        <v>78</v>
      </c>
      <c r="B223" s="191"/>
      <c r="C223" s="186"/>
      <c r="D223" s="157">
        <v>3463.9999999999995</v>
      </c>
      <c r="E223" s="157"/>
      <c r="F223" s="157"/>
      <c r="G223" s="157"/>
      <c r="H223" s="158"/>
    </row>
    <row r="224" spans="1:8" s="16" customFormat="1" ht="72" customHeight="1" x14ac:dyDescent="0.2">
      <c r="A224" s="190" t="s">
        <v>79</v>
      </c>
      <c r="B224" s="191"/>
      <c r="C224" s="186"/>
      <c r="D224" s="157">
        <v>2969.1428571428569</v>
      </c>
      <c r="E224" s="157"/>
      <c r="F224" s="157"/>
      <c r="G224" s="157"/>
      <c r="H224" s="158"/>
    </row>
    <row r="225" spans="1:8" s="16" customFormat="1" ht="72" customHeight="1" x14ac:dyDescent="0.2">
      <c r="A225" s="190" t="s">
        <v>80</v>
      </c>
      <c r="B225" s="191"/>
      <c r="C225" s="186"/>
      <c r="D225" s="157">
        <v>2598</v>
      </c>
      <c r="E225" s="157"/>
      <c r="F225" s="157"/>
      <c r="G225" s="157"/>
      <c r="H225" s="158"/>
    </row>
    <row r="226" spans="1:8" s="16" customFormat="1" ht="72" customHeight="1" x14ac:dyDescent="0.2">
      <c r="A226" s="190" t="s">
        <v>81</v>
      </c>
      <c r="B226" s="191"/>
      <c r="C226" s="186"/>
      <c r="D226" s="157">
        <v>2309.333333333333</v>
      </c>
      <c r="E226" s="157"/>
      <c r="F226" s="157"/>
      <c r="G226" s="157"/>
      <c r="H226" s="158"/>
    </row>
    <row r="227" spans="1:8" s="16" customFormat="1" ht="72" customHeight="1" thickBot="1" x14ac:dyDescent="0.25">
      <c r="A227" s="190" t="s">
        <v>82</v>
      </c>
      <c r="B227" s="191"/>
      <c r="C227" s="194"/>
      <c r="D227" s="157">
        <v>2078.4</v>
      </c>
      <c r="E227" s="157"/>
      <c r="F227" s="157"/>
      <c r="G227" s="157"/>
      <c r="H227" s="158"/>
    </row>
    <row r="228" spans="1:8" s="16" customFormat="1" ht="62.45" customHeight="1" thickBot="1" x14ac:dyDescent="0.25">
      <c r="A228" s="195" t="s">
        <v>84</v>
      </c>
      <c r="B228" s="196"/>
      <c r="C2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8" s="44">
        <v>25002</v>
      </c>
      <c r="E228" s="45"/>
      <c r="F228" s="45"/>
      <c r="G228" s="45"/>
      <c r="H228" s="46"/>
    </row>
    <row r="229" spans="1:8" s="16" customFormat="1" ht="24.95" customHeight="1" thickBot="1" x14ac:dyDescent="0.25">
      <c r="A229" s="286"/>
      <c r="B229" s="287"/>
      <c r="C229" s="125"/>
      <c r="D229" s="199"/>
      <c r="E229" s="199"/>
      <c r="F229" s="199"/>
      <c r="G229" s="199"/>
      <c r="H229" s="200"/>
    </row>
    <row r="230" spans="1:8" s="16" customFormat="1" ht="50.1" customHeight="1" x14ac:dyDescent="0.2">
      <c r="A230" s="160" t="s">
        <v>85</v>
      </c>
      <c r="B230" s="161"/>
      <c r="C230" s="201" t="str">
        <f>"Интернет-площадка 2gis.ru на основе Cправочника организаций "&amp;$C$2&amp;""</f>
        <v>Интернет-площадка 2gis.ru на основе Cправочника организаций "2ГИС.САНКТ-ПЕТЕРБУРГ"</v>
      </c>
      <c r="D230" s="31">
        <v>14190</v>
      </c>
      <c r="E230" s="32"/>
      <c r="F230" s="32"/>
      <c r="G230" s="32"/>
      <c r="H230" s="33"/>
    </row>
    <row r="231" spans="1:8" s="16" customFormat="1" ht="50.1" customHeight="1" x14ac:dyDescent="0.2">
      <c r="A231" s="160" t="s">
        <v>654</v>
      </c>
      <c r="B231" s="161"/>
      <c r="C231" s="202" t="s">
        <v>95</v>
      </c>
      <c r="D231" s="36">
        <v>139290</v>
      </c>
      <c r="E231" s="37"/>
      <c r="F231" s="37"/>
      <c r="G231" s="37"/>
      <c r="H231" s="38"/>
    </row>
    <row r="232" spans="1:8" s="16" customFormat="1" ht="50.1" customHeight="1" x14ac:dyDescent="0.2">
      <c r="A232" s="160" t="s">
        <v>86</v>
      </c>
      <c r="B232" s="161"/>
      <c r="C232"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2" s="36">
        <v>10290</v>
      </c>
      <c r="E232" s="37"/>
      <c r="F232" s="37"/>
      <c r="G232" s="37"/>
      <c r="H232" s="38"/>
    </row>
    <row r="233" spans="1:8" s="16" customFormat="1" ht="50.1" customHeight="1" x14ac:dyDescent="0.2">
      <c r="A233" s="160" t="s">
        <v>87</v>
      </c>
      <c r="B233" s="161"/>
      <c r="C233"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3" s="36">
        <v>35490</v>
      </c>
      <c r="E233" s="37"/>
      <c r="F233" s="37"/>
      <c r="G233" s="37"/>
      <c r="H233" s="38"/>
    </row>
    <row r="234" spans="1:8" s="16" customFormat="1" ht="50.1" customHeight="1" x14ac:dyDescent="0.2">
      <c r="A234" s="160" t="s">
        <v>88</v>
      </c>
      <c r="B234" s="161"/>
      <c r="C234" s="202" t="str">
        <f>"Интернет-площадка 2gis.ru на основе Cправочника организаций "&amp;$C$2&amp;""</f>
        <v>Интернет-площадка 2gis.ru на основе Cправочника организаций "2ГИС.САНКТ-ПЕТЕРБУРГ"</v>
      </c>
      <c r="D234" s="36">
        <v>17790</v>
      </c>
      <c r="E234" s="37"/>
      <c r="F234" s="37"/>
      <c r="G234" s="37"/>
      <c r="H234" s="38"/>
    </row>
    <row r="235" spans="1:8" s="16" customFormat="1" ht="50.1" customHeight="1" x14ac:dyDescent="0.2">
      <c r="A235" s="160" t="s">
        <v>89</v>
      </c>
      <c r="B235" s="161"/>
      <c r="C235" s="202" t="str">
        <f>"Интернет-площадка 2gis.ru на основе Cправочника организаций "&amp;$C$2&amp;""</f>
        <v>Интернет-площадка 2gis.ru на основе Cправочника организаций "2ГИС.САНКТ-ПЕТЕРБУРГ"</v>
      </c>
      <c r="D235" s="36">
        <v>21348</v>
      </c>
      <c r="E235" s="37"/>
      <c r="F235" s="37"/>
      <c r="G235" s="37"/>
      <c r="H235" s="38"/>
    </row>
    <row r="236" spans="1:8" s="16" customFormat="1" ht="50.1" customHeight="1" x14ac:dyDescent="0.2">
      <c r="A236" s="160" t="s">
        <v>90</v>
      </c>
      <c r="B236" s="161"/>
      <c r="C236"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6" s="36">
        <v>7290</v>
      </c>
      <c r="E236" s="37"/>
      <c r="F236" s="37"/>
      <c r="G236" s="37"/>
      <c r="H236" s="38"/>
    </row>
    <row r="237" spans="1:8" s="16" customFormat="1" ht="50.1" customHeight="1" x14ac:dyDescent="0.2">
      <c r="A237" s="160" t="s">
        <v>91</v>
      </c>
      <c r="B237" s="161"/>
      <c r="C237"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7" s="36">
        <v>14790</v>
      </c>
      <c r="E237" s="37"/>
      <c r="F237" s="37"/>
      <c r="G237" s="37"/>
      <c r="H237" s="38"/>
    </row>
    <row r="238" spans="1:8" s="16" customFormat="1" ht="50.1" customHeight="1" x14ac:dyDescent="0.2">
      <c r="A238" s="160" t="s">
        <v>92</v>
      </c>
      <c r="B238" s="161"/>
      <c r="C238"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6">
        <v>42690</v>
      </c>
      <c r="E238" s="37"/>
      <c r="F238" s="37"/>
      <c r="G238" s="37"/>
      <c r="H238" s="38"/>
    </row>
    <row r="239" spans="1:8" s="16" customFormat="1" ht="50.1" customHeight="1" x14ac:dyDescent="0.2">
      <c r="A239" s="160" t="s">
        <v>93</v>
      </c>
      <c r="B239" s="161"/>
      <c r="C239" s="202" t="e">
        <f>#REF!</f>
        <v>#REF!</v>
      </c>
      <c r="D239" s="36">
        <v>34680</v>
      </c>
      <c r="E239" s="37"/>
      <c r="F239" s="37"/>
      <c r="G239" s="37"/>
      <c r="H239" s="38"/>
    </row>
    <row r="240" spans="1:8" s="16" customFormat="1" ht="50.1" customHeight="1" x14ac:dyDescent="0.2">
      <c r="A240" s="160" t="s">
        <v>94</v>
      </c>
      <c r="B240" s="161"/>
      <c r="C240" s="202" t="s">
        <v>95</v>
      </c>
      <c r="D240" s="36">
        <v>540</v>
      </c>
      <c r="E240" s="37"/>
      <c r="F240" s="37"/>
      <c r="G240" s="37"/>
      <c r="H240" s="38"/>
    </row>
    <row r="241" spans="1:8" s="16" customFormat="1" ht="70.5" customHeight="1" x14ac:dyDescent="0.2">
      <c r="A241" s="160" t="s">
        <v>96</v>
      </c>
      <c r="B241" s="161"/>
      <c r="C2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1" s="36">
        <v>13290</v>
      </c>
      <c r="E241" s="37"/>
      <c r="F241" s="37"/>
      <c r="G241" s="37"/>
      <c r="H241" s="38"/>
    </row>
    <row r="242" spans="1:8" s="16" customFormat="1" ht="70.5" customHeight="1" x14ac:dyDescent="0.2">
      <c r="A242" s="160" t="s">
        <v>97</v>
      </c>
      <c r="B242" s="161"/>
      <c r="C242" s="202" t="str">
        <f t="shared" ref="C242:C2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2" s="36">
        <v>10632</v>
      </c>
      <c r="E242" s="37"/>
      <c r="F242" s="37"/>
      <c r="G242" s="37"/>
      <c r="H242" s="38"/>
    </row>
    <row r="243" spans="1:8" s="16" customFormat="1" ht="70.5" customHeight="1" x14ac:dyDescent="0.2">
      <c r="A243" s="160" t="s">
        <v>98</v>
      </c>
      <c r="B243" s="161"/>
      <c r="C243"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3" s="36">
        <v>11190</v>
      </c>
      <c r="E243" s="37"/>
      <c r="F243" s="37"/>
      <c r="G243" s="37"/>
      <c r="H243" s="38"/>
    </row>
    <row r="244" spans="1:8" s="16" customFormat="1" ht="70.5" customHeight="1" x14ac:dyDescent="0.2">
      <c r="A244" s="160" t="s">
        <v>99</v>
      </c>
      <c r="B244" s="161"/>
      <c r="C244"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4" s="36">
        <v>5316</v>
      </c>
      <c r="E244" s="37"/>
      <c r="F244" s="37"/>
      <c r="G244" s="37"/>
      <c r="H244" s="38"/>
    </row>
    <row r="245" spans="1:8" s="16" customFormat="1" ht="50.1" customHeight="1" thickBot="1" x14ac:dyDescent="0.25">
      <c r="A245" s="160" t="s">
        <v>102</v>
      </c>
      <c r="B245" s="161"/>
      <c r="C245"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45" s="36">
        <v>31890</v>
      </c>
      <c r="E245" s="37"/>
      <c r="F245" s="37"/>
      <c r="G245" s="37"/>
      <c r="H245" s="38"/>
    </row>
    <row r="246" spans="1:8" s="16" customFormat="1" ht="102" customHeight="1" thickBot="1" x14ac:dyDescent="0.25">
      <c r="A246" s="160" t="s">
        <v>16</v>
      </c>
      <c r="B246" s="161"/>
      <c r="C246" s="7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6" s="36">
        <v>1500</v>
      </c>
      <c r="E246" s="37"/>
      <c r="F246" s="37"/>
      <c r="G246" s="37"/>
      <c r="H246" s="38"/>
    </row>
    <row r="247" spans="1:8" s="16" customFormat="1" ht="102" customHeight="1" thickBot="1" x14ac:dyDescent="0.25">
      <c r="A247" s="160" t="s">
        <v>103</v>
      </c>
      <c r="B247" s="161"/>
      <c r="C247" s="7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7" s="36">
        <v>200004</v>
      </c>
      <c r="E247" s="37"/>
      <c r="F247" s="37"/>
      <c r="G247" s="37"/>
      <c r="H247" s="38"/>
    </row>
    <row r="248" spans="1:8" s="16" customFormat="1" ht="126" customHeight="1" x14ac:dyDescent="0.2">
      <c r="A248" s="160" t="s">
        <v>104</v>
      </c>
      <c r="B248" s="161"/>
      <c r="C248" s="5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8" s="144">
        <v>20025</v>
      </c>
      <c r="E248" s="145"/>
      <c r="F248" s="145"/>
      <c r="G248" s="145"/>
      <c r="H248" s="146"/>
    </row>
    <row r="249" spans="1:8" s="16" customFormat="1" ht="96" customHeight="1" x14ac:dyDescent="0.2">
      <c r="A249" s="154" t="s">
        <v>105</v>
      </c>
      <c r="B249" s="204"/>
      <c r="C249" s="40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9" s="36">
        <v>10005</v>
      </c>
      <c r="E249" s="37"/>
      <c r="F249" s="37"/>
      <c r="G249" s="37"/>
      <c r="H249" s="38"/>
    </row>
    <row r="250" spans="1:8" s="16" customFormat="1" ht="96" customHeight="1" thickBot="1" x14ac:dyDescent="0.25">
      <c r="A250" s="154" t="s">
        <v>106</v>
      </c>
      <c r="B250" s="204"/>
      <c r="C2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0" s="36">
        <v>20004</v>
      </c>
      <c r="E250" s="37"/>
      <c r="F250" s="37"/>
      <c r="G250" s="37"/>
      <c r="H250" s="38"/>
    </row>
    <row r="251" spans="1:8" s="16" customFormat="1" ht="93" customHeight="1" thickBot="1" x14ac:dyDescent="0.25">
      <c r="A251" s="160" t="s">
        <v>100</v>
      </c>
      <c r="B251" s="161" t="s">
        <v>100</v>
      </c>
      <c r="C251"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1" s="36">
        <v>20004</v>
      </c>
      <c r="E251" s="37"/>
      <c r="F251" s="37"/>
      <c r="G251" s="37"/>
      <c r="H251" s="38"/>
    </row>
    <row r="252" spans="1:8" s="16" customFormat="1" ht="93" customHeight="1" x14ac:dyDescent="0.2">
      <c r="A252" s="160" t="s">
        <v>101</v>
      </c>
      <c r="B252" s="161" t="s">
        <v>101</v>
      </c>
      <c r="C252"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2" s="36">
        <v>15000</v>
      </c>
      <c r="E252" s="37"/>
      <c r="F252" s="37"/>
      <c r="G252" s="37"/>
      <c r="H252" s="38"/>
    </row>
    <row r="253" spans="1:8" s="16" customFormat="1" ht="50.1" customHeight="1" x14ac:dyDescent="0.2">
      <c r="A253" s="160" t="s">
        <v>107</v>
      </c>
      <c r="B253" s="161"/>
      <c r="C253" s="202" t="str">
        <f>"Интернет-площадка 2gis.ru на основе Cправочника организаций "&amp;$C$2&amp;""</f>
        <v>Интернет-площадка 2gis.ru на основе Cправочника организаций "2ГИС.САНКТ-ПЕТЕРБУРГ"</v>
      </c>
      <c r="D253" s="36">
        <v>35520</v>
      </c>
      <c r="E253" s="37"/>
      <c r="F253" s="37"/>
      <c r="G253" s="37"/>
      <c r="H253" s="38"/>
    </row>
    <row r="254" spans="1:8" s="16" customFormat="1" ht="50.1" customHeight="1" x14ac:dyDescent="0.2">
      <c r="A254" s="160" t="s">
        <v>655</v>
      </c>
      <c r="B254" s="161"/>
      <c r="C254" s="202" t="s">
        <v>95</v>
      </c>
      <c r="D254" s="36">
        <v>229920</v>
      </c>
      <c r="E254" s="37"/>
      <c r="F254" s="37"/>
      <c r="G254" s="37"/>
      <c r="H254" s="38"/>
    </row>
    <row r="255" spans="1:8" s="16" customFormat="1" ht="50.1" customHeight="1" x14ac:dyDescent="0.2">
      <c r="A255" s="154" t="s">
        <v>108</v>
      </c>
      <c r="B255" s="204"/>
      <c r="C255" s="202" t="str">
        <f t="shared" ref="C255:C263"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5" s="36">
        <v>25800</v>
      </c>
      <c r="E255" s="37"/>
      <c r="F255" s="37"/>
      <c r="G255" s="37"/>
      <c r="H255" s="38"/>
    </row>
    <row r="256" spans="1:8" s="16" customFormat="1" ht="50.1" customHeight="1" x14ac:dyDescent="0.2">
      <c r="A256" s="160" t="s">
        <v>109</v>
      </c>
      <c r="B256" s="161"/>
      <c r="C256" s="202" t="str">
        <f t="shared" si="1"/>
        <v>Электронный справочник на основе Справочника организаций "2ГИС.САНКТ-ПЕТЕРБУРГ" (версия для ПК)</v>
      </c>
      <c r="D256" s="36">
        <v>88800</v>
      </c>
      <c r="E256" s="37"/>
      <c r="F256" s="37"/>
      <c r="G256" s="37"/>
      <c r="H256" s="38"/>
    </row>
    <row r="257" spans="1:8" s="16" customFormat="1" ht="50.1" customHeight="1" x14ac:dyDescent="0.2">
      <c r="A257" s="160" t="s">
        <v>110</v>
      </c>
      <c r="B257" s="161"/>
      <c r="C257" s="202" t="str">
        <f>"Интернет-площадка 2gis.ru на основе Cправочника организаций "&amp;$C$2&amp;""</f>
        <v>Интернет-площадка 2gis.ru на основе Cправочника организаций "2ГИС.САНКТ-ПЕТЕРБУРГ"</v>
      </c>
      <c r="D257" s="36">
        <v>44520</v>
      </c>
      <c r="E257" s="37"/>
      <c r="F257" s="37"/>
      <c r="G257" s="37"/>
      <c r="H257" s="38"/>
    </row>
    <row r="258" spans="1:8" s="16" customFormat="1" ht="50.1" customHeight="1" x14ac:dyDescent="0.2">
      <c r="A258" s="160" t="s">
        <v>111</v>
      </c>
      <c r="B258" s="161"/>
      <c r="C258" s="202" t="str">
        <f>"Интернет-площадка 2gis.ru на основе Cправочника организаций "&amp;$C$2&amp;""</f>
        <v>Интернет-площадка 2gis.ru на основе Cправочника организаций "2ГИС.САНКТ-ПЕТЕРБУРГ"</v>
      </c>
      <c r="D258" s="36">
        <v>53424</v>
      </c>
      <c r="E258" s="37"/>
      <c r="F258" s="37"/>
      <c r="G258" s="37"/>
      <c r="H258" s="38"/>
    </row>
    <row r="259" spans="1:8" s="16" customFormat="1" ht="50.1" customHeight="1" x14ac:dyDescent="0.2">
      <c r="A259" s="160" t="s">
        <v>112</v>
      </c>
      <c r="B259" s="161"/>
      <c r="C259" s="202" t="str">
        <f t="shared" si="1"/>
        <v>Электронный справочник на основе Справочника организаций "2ГИС.САНКТ-ПЕТЕРБУРГ" (версия для ПК)</v>
      </c>
      <c r="D259" s="36">
        <v>18240</v>
      </c>
      <c r="E259" s="37"/>
      <c r="F259" s="37"/>
      <c r="G259" s="37"/>
      <c r="H259" s="38"/>
    </row>
    <row r="260" spans="1:8" s="16" customFormat="1" ht="50.1" customHeight="1" x14ac:dyDescent="0.2">
      <c r="A260" s="160" t="s">
        <v>113</v>
      </c>
      <c r="B260" s="161"/>
      <c r="C260" s="202" t="str">
        <f t="shared" si="1"/>
        <v>Электронный справочник на основе Справочника организаций "2ГИС.САНКТ-ПЕТЕРБУРГ" (версия для ПК)</v>
      </c>
      <c r="D260" s="36">
        <v>37080</v>
      </c>
      <c r="E260" s="37"/>
      <c r="F260" s="37"/>
      <c r="G260" s="37"/>
      <c r="H260" s="38"/>
    </row>
    <row r="261" spans="1:8" s="16" customFormat="1" ht="50.1" customHeight="1" x14ac:dyDescent="0.2">
      <c r="A261" s="160" t="s">
        <v>114</v>
      </c>
      <c r="B261" s="161"/>
      <c r="C261" s="202" t="str">
        <f t="shared" si="1"/>
        <v>Электронный справочник на основе Справочника организаций "2ГИС.САНКТ-ПЕТЕРБУРГ" (версия для ПК)</v>
      </c>
      <c r="D261" s="36">
        <v>106800</v>
      </c>
      <c r="E261" s="37"/>
      <c r="F261" s="37"/>
      <c r="G261" s="37"/>
      <c r="H261" s="38"/>
    </row>
    <row r="262" spans="1:8" s="16" customFormat="1" ht="50.1" customHeight="1" x14ac:dyDescent="0.2">
      <c r="A262" s="160" t="s">
        <v>340</v>
      </c>
      <c r="B262" s="161"/>
      <c r="C262" s="202" t="s">
        <v>95</v>
      </c>
      <c r="D262" s="36">
        <v>1440</v>
      </c>
      <c r="E262" s="37"/>
      <c r="F262" s="37"/>
      <c r="G262" s="37"/>
      <c r="H262" s="38"/>
    </row>
    <row r="263" spans="1:8" s="16" customFormat="1" ht="50.1" customHeight="1" thickBot="1" x14ac:dyDescent="0.25">
      <c r="A263" s="160" t="s">
        <v>117</v>
      </c>
      <c r="B263" s="161"/>
      <c r="C263" s="202" t="str">
        <f t="shared" si="1"/>
        <v>Электронный справочник на основе Справочника организаций "2ГИС.САНКТ-ПЕТЕРБУРГ" (версия для ПК)</v>
      </c>
      <c r="D263" s="44">
        <v>79800</v>
      </c>
      <c r="E263" s="45"/>
      <c r="F263" s="45"/>
      <c r="G263" s="45"/>
      <c r="H263" s="46"/>
    </row>
    <row r="264" spans="1:8" s="28" customFormat="1" ht="50.1" customHeight="1" thickBot="1" x14ac:dyDescent="0.25">
      <c r="A264" s="24" t="s">
        <v>118</v>
      </c>
      <c r="B264" s="25"/>
      <c r="C264" s="26"/>
      <c r="D264" s="173"/>
      <c r="E264" s="173"/>
      <c r="F264" s="173"/>
      <c r="G264" s="173"/>
      <c r="H264" s="174"/>
    </row>
    <row r="265" spans="1:8" s="16" customFormat="1" ht="50.1" customHeight="1" x14ac:dyDescent="0.2">
      <c r="A265" s="160" t="s">
        <v>119</v>
      </c>
      <c r="B265" s="161"/>
      <c r="C26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65" s="56">
        <v>15000</v>
      </c>
      <c r="E265" s="37"/>
      <c r="F265" s="37"/>
      <c r="G265" s="37"/>
      <c r="H265" s="38"/>
    </row>
    <row r="266" spans="1:8" s="16" customFormat="1" ht="50.1" customHeight="1" x14ac:dyDescent="0.2">
      <c r="A266" s="160" t="s">
        <v>120</v>
      </c>
      <c r="B266" s="161"/>
      <c r="C266" s="209"/>
      <c r="D266" s="56">
        <v>15000</v>
      </c>
      <c r="E266" s="37"/>
      <c r="F266" s="37"/>
      <c r="G266" s="37"/>
      <c r="H266" s="38"/>
    </row>
    <row r="267" spans="1:8" s="16" customFormat="1" ht="50.1" customHeight="1" x14ac:dyDescent="0.2">
      <c r="A267" s="207" t="s">
        <v>121</v>
      </c>
      <c r="B267" s="208"/>
      <c r="C267" s="209"/>
      <c r="D267" s="293">
        <v>3000</v>
      </c>
      <c r="E267" s="157"/>
      <c r="F267" s="157"/>
      <c r="G267" s="157"/>
      <c r="H267" s="157"/>
    </row>
    <row r="268" spans="1:8" s="16" customFormat="1" ht="50.1" customHeight="1" x14ac:dyDescent="0.2">
      <c r="A268" s="207" t="s">
        <v>122</v>
      </c>
      <c r="B268" s="208"/>
      <c r="C268" s="209"/>
      <c r="D268" s="293">
        <v>300</v>
      </c>
      <c r="E268" s="157"/>
      <c r="F268" s="157"/>
      <c r="G268" s="157"/>
      <c r="H268" s="157"/>
    </row>
    <row r="269" spans="1:8" s="16" customFormat="1" ht="50.1" customHeight="1" thickBot="1" x14ac:dyDescent="0.25">
      <c r="A269" s="207" t="s">
        <v>123</v>
      </c>
      <c r="B269" s="208"/>
      <c r="C269" s="210"/>
      <c r="D269" s="78">
        <v>1050</v>
      </c>
      <c r="E269" s="79"/>
      <c r="F269" s="79"/>
      <c r="G269" s="79"/>
      <c r="H269" s="79"/>
    </row>
    <row r="270" spans="1:8" s="16" customFormat="1" ht="50.1" customHeight="1" thickBot="1" x14ac:dyDescent="0.25">
      <c r="A270" s="24" t="s">
        <v>124</v>
      </c>
      <c r="B270" s="25"/>
      <c r="C270" s="26"/>
      <c r="D270" s="453"/>
      <c r="E270" s="453"/>
      <c r="F270" s="453"/>
      <c r="G270" s="453"/>
      <c r="H270" s="454"/>
    </row>
    <row r="271" spans="1:8" s="16" customFormat="1" ht="50.1" customHeight="1" x14ac:dyDescent="0.2">
      <c r="A271" s="160" t="s">
        <v>125</v>
      </c>
      <c r="B271" s="161"/>
      <c r="C271" s="203" t="str">
        <f>"Интернет-площадка 2gis.ru на основе Cправочника организаций "&amp;$C$2&amp;""</f>
        <v>Интернет-площадка 2gis.ru на основе Cправочника организаций "2ГИС.САНКТ-ПЕТЕРБУРГ"</v>
      </c>
      <c r="D271" s="56">
        <v>10890</v>
      </c>
      <c r="E271" s="37"/>
      <c r="F271" s="37"/>
      <c r="G271" s="37"/>
      <c r="H271" s="38"/>
    </row>
    <row r="272" spans="1:8" s="16" customFormat="1" ht="50.1" customHeight="1" x14ac:dyDescent="0.2">
      <c r="A272" s="160" t="s">
        <v>126</v>
      </c>
      <c r="B272" s="161"/>
      <c r="C272"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72" s="56">
        <v>9990</v>
      </c>
      <c r="E272" s="37"/>
      <c r="F272" s="37"/>
      <c r="G272" s="37"/>
      <c r="H272" s="38"/>
    </row>
    <row r="273" spans="1:8" s="16" customFormat="1" ht="50.1" customHeight="1" x14ac:dyDescent="0.2">
      <c r="A273" s="160" t="s">
        <v>195</v>
      </c>
      <c r="B273" s="161"/>
      <c r="C273" s="203" t="str">
        <f>"Интернет-площадка 2gis.ru на основе Cправочника организаций "&amp;$C$2&amp;""</f>
        <v>Интернет-площадка 2gis.ru на основе Cправочника организаций "2ГИС.САНКТ-ПЕТЕРБУРГ"</v>
      </c>
      <c r="D273" s="157">
        <v>27240</v>
      </c>
      <c r="E273" s="157"/>
      <c r="F273" s="157"/>
      <c r="G273" s="157"/>
      <c r="H273" s="158"/>
    </row>
    <row r="274" spans="1:8" s="16" customFormat="1" ht="50.1" customHeight="1" x14ac:dyDescent="0.2">
      <c r="A274" s="160" t="s">
        <v>128</v>
      </c>
      <c r="B274" s="161"/>
      <c r="C274"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74" s="56">
        <v>25080</v>
      </c>
      <c r="E274" s="37"/>
      <c r="F274" s="37"/>
      <c r="G274" s="37"/>
      <c r="H274" s="38"/>
    </row>
    <row r="275" spans="1:8" s="16" customFormat="1" ht="126" customHeight="1" thickBot="1" x14ac:dyDescent="0.25">
      <c r="A275" s="160" t="s">
        <v>129</v>
      </c>
      <c r="B275" s="161"/>
      <c r="C2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75" s="56">
        <v>12120</v>
      </c>
      <c r="E275" s="37"/>
      <c r="F275" s="37"/>
      <c r="G275" s="37"/>
      <c r="H275" s="38"/>
    </row>
    <row r="276" spans="1:8" s="16" customFormat="1" ht="126" customHeight="1" thickBot="1" x14ac:dyDescent="0.25">
      <c r="A276" s="160" t="s">
        <v>477</v>
      </c>
      <c r="B276" s="161"/>
      <c r="C2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76" s="157">
        <v>23040</v>
      </c>
      <c r="E276" s="157"/>
      <c r="F276" s="157"/>
      <c r="G276" s="157"/>
      <c r="H276" s="158"/>
    </row>
    <row r="277" spans="1:8" s="28" customFormat="1" ht="50.1" customHeight="1" thickBot="1" x14ac:dyDescent="0.25">
      <c r="A277" s="286"/>
      <c r="B277" s="287"/>
      <c r="C277" s="125"/>
      <c r="D277" s="288"/>
      <c r="E277" s="288"/>
      <c r="F277" s="288"/>
      <c r="G277" s="288"/>
      <c r="H277" s="289"/>
    </row>
    <row r="278" spans="1:8" s="23" customFormat="1" ht="26.25" x14ac:dyDescent="0.2">
      <c r="A278" s="212"/>
      <c r="B278" s="213"/>
      <c r="C278" s="214"/>
      <c r="D278" s="213"/>
      <c r="E278" s="213"/>
      <c r="F278" s="213"/>
      <c r="G278" s="213"/>
      <c r="H278" s="215"/>
    </row>
    <row r="279" spans="1:8" s="16" customFormat="1" ht="21" x14ac:dyDescent="0.2">
      <c r="A279" s="216"/>
      <c r="B279" s="217" t="s">
        <v>130</v>
      </c>
      <c r="C279" s="218" t="s">
        <v>214</v>
      </c>
      <c r="D279" s="218"/>
      <c r="E279" s="219"/>
      <c r="F279" s="219"/>
      <c r="G279" s="219"/>
      <c r="H279" s="219"/>
    </row>
    <row r="280" spans="1:8" s="16" customFormat="1" ht="21" x14ac:dyDescent="0.2">
      <c r="A280" s="216"/>
      <c r="B280" s="219"/>
      <c r="C280" s="220" t="s">
        <v>215</v>
      </c>
      <c r="D280" s="220"/>
      <c r="E280" s="219"/>
      <c r="F280" s="219"/>
      <c r="G280" s="219"/>
      <c r="H280" s="219"/>
    </row>
    <row r="281" spans="1:8" s="16" customFormat="1" ht="21" x14ac:dyDescent="0.2">
      <c r="A281" s="216"/>
      <c r="B281" s="219"/>
      <c r="C281" s="218" t="s">
        <v>216</v>
      </c>
      <c r="D281" s="220"/>
      <c r="E281" s="219"/>
      <c r="F281" s="219"/>
      <c r="G281" s="219"/>
      <c r="H281" s="219"/>
    </row>
    <row r="282" spans="1:8" s="16" customFormat="1" ht="21" x14ac:dyDescent="0.2">
      <c r="A282" s="212"/>
      <c r="B282" s="213"/>
      <c r="C282" s="220"/>
      <c r="D282" s="220"/>
      <c r="E282" s="219"/>
      <c r="F282" s="219"/>
      <c r="G282" s="219"/>
      <c r="H282" s="213"/>
    </row>
    <row r="283" spans="1:8" s="16" customFormat="1" ht="26.25" x14ac:dyDescent="0.2">
      <c r="A283" s="223" t="str">
        <f>Абакан_юр!A171</f>
        <v>По соглашению сторон в качестве валюты платежа могут выступать украинские гривны, в этом случае курс следующий: 1 руб. = 0,5104 гривен</v>
      </c>
      <c r="B283" s="223"/>
      <c r="C283" s="223"/>
      <c r="D283" s="224"/>
      <c r="E283" s="224"/>
      <c r="F283" s="225"/>
      <c r="G283" s="226"/>
      <c r="H283" s="226"/>
    </row>
    <row r="284" spans="1:8" s="16" customFormat="1" ht="26.25" x14ac:dyDescent="0.2">
      <c r="A284" s="223" t="str">
        <f>Абакан_юр!A172</f>
        <v>По соглашению сторон в качестве валюты платежа могут выступать дирхамы ОАЭ, в этом случае курс следующий: 1 руб. = 0,0436 дирхам</v>
      </c>
      <c r="B284" s="223"/>
      <c r="C284" s="223"/>
      <c r="D284" s="224"/>
      <c r="E284" s="224"/>
      <c r="F284" s="225"/>
      <c r="G284" s="228"/>
      <c r="H284" s="228"/>
    </row>
    <row r="285" spans="1:8" ht="12.6" customHeight="1" x14ac:dyDescent="0.2">
      <c r="A285" s="223" t="str">
        <f>Абакан_юр!A173</f>
        <v>По соглашению сторон в качестве валюты платежа могут выступать доллары США, в этом случае курс следующий: 1 руб. = 0,0118 доллара</v>
      </c>
      <c r="B285" s="223"/>
      <c r="C285" s="223"/>
      <c r="D285" s="224"/>
      <c r="E285" s="224"/>
      <c r="F285" s="225"/>
      <c r="G285" s="228"/>
      <c r="H285" s="228"/>
    </row>
    <row r="286" spans="1:8" s="219" customFormat="1" ht="24.95" customHeight="1" x14ac:dyDescent="0.2">
      <c r="A286" s="223" t="str">
        <f>Абакан_юр!A174</f>
        <v>По соглашению сторон в качестве валюты платежа могут выступать евро, в этом случае курс следующий: 1 руб. = 0,0108 евро</v>
      </c>
      <c r="B286" s="223"/>
      <c r="C286" s="223"/>
      <c r="D286" s="224"/>
      <c r="E286" s="225"/>
      <c r="F286" s="225"/>
      <c r="G286" s="228"/>
      <c r="H286" s="228"/>
    </row>
    <row r="287" spans="1:8" s="219" customFormat="1" ht="24.95" customHeight="1" x14ac:dyDescent="0.2">
      <c r="A287" s="223" t="str">
        <f>Абакан_юр!A175</f>
        <v>По соглашению сторон в качестве валюты платежа могут выступать чешские кроны, в этом случае курс следующий: 1 руб. = 0,2741 крона</v>
      </c>
      <c r="B287" s="223"/>
      <c r="C287" s="223"/>
      <c r="D287" s="224"/>
      <c r="E287" s="225"/>
      <c r="F287" s="225"/>
      <c r="G287" s="228"/>
      <c r="H287" s="228"/>
    </row>
    <row r="288" spans="1:8" s="219" customFormat="1" ht="24.95" customHeight="1" x14ac:dyDescent="0.2">
      <c r="A288" s="223" t="str">
        <f>Абакан_юр!A176</f>
        <v>По соглашению сторон в качестве валюты платежа могут выступать киргизские сомы, в этом случае курс следующий: 1 руб. = 1,0001 сом</v>
      </c>
      <c r="B288" s="223"/>
      <c r="C288" s="223"/>
      <c r="D288" s="224"/>
      <c r="E288" s="224"/>
      <c r="F288" s="225"/>
      <c r="G288" s="228"/>
      <c r="H288" s="228"/>
    </row>
    <row r="289" spans="1:8" s="213" customFormat="1" ht="12.6" customHeight="1" x14ac:dyDescent="0.2">
      <c r="A289" s="223" t="str">
        <f>Абакан_юр!A177</f>
        <v>По соглашению сторон в качестве валюты платежа могут выступать казахстанские тенге, в этом случае курс следующий: 1 руб. = 5,6363 тенге</v>
      </c>
      <c r="B289" s="223"/>
      <c r="C289" s="223"/>
      <c r="D289" s="224"/>
      <c r="E289" s="224"/>
      <c r="F289" s="225"/>
      <c r="G289" s="228"/>
      <c r="H289" s="228"/>
    </row>
    <row r="290" spans="1:8" s="227" customFormat="1" ht="24.95" customHeight="1" x14ac:dyDescent="0.2">
      <c r="A290" s="229"/>
      <c r="B290" s="229"/>
      <c r="C290" s="230"/>
      <c r="D290" s="231"/>
      <c r="E290" s="231"/>
      <c r="F290" s="232"/>
      <c r="G290" s="233"/>
      <c r="H290" s="233"/>
    </row>
    <row r="291" spans="1:8" s="227" customFormat="1" ht="24.95" customHeight="1" x14ac:dyDescent="0.2">
      <c r="A291" s="235" t="s">
        <v>141</v>
      </c>
      <c r="B291" s="235"/>
      <c r="C291" s="235"/>
      <c r="D291" s="235"/>
      <c r="E291" s="235"/>
      <c r="F291" s="235"/>
      <c r="G291" s="235"/>
      <c r="H291" s="235"/>
    </row>
    <row r="292" spans="1:8" s="227" customFormat="1" ht="24.95" customHeight="1" x14ac:dyDescent="0.2">
      <c r="A292" s="235" t="s">
        <v>142</v>
      </c>
      <c r="B292" s="235"/>
      <c r="C292" s="235"/>
      <c r="D292" s="235"/>
      <c r="E292" s="235"/>
      <c r="F292" s="235"/>
      <c r="G292" s="235"/>
      <c r="H292" s="235"/>
    </row>
    <row r="293" spans="1:8" s="227" customFormat="1" ht="24.95" customHeight="1" x14ac:dyDescent="0.2">
      <c r="A293" s="223" t="s">
        <v>480</v>
      </c>
      <c r="B293" s="223"/>
      <c r="C293" s="223"/>
      <c r="D293" s="223"/>
      <c r="E293" s="223"/>
      <c r="F293" s="223"/>
      <c r="G293" s="223"/>
      <c r="H293" s="223"/>
    </row>
    <row r="294" spans="1:8" s="227" customFormat="1" ht="24.95" customHeight="1" thickBot="1" x14ac:dyDescent="0.25">
      <c r="A294" s="236" t="s">
        <v>143</v>
      </c>
      <c r="B294" s="236"/>
      <c r="C294" s="236"/>
      <c r="D294" s="236"/>
      <c r="E294" s="236"/>
      <c r="F294" s="237"/>
      <c r="H294" s="238"/>
    </row>
    <row r="295" spans="1:8" s="227" customFormat="1" ht="24.95" customHeight="1" thickBot="1" x14ac:dyDescent="0.25">
      <c r="A295" s="239" t="s">
        <v>144</v>
      </c>
      <c r="B295" s="240"/>
      <c r="C295" s="240"/>
      <c r="D295" s="240"/>
      <c r="E295" s="241"/>
      <c r="F295" s="242"/>
      <c r="G295" s="213"/>
      <c r="H295" s="243"/>
    </row>
    <row r="296" spans="1:8" s="227" customFormat="1" ht="24.95" customHeight="1" thickBot="1" x14ac:dyDescent="0.25">
      <c r="A296" s="421" t="s">
        <v>145</v>
      </c>
      <c r="B296" s="422"/>
      <c r="C296" s="246" t="s">
        <v>146</v>
      </c>
      <c r="D296" s="435" t="s">
        <v>147</v>
      </c>
      <c r="E296" s="721"/>
      <c r="F296" s="436"/>
      <c r="G296" s="248"/>
      <c r="H296" s="248"/>
    </row>
    <row r="297" spans="1:8" s="234" customFormat="1" ht="12" customHeight="1" x14ac:dyDescent="0.2">
      <c r="A297" s="249" t="s">
        <v>203</v>
      </c>
      <c r="B297" s="250"/>
      <c r="C297" s="252" t="s">
        <v>204</v>
      </c>
      <c r="D297" s="722">
        <v>1500</v>
      </c>
      <c r="E297" s="723"/>
      <c r="F297" s="724"/>
      <c r="G297" s="248"/>
      <c r="H297" s="248"/>
    </row>
    <row r="298" spans="1:8" ht="24.95" customHeight="1" x14ac:dyDescent="0.2">
      <c r="A298" s="254" t="s">
        <v>205</v>
      </c>
      <c r="B298" s="255"/>
      <c r="C298" s="257"/>
      <c r="D298" s="725">
        <v>1380</v>
      </c>
      <c r="E298" s="726"/>
      <c r="F298" s="727"/>
      <c r="G298" s="248"/>
      <c r="H298" s="248"/>
    </row>
    <row r="299" spans="1:8" ht="24.95" customHeight="1" x14ac:dyDescent="0.2">
      <c r="A299" s="254" t="s">
        <v>206</v>
      </c>
      <c r="B299" s="255"/>
      <c r="C299" s="257"/>
      <c r="D299" s="725">
        <v>1290</v>
      </c>
      <c r="E299" s="726"/>
      <c r="F299" s="727"/>
      <c r="G299" s="248"/>
      <c r="H299" s="248"/>
    </row>
    <row r="300" spans="1:8" s="213" customFormat="1" ht="38.25" customHeight="1" x14ac:dyDescent="0.2">
      <c r="A300" s="254" t="s">
        <v>207</v>
      </c>
      <c r="B300" s="255"/>
      <c r="C300" s="257"/>
      <c r="D300" s="725">
        <v>1170</v>
      </c>
      <c r="E300" s="726"/>
      <c r="F300" s="727"/>
      <c r="G300" s="248"/>
      <c r="H300" s="248"/>
    </row>
    <row r="301" spans="1:8" s="238" customFormat="1" ht="50.1" customHeight="1" x14ac:dyDescent="0.2">
      <c r="A301" s="254" t="s">
        <v>148</v>
      </c>
      <c r="B301" s="255"/>
      <c r="C301" s="256" t="s">
        <v>149</v>
      </c>
      <c r="D301" s="489" t="s">
        <v>150</v>
      </c>
      <c r="E301" s="728"/>
      <c r="F301" s="490"/>
      <c r="G301" s="248"/>
      <c r="H301" s="248"/>
    </row>
    <row r="302" spans="1:8" s="243" customFormat="1" ht="50.1" customHeight="1" x14ac:dyDescent="0.2">
      <c r="A302" s="254" t="s">
        <v>151</v>
      </c>
      <c r="B302" s="255"/>
      <c r="C302" s="256" t="s">
        <v>152</v>
      </c>
      <c r="D302" s="489" t="s">
        <v>153</v>
      </c>
      <c r="E302" s="728"/>
      <c r="F302" s="490"/>
      <c r="G302" s="248"/>
      <c r="H302" s="248"/>
    </row>
    <row r="303" spans="1:8" ht="102" customHeight="1" thickBot="1" x14ac:dyDescent="0.25">
      <c r="A303" s="316" t="s">
        <v>154</v>
      </c>
      <c r="B303" s="317"/>
      <c r="C303" s="318" t="s">
        <v>155</v>
      </c>
      <c r="D303" s="439" t="s">
        <v>153</v>
      </c>
      <c r="E303" s="729"/>
      <c r="F303" s="440"/>
      <c r="G303" s="248"/>
      <c r="H303" s="248"/>
    </row>
    <row r="304" spans="1:8" ht="50.1" customHeight="1" thickBot="1" x14ac:dyDescent="0.25">
      <c r="A304" s="316" t="s">
        <v>157</v>
      </c>
      <c r="B304" s="317"/>
      <c r="C304" s="613" t="s">
        <v>158</v>
      </c>
      <c r="D304" s="730" t="s">
        <v>153</v>
      </c>
      <c r="E304" s="731"/>
      <c r="F304" s="732"/>
      <c r="G304" s="242"/>
      <c r="H304" s="242"/>
    </row>
    <row r="305" spans="1:8" ht="50.1" customHeight="1" thickBot="1" x14ac:dyDescent="0.25">
      <c r="A305" s="316" t="s">
        <v>159</v>
      </c>
      <c r="B305" s="317"/>
      <c r="C305" s="318" t="s">
        <v>160</v>
      </c>
      <c r="D305" s="730" t="s">
        <v>153</v>
      </c>
      <c r="E305" s="731"/>
      <c r="F305" s="732"/>
      <c r="G305" s="233"/>
      <c r="H305" s="233"/>
    </row>
    <row r="306" spans="1:8" ht="50.1" customHeight="1" x14ac:dyDescent="0.2">
      <c r="A306" s="260" t="s">
        <v>161</v>
      </c>
      <c r="B306" s="260"/>
      <c r="C306" s="260"/>
      <c r="D306" s="260"/>
      <c r="E306" s="260"/>
      <c r="F306" s="260"/>
      <c r="G306" s="260"/>
      <c r="H306" s="260"/>
    </row>
    <row r="307" spans="1:8" ht="50.1" customHeight="1" x14ac:dyDescent="0.2">
      <c r="A307" s="260" t="s">
        <v>162</v>
      </c>
      <c r="B307" s="260"/>
      <c r="C307" s="260"/>
      <c r="D307" s="260"/>
      <c r="E307" s="260"/>
      <c r="F307" s="260"/>
      <c r="G307" s="260"/>
      <c r="H307" s="260"/>
    </row>
    <row r="308" spans="1:8" ht="99.95" customHeight="1" x14ac:dyDescent="0.2">
      <c r="A308"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8" s="321"/>
      <c r="C308" s="321"/>
      <c r="D308" s="321"/>
      <c r="E308" s="321"/>
      <c r="F308" s="321"/>
      <c r="G308" s="321"/>
      <c r="H308" s="321"/>
    </row>
    <row r="309" spans="1:8" ht="75" customHeight="1" x14ac:dyDescent="0.2">
      <c r="A309" s="235" t="s">
        <v>164</v>
      </c>
      <c r="B309" s="235"/>
      <c r="C309" s="235"/>
      <c r="D309" s="235"/>
      <c r="E309" s="235"/>
      <c r="F309" s="235"/>
      <c r="G309" s="235"/>
      <c r="H309" s="235"/>
    </row>
    <row r="310" spans="1:8" ht="122.25" customHeight="1" x14ac:dyDescent="0.2">
      <c r="A310" s="260" t="s">
        <v>165</v>
      </c>
      <c r="B310" s="260"/>
      <c r="C310" s="260"/>
      <c r="D310" s="260"/>
      <c r="E310" s="260"/>
      <c r="F310" s="260"/>
      <c r="G310" s="260"/>
      <c r="H310" s="260"/>
    </row>
    <row r="311" spans="1:8" s="213" customFormat="1" ht="102.75" customHeight="1" x14ac:dyDescent="0.2">
      <c r="A311" s="212"/>
      <c r="C311" s="214"/>
      <c r="H311" s="215"/>
    </row>
    <row r="312" spans="1:8" s="213" customFormat="1" ht="125.25" customHeight="1" x14ac:dyDescent="0.2">
      <c r="A312" s="474" t="s">
        <v>281</v>
      </c>
      <c r="B312" s="474"/>
      <c r="C312" s="474"/>
      <c r="D312" s="474"/>
      <c r="E312" s="474"/>
      <c r="F312" s="474"/>
      <c r="G312" s="474"/>
      <c r="H312" s="474"/>
    </row>
    <row r="313" spans="1:8" ht="25.5" x14ac:dyDescent="0.35">
      <c r="A313" s="475" t="s">
        <v>282</v>
      </c>
      <c r="B313" s="476"/>
      <c r="C313" s="477" t="s">
        <v>283</v>
      </c>
    </row>
    <row r="314" spans="1:8" ht="25.5" x14ac:dyDescent="0.35">
      <c r="A314" s="478" t="s">
        <v>284</v>
      </c>
      <c r="B314" s="479"/>
      <c r="C314" s="480">
        <v>1</v>
      </c>
    </row>
    <row r="315" spans="1:8" ht="25.5" x14ac:dyDescent="0.35">
      <c r="A315" s="478">
        <v>2</v>
      </c>
      <c r="B315" s="479"/>
      <c r="C315" s="480">
        <v>1.1000000000000001</v>
      </c>
    </row>
    <row r="316" spans="1:8" ht="25.5" x14ac:dyDescent="0.35">
      <c r="A316" s="478">
        <v>3</v>
      </c>
      <c r="B316" s="479"/>
      <c r="C316" s="480">
        <v>1.2</v>
      </c>
    </row>
    <row r="317" spans="1:8" ht="25.5" x14ac:dyDescent="0.35">
      <c r="A317" s="478" t="s">
        <v>285</v>
      </c>
      <c r="B317" s="479"/>
      <c r="C317" s="480">
        <v>1.25</v>
      </c>
    </row>
    <row r="318" spans="1:8" ht="25.5" x14ac:dyDescent="0.35">
      <c r="A318" s="478" t="s">
        <v>286</v>
      </c>
      <c r="B318" s="479"/>
      <c r="C318" s="480">
        <v>1.3</v>
      </c>
    </row>
    <row r="319" spans="1:8" ht="25.5" x14ac:dyDescent="0.35">
      <c r="A319" s="478" t="s">
        <v>287</v>
      </c>
      <c r="B319" s="479"/>
      <c r="C319" s="480">
        <v>1.35</v>
      </c>
    </row>
    <row r="320" spans="1:8" ht="25.5" x14ac:dyDescent="0.35">
      <c r="A320" s="478" t="s">
        <v>288</v>
      </c>
      <c r="B320" s="479"/>
      <c r="C320" s="480">
        <v>1.4</v>
      </c>
    </row>
    <row r="321" spans="1:8" ht="25.5" x14ac:dyDescent="0.35">
      <c r="A321" s="478" t="s">
        <v>289</v>
      </c>
      <c r="B321" s="479"/>
      <c r="C321" s="480">
        <v>1.45</v>
      </c>
    </row>
    <row r="322" spans="1:8" ht="25.5" x14ac:dyDescent="0.35">
      <c r="A322" s="478" t="s">
        <v>290</v>
      </c>
      <c r="B322" s="479"/>
      <c r="C322" s="480">
        <v>1.5</v>
      </c>
    </row>
    <row r="323" spans="1:8" ht="25.5" x14ac:dyDescent="0.35">
      <c r="A323" s="478" t="s">
        <v>291</v>
      </c>
      <c r="B323" s="479"/>
      <c r="C323" s="480">
        <v>2</v>
      </c>
    </row>
    <row r="324" spans="1:8" ht="23.25" x14ac:dyDescent="0.2">
      <c r="A324" s="260" t="s">
        <v>292</v>
      </c>
      <c r="B324" s="260"/>
      <c r="C324" s="260"/>
      <c r="D324" s="260"/>
      <c r="E324" s="260"/>
      <c r="F324" s="260"/>
      <c r="G324" s="260"/>
      <c r="H324" s="260"/>
    </row>
    <row r="327" spans="1:8" s="262" customFormat="1" ht="114.75" customHeight="1" x14ac:dyDescent="0.2">
      <c r="A327" s="235" t="s">
        <v>481</v>
      </c>
      <c r="B327" s="235"/>
      <c r="C327" s="235"/>
      <c r="D327" s="235"/>
      <c r="E327" s="235"/>
      <c r="F327" s="235"/>
      <c r="G327" s="235"/>
      <c r="H327" s="235"/>
    </row>
    <row r="333" spans="1:8" s="262" customFormat="1" ht="114.75" customHeight="1" x14ac:dyDescent="0.2">
      <c r="A333" s="212"/>
      <c r="B333" s="213"/>
      <c r="C333" s="214"/>
      <c r="D333" s="213"/>
      <c r="E333" s="213"/>
      <c r="F333" s="213"/>
      <c r="G333" s="213"/>
      <c r="H333" s="215"/>
    </row>
  </sheetData>
  <sheetProtection selectLockedCells="1" selectUnlockedCells="1"/>
  <mergeCells count="551">
    <mergeCell ref="A321:B321"/>
    <mergeCell ref="A322:B322"/>
    <mergeCell ref="A323:B323"/>
    <mergeCell ref="A324:H324"/>
    <mergeCell ref="A327:E327"/>
    <mergeCell ref="F327:H327"/>
    <mergeCell ref="A315:B315"/>
    <mergeCell ref="A316:B316"/>
    <mergeCell ref="A317:B317"/>
    <mergeCell ref="A318:B318"/>
    <mergeCell ref="A319:B319"/>
    <mergeCell ref="A320:B320"/>
    <mergeCell ref="A308:H308"/>
    <mergeCell ref="A309:H309"/>
    <mergeCell ref="A310:H310"/>
    <mergeCell ref="A312:H312"/>
    <mergeCell ref="A313:B313"/>
    <mergeCell ref="A314:B314"/>
    <mergeCell ref="A304:B304"/>
    <mergeCell ref="D304:F304"/>
    <mergeCell ref="A305:B305"/>
    <mergeCell ref="D305:F305"/>
    <mergeCell ref="A306:H306"/>
    <mergeCell ref="A307:H307"/>
    <mergeCell ref="A301:B301"/>
    <mergeCell ref="D301:F301"/>
    <mergeCell ref="A302:B302"/>
    <mergeCell ref="D302:F302"/>
    <mergeCell ref="A303:B303"/>
    <mergeCell ref="D303:F303"/>
    <mergeCell ref="A297:B297"/>
    <mergeCell ref="C297:C300"/>
    <mergeCell ref="D297:F297"/>
    <mergeCell ref="A298:B298"/>
    <mergeCell ref="D298:F298"/>
    <mergeCell ref="A299:B299"/>
    <mergeCell ref="D299:F299"/>
    <mergeCell ref="A300:B300"/>
    <mergeCell ref="D300:F300"/>
    <mergeCell ref="A291:H291"/>
    <mergeCell ref="A292:H292"/>
    <mergeCell ref="A293:H293"/>
    <mergeCell ref="A294:E294"/>
    <mergeCell ref="A295:E295"/>
    <mergeCell ref="A296:B296"/>
    <mergeCell ref="D296:F296"/>
    <mergeCell ref="A284:C284"/>
    <mergeCell ref="A285:C285"/>
    <mergeCell ref="A286:C286"/>
    <mergeCell ref="A287:C287"/>
    <mergeCell ref="A288:C288"/>
    <mergeCell ref="A289:C289"/>
    <mergeCell ref="C279:D279"/>
    <mergeCell ref="C280:D280"/>
    <mergeCell ref="C281:D281"/>
    <mergeCell ref="C282:D282"/>
    <mergeCell ref="A283:C283"/>
    <mergeCell ref="G283:H283"/>
    <mergeCell ref="A275:B275"/>
    <mergeCell ref="D275:H275"/>
    <mergeCell ref="A276:B276"/>
    <mergeCell ref="D276:H276"/>
    <mergeCell ref="A277:B277"/>
    <mergeCell ref="D277:H277"/>
    <mergeCell ref="A272:B272"/>
    <mergeCell ref="D272:H272"/>
    <mergeCell ref="A273:B273"/>
    <mergeCell ref="D273:H273"/>
    <mergeCell ref="A274:B274"/>
    <mergeCell ref="D274:H274"/>
    <mergeCell ref="D268:H268"/>
    <mergeCell ref="A269:B269"/>
    <mergeCell ref="D269:H269"/>
    <mergeCell ref="A270:B270"/>
    <mergeCell ref="D270:H270"/>
    <mergeCell ref="A271:B271"/>
    <mergeCell ref="D271:H271"/>
    <mergeCell ref="A264:B264"/>
    <mergeCell ref="D264:H264"/>
    <mergeCell ref="A265:B265"/>
    <mergeCell ref="C265:C269"/>
    <mergeCell ref="D265:H265"/>
    <mergeCell ref="A266:B266"/>
    <mergeCell ref="D266:H266"/>
    <mergeCell ref="A267:B267"/>
    <mergeCell ref="D267:H267"/>
    <mergeCell ref="A268:B268"/>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D212:H212"/>
    <mergeCell ref="A213:B213"/>
    <mergeCell ref="D213:H213"/>
    <mergeCell ref="A214:B214"/>
    <mergeCell ref="D214:H214"/>
    <mergeCell ref="A215:B215"/>
    <mergeCell ref="D215:H215"/>
    <mergeCell ref="A208:B208"/>
    <mergeCell ref="D208:H208"/>
    <mergeCell ref="A209:B209"/>
    <mergeCell ref="D209:H209"/>
    <mergeCell ref="A210:B210"/>
    <mergeCell ref="C210:C227"/>
    <mergeCell ref="D210:H210"/>
    <mergeCell ref="A211:B211"/>
    <mergeCell ref="D211:H211"/>
    <mergeCell ref="A212:B212"/>
    <mergeCell ref="A205:B205"/>
    <mergeCell ref="D205:H205"/>
    <mergeCell ref="A206:B206"/>
    <mergeCell ref="D206:H206"/>
    <mergeCell ref="A207:B207"/>
    <mergeCell ref="D207:H207"/>
    <mergeCell ref="A202:B202"/>
    <mergeCell ref="D202:H202"/>
    <mergeCell ref="A203:B203"/>
    <mergeCell ref="D203:H203"/>
    <mergeCell ref="A204:B204"/>
    <mergeCell ref="D204:H204"/>
    <mergeCell ref="D197:H197"/>
    <mergeCell ref="A198:B198"/>
    <mergeCell ref="C198:C206"/>
    <mergeCell ref="D198:H198"/>
    <mergeCell ref="A199:B199"/>
    <mergeCell ref="D199:H199"/>
    <mergeCell ref="A200:B200"/>
    <mergeCell ref="D200:H200"/>
    <mergeCell ref="A201:B201"/>
    <mergeCell ref="D201:H201"/>
    <mergeCell ref="A194:B194"/>
    <mergeCell ref="D194:H194"/>
    <mergeCell ref="A195:B195"/>
    <mergeCell ref="D195:H195"/>
    <mergeCell ref="A196:C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D159:H159"/>
    <mergeCell ref="A160:C160"/>
    <mergeCell ref="D160:H160"/>
    <mergeCell ref="A161:B161"/>
    <mergeCell ref="C161:C195"/>
    <mergeCell ref="D161:H161"/>
    <mergeCell ref="A162:B162"/>
    <mergeCell ref="D162:H162"/>
    <mergeCell ref="A163:B163"/>
    <mergeCell ref="D163:H163"/>
    <mergeCell ref="G150:G154"/>
    <mergeCell ref="H150:H154"/>
    <mergeCell ref="D155:H155"/>
    <mergeCell ref="A156:A158"/>
    <mergeCell ref="B156:B157"/>
    <mergeCell ref="C156:C157"/>
    <mergeCell ref="D156:H158"/>
    <mergeCell ref="F145:F148"/>
    <mergeCell ref="G145:G148"/>
    <mergeCell ref="H145:H148"/>
    <mergeCell ref="D149:H149"/>
    <mergeCell ref="A150:A154"/>
    <mergeCell ref="B150:B151"/>
    <mergeCell ref="C150:C151"/>
    <mergeCell ref="D150:D154"/>
    <mergeCell ref="E150:E154"/>
    <mergeCell ref="F150:F154"/>
    <mergeCell ref="A141:B141"/>
    <mergeCell ref="D141:H141"/>
    <mergeCell ref="A142:B142"/>
    <mergeCell ref="D142:H142"/>
    <mergeCell ref="D143:H143"/>
    <mergeCell ref="A145:A148"/>
    <mergeCell ref="B145:B146"/>
    <mergeCell ref="C145:C146"/>
    <mergeCell ref="D145:D148"/>
    <mergeCell ref="E145:E148"/>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42"/>
    <mergeCell ref="D74:H74"/>
    <mergeCell ref="A75:B75"/>
    <mergeCell ref="D75:H75"/>
    <mergeCell ref="A76:B76"/>
    <mergeCell ref="D76:H76"/>
    <mergeCell ref="A77:B77"/>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82"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0"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656</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267">
        <v>120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1">
        <f>F48*1.2</f>
        <v>6134.4</v>
      </c>
      <c r="E48" s="32">
        <f>F48*1.1</f>
        <v>5623.2000000000007</v>
      </c>
      <c r="F48" s="32">
        <v>5112</v>
      </c>
      <c r="G48" s="32">
        <f>F48*0.75</f>
        <v>3834</v>
      </c>
      <c r="H48" s="33">
        <f>F48*0.5</f>
        <v>2556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54">
        <f>F54*1.2</f>
        <v>7128</v>
      </c>
      <c r="E54" s="32">
        <f>F54*1.1</f>
        <v>6534.0000000000009</v>
      </c>
      <c r="F54" s="32">
        <v>5940</v>
      </c>
      <c r="G54" s="32">
        <f>F54*0.75</f>
        <v>4455</v>
      </c>
      <c r="H54" s="33">
        <f>F54*0.5</f>
        <v>2970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267">
        <v>120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271"/>
      <c r="E62" s="272"/>
      <c r="F62" s="272"/>
      <c r="G62" s="272"/>
      <c r="H62" s="273"/>
    </row>
    <row r="63" spans="1:8" s="16" customFormat="1" ht="24.95" customHeight="1" thickBot="1" x14ac:dyDescent="0.25">
      <c r="A63" s="81"/>
      <c r="B63" s="129"/>
      <c r="C63" s="130"/>
      <c r="D63" s="113"/>
      <c r="E63" s="114"/>
      <c r="F63" s="114"/>
      <c r="G63" s="114"/>
      <c r="H63" s="115"/>
    </row>
    <row r="64" spans="1:8" s="16" customFormat="1" ht="37.5" customHeight="1" outlineLevel="1" x14ac:dyDescent="0.2">
      <c r="A64" s="141" t="s">
        <v>39</v>
      </c>
      <c r="B64" s="364"/>
      <c r="C64"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6">
        <v>498</v>
      </c>
      <c r="E64" s="37"/>
      <c r="F64" s="37"/>
      <c r="G64" s="37"/>
      <c r="H64" s="38"/>
    </row>
    <row r="65" spans="1:8" s="16" customFormat="1" ht="37.5" customHeight="1" outlineLevel="1" x14ac:dyDescent="0.2">
      <c r="A65" s="147" t="s">
        <v>40</v>
      </c>
      <c r="B65" s="366"/>
      <c r="C65" s="350"/>
      <c r="D65" s="36">
        <v>996</v>
      </c>
      <c r="E65" s="37"/>
      <c r="F65" s="37"/>
      <c r="G65" s="37"/>
      <c r="H65" s="38"/>
    </row>
    <row r="66" spans="1:8" s="16" customFormat="1" ht="37.5" customHeight="1" outlineLevel="1" x14ac:dyDescent="0.2">
      <c r="A66" s="147" t="s">
        <v>41</v>
      </c>
      <c r="B66" s="366"/>
      <c r="C66" s="350"/>
      <c r="D66" s="36">
        <v>1494</v>
      </c>
      <c r="E66" s="37"/>
      <c r="F66" s="37"/>
      <c r="G66" s="37"/>
      <c r="H66" s="38"/>
    </row>
    <row r="67" spans="1:8" s="16" customFormat="1" ht="37.5" customHeight="1" outlineLevel="1" x14ac:dyDescent="0.2">
      <c r="A67" s="147" t="s">
        <v>42</v>
      </c>
      <c r="B67" s="366"/>
      <c r="C67" s="350"/>
      <c r="D67" s="36">
        <v>1992</v>
      </c>
      <c r="E67" s="37"/>
      <c r="F67" s="37"/>
      <c r="G67" s="37"/>
      <c r="H67" s="38"/>
    </row>
    <row r="68" spans="1:8" s="16" customFormat="1" ht="37.5" customHeight="1" outlineLevel="1" x14ac:dyDescent="0.2">
      <c r="A68" s="147" t="s">
        <v>43</v>
      </c>
      <c r="B68" s="366"/>
      <c r="C68" s="350"/>
      <c r="D68" s="36">
        <v>2490</v>
      </c>
      <c r="E68" s="37"/>
      <c r="F68" s="37"/>
      <c r="G68" s="37"/>
      <c r="H68" s="38"/>
    </row>
    <row r="69" spans="1:8" s="16" customFormat="1" ht="37.5" customHeight="1" outlineLevel="1" x14ac:dyDescent="0.2">
      <c r="A69" s="147" t="s">
        <v>44</v>
      </c>
      <c r="B69" s="366"/>
      <c r="C69" s="350"/>
      <c r="D69" s="36">
        <v>2988</v>
      </c>
      <c r="E69" s="37"/>
      <c r="F69" s="37"/>
      <c r="G69" s="37"/>
      <c r="H69" s="38"/>
    </row>
    <row r="70" spans="1:8" s="16" customFormat="1" ht="37.5" customHeight="1" outlineLevel="1" x14ac:dyDescent="0.2">
      <c r="A70" s="147" t="s">
        <v>45</v>
      </c>
      <c r="B70" s="366"/>
      <c r="C70" s="350"/>
      <c r="D70" s="36">
        <v>3486</v>
      </c>
      <c r="E70" s="37"/>
      <c r="F70" s="37"/>
      <c r="G70" s="37"/>
      <c r="H70" s="38"/>
    </row>
    <row r="71" spans="1:8" s="16" customFormat="1" ht="37.5" customHeight="1" outlineLevel="1" x14ac:dyDescent="0.2">
      <c r="A71" s="147" t="s">
        <v>46</v>
      </c>
      <c r="B71" s="366"/>
      <c r="C71" s="350"/>
      <c r="D71" s="36">
        <v>3984</v>
      </c>
      <c r="E71" s="37"/>
      <c r="F71" s="37"/>
      <c r="G71" s="37"/>
      <c r="H71" s="38"/>
    </row>
    <row r="72" spans="1:8" s="16" customFormat="1" ht="37.5" customHeight="1" outlineLevel="1" x14ac:dyDescent="0.2">
      <c r="A72" s="147" t="s">
        <v>47</v>
      </c>
      <c r="B72" s="366"/>
      <c r="C72" s="350"/>
      <c r="D72" s="36">
        <v>4482</v>
      </c>
      <c r="E72" s="37"/>
      <c r="F72" s="37"/>
      <c r="G72" s="37"/>
      <c r="H72" s="38"/>
    </row>
    <row r="73" spans="1:8" s="16" customFormat="1" ht="37.5" customHeight="1" outlineLevel="1" x14ac:dyDescent="0.2">
      <c r="A73" s="147" t="s">
        <v>48</v>
      </c>
      <c r="B73" s="366"/>
      <c r="C73" s="350"/>
      <c r="D73" s="36">
        <v>4980</v>
      </c>
      <c r="E73" s="37"/>
      <c r="F73" s="37"/>
      <c r="G73" s="37"/>
      <c r="H73" s="38"/>
    </row>
    <row r="74" spans="1:8" s="16" customFormat="1" ht="37.5" customHeight="1" outlineLevel="1" x14ac:dyDescent="0.2">
      <c r="A74" s="147" t="s">
        <v>49</v>
      </c>
      <c r="B74" s="366"/>
      <c r="C74" s="350"/>
      <c r="D74" s="36">
        <v>5478</v>
      </c>
      <c r="E74" s="37"/>
      <c r="F74" s="37"/>
      <c r="G74" s="37"/>
      <c r="H74" s="38"/>
    </row>
    <row r="75" spans="1:8" s="16" customFormat="1" ht="37.5" customHeight="1" outlineLevel="1" x14ac:dyDescent="0.2">
      <c r="A75" s="147" t="s">
        <v>50</v>
      </c>
      <c r="B75" s="366"/>
      <c r="C75" s="350"/>
      <c r="D75" s="36">
        <v>5976</v>
      </c>
      <c r="E75" s="37"/>
      <c r="F75" s="37"/>
      <c r="G75" s="37"/>
      <c r="H75" s="38"/>
    </row>
    <row r="76" spans="1:8" s="16" customFormat="1" ht="37.5" customHeight="1" outlineLevel="1" x14ac:dyDescent="0.2">
      <c r="A76" s="147" t="s">
        <v>51</v>
      </c>
      <c r="B76" s="366"/>
      <c r="C76" s="350"/>
      <c r="D76" s="36">
        <v>6474</v>
      </c>
      <c r="E76" s="37"/>
      <c r="F76" s="37"/>
      <c r="G76" s="37"/>
      <c r="H76" s="38"/>
    </row>
    <row r="77" spans="1:8" s="16" customFormat="1" ht="37.5" customHeight="1" outlineLevel="1" x14ac:dyDescent="0.2">
      <c r="A77" s="147" t="s">
        <v>52</v>
      </c>
      <c r="B77" s="366"/>
      <c r="C77" s="350"/>
      <c r="D77" s="36">
        <v>6972</v>
      </c>
      <c r="E77" s="37"/>
      <c r="F77" s="37"/>
      <c r="G77" s="37"/>
      <c r="H77" s="38"/>
    </row>
    <row r="78" spans="1:8" s="16" customFormat="1" ht="37.5" customHeight="1" outlineLevel="1" x14ac:dyDescent="0.2">
      <c r="A78" s="147" t="s">
        <v>53</v>
      </c>
      <c r="B78" s="366"/>
      <c r="C78" s="350"/>
      <c r="D78" s="36">
        <v>7470</v>
      </c>
      <c r="E78" s="37"/>
      <c r="F78" s="37"/>
      <c r="G78" s="37"/>
      <c r="H78" s="38"/>
    </row>
    <row r="79" spans="1:8" s="16" customFormat="1" ht="37.5" customHeight="1" outlineLevel="1" x14ac:dyDescent="0.2">
      <c r="A79" s="147" t="s">
        <v>54</v>
      </c>
      <c r="B79" s="366"/>
      <c r="C79" s="350"/>
      <c r="D79" s="36">
        <v>7968</v>
      </c>
      <c r="E79" s="37"/>
      <c r="F79" s="37"/>
      <c r="G79" s="37"/>
      <c r="H79" s="38"/>
    </row>
    <row r="80" spans="1:8" s="16" customFormat="1" ht="37.5" customHeight="1" outlineLevel="1" x14ac:dyDescent="0.2">
      <c r="A80" s="147" t="s">
        <v>55</v>
      </c>
      <c r="B80" s="366"/>
      <c r="C80" s="350"/>
      <c r="D80" s="36">
        <v>8466</v>
      </c>
      <c r="E80" s="37"/>
      <c r="F80" s="37"/>
      <c r="G80" s="37"/>
      <c r="H80" s="38"/>
    </row>
    <row r="81" spans="1:8" s="16" customFormat="1" ht="37.5" customHeight="1" outlineLevel="1" x14ac:dyDescent="0.2">
      <c r="A81" s="147" t="s">
        <v>56</v>
      </c>
      <c r="B81" s="366"/>
      <c r="C81" s="350"/>
      <c r="D81" s="36">
        <v>8964</v>
      </c>
      <c r="E81" s="37"/>
      <c r="F81" s="37"/>
      <c r="G81" s="37"/>
      <c r="H81" s="38"/>
    </row>
    <row r="82" spans="1:8" s="16" customFormat="1" ht="37.5" customHeight="1" outlineLevel="1" x14ac:dyDescent="0.2">
      <c r="A82" s="147" t="s">
        <v>57</v>
      </c>
      <c r="B82" s="366"/>
      <c r="C82" s="350"/>
      <c r="D82" s="36">
        <v>9462</v>
      </c>
      <c r="E82" s="37"/>
      <c r="F82" s="37"/>
      <c r="G82" s="37"/>
      <c r="H82" s="38"/>
    </row>
    <row r="83" spans="1:8" s="16" customFormat="1" ht="37.5" customHeight="1" outlineLevel="1" thickBot="1" x14ac:dyDescent="0.25">
      <c r="A83" s="147" t="s">
        <v>58</v>
      </c>
      <c r="B83" s="366"/>
      <c r="C83" s="367"/>
      <c r="D83" s="36">
        <v>9960</v>
      </c>
      <c r="E83" s="37"/>
      <c r="F83" s="37"/>
      <c r="G83" s="37"/>
      <c r="H83" s="38"/>
    </row>
    <row r="84" spans="1:8" s="16" customFormat="1" ht="50.1" customHeight="1" thickBot="1" x14ac:dyDescent="0.25">
      <c r="A84" s="136" t="s">
        <v>59</v>
      </c>
      <c r="B84" s="137"/>
      <c r="C84" s="137"/>
      <c r="D84" s="138" t="str">
        <f>"от "&amp;MIN(D85:D94)&amp;" до "&amp;MAX(D85:D94)</f>
        <v>от 186 до 3990</v>
      </c>
      <c r="E84" s="139"/>
      <c r="F84" s="139"/>
      <c r="G84" s="139"/>
      <c r="H84" s="140"/>
    </row>
    <row r="85" spans="1:8" s="16" customFormat="1" ht="150" customHeight="1" x14ac:dyDescent="0.2">
      <c r="A85" s="149" t="s">
        <v>60</v>
      </c>
      <c r="B85" s="150" t="s">
        <v>13</v>
      </c>
      <c r="C85" s="151"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144">
        <v>690</v>
      </c>
      <c r="E85" s="145"/>
      <c r="F85" s="145"/>
      <c r="G85" s="145"/>
      <c r="H85" s="146"/>
    </row>
    <row r="86" spans="1:8" s="16" customFormat="1" ht="37.5" customHeight="1" x14ac:dyDescent="0.2">
      <c r="A86" s="160" t="s">
        <v>61</v>
      </c>
      <c r="B86" s="161"/>
      <c r="C86" s="156"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56">
        <v>372</v>
      </c>
      <c r="E86" s="37"/>
      <c r="F86" s="37"/>
      <c r="G86" s="37"/>
      <c r="H86" s="38"/>
    </row>
    <row r="87" spans="1:8" s="16" customFormat="1" ht="37.5" customHeight="1" x14ac:dyDescent="0.2">
      <c r="A87" s="160" t="s">
        <v>62</v>
      </c>
      <c r="B87" s="161"/>
      <c r="C87" s="159"/>
      <c r="D87" s="56">
        <v>3990</v>
      </c>
      <c r="E87" s="37"/>
      <c r="F87" s="37"/>
      <c r="G87" s="37"/>
      <c r="H87" s="38"/>
    </row>
    <row r="88" spans="1:8" s="16" customFormat="1" ht="37.5" customHeight="1" x14ac:dyDescent="0.2">
      <c r="A88" s="160" t="s">
        <v>63</v>
      </c>
      <c r="B88" s="281"/>
      <c r="C88" s="159"/>
      <c r="D88" s="56">
        <v>840</v>
      </c>
      <c r="E88" s="37"/>
      <c r="F88" s="37"/>
      <c r="G88" s="37"/>
      <c r="H88" s="38"/>
    </row>
    <row r="89" spans="1:8" s="16" customFormat="1" ht="37.5" customHeight="1" x14ac:dyDescent="0.2">
      <c r="A89" s="160" t="s">
        <v>64</v>
      </c>
      <c r="B89" s="161"/>
      <c r="C89" s="159"/>
      <c r="D89" s="56">
        <v>2400</v>
      </c>
      <c r="E89" s="37"/>
      <c r="F89" s="37"/>
      <c r="G89" s="37"/>
      <c r="H89" s="38"/>
    </row>
    <row r="90" spans="1:8" s="16" customFormat="1" ht="37.5" customHeight="1" x14ac:dyDescent="0.2">
      <c r="A90" s="160" t="s">
        <v>65</v>
      </c>
      <c r="B90" s="281"/>
      <c r="C90" s="159"/>
      <c r="D90" s="36">
        <v>186</v>
      </c>
      <c r="E90" s="37"/>
      <c r="F90" s="37"/>
      <c r="G90" s="37"/>
      <c r="H90" s="38"/>
    </row>
    <row r="91" spans="1:8" s="16" customFormat="1" ht="37.5" customHeight="1" x14ac:dyDescent="0.2">
      <c r="A91" s="160" t="s">
        <v>66</v>
      </c>
      <c r="B91" s="281"/>
      <c r="C91" s="159"/>
      <c r="D91" s="36">
        <v>186</v>
      </c>
      <c r="E91" s="37"/>
      <c r="F91" s="37"/>
      <c r="G91" s="37"/>
      <c r="H91" s="38"/>
    </row>
    <row r="92" spans="1:8" s="16" customFormat="1" ht="37.5" customHeight="1" x14ac:dyDescent="0.2">
      <c r="A92" s="160" t="s">
        <v>67</v>
      </c>
      <c r="B92" s="281"/>
      <c r="C92" s="159"/>
      <c r="D92" s="36">
        <v>372</v>
      </c>
      <c r="E92" s="37"/>
      <c r="F92" s="37"/>
      <c r="G92" s="37"/>
      <c r="H92" s="38"/>
    </row>
    <row r="93" spans="1:8" s="16" customFormat="1" ht="37.5" customHeight="1" x14ac:dyDescent="0.2">
      <c r="A93" s="160" t="s">
        <v>68</v>
      </c>
      <c r="B93" s="281"/>
      <c r="C93" s="159"/>
      <c r="D93" s="36">
        <v>558</v>
      </c>
      <c r="E93" s="37"/>
      <c r="F93" s="37"/>
      <c r="G93" s="37"/>
      <c r="H93" s="38"/>
    </row>
    <row r="94" spans="1:8" s="16" customFormat="1" ht="37.5" customHeight="1" thickBot="1" x14ac:dyDescent="0.25">
      <c r="A94" s="207" t="s">
        <v>69</v>
      </c>
      <c r="B94" s="282"/>
      <c r="C94" s="164"/>
      <c r="D94" s="36">
        <v>2910</v>
      </c>
      <c r="E94" s="37"/>
      <c r="F94" s="37"/>
      <c r="G94" s="37"/>
      <c r="H94" s="38"/>
    </row>
    <row r="95" spans="1:8" s="16" customFormat="1" ht="117.75" customHeight="1" thickBot="1" x14ac:dyDescent="0.25">
      <c r="A95" s="283" t="s">
        <v>71</v>
      </c>
      <c r="B95" s="284"/>
      <c r="C9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45">
        <v>30</v>
      </c>
      <c r="E95" s="45"/>
      <c r="F95" s="45"/>
      <c r="G95" s="45"/>
      <c r="H95" s="46"/>
    </row>
    <row r="96" spans="1:8" s="28" customFormat="1" ht="49.5" customHeight="1" thickBot="1" x14ac:dyDescent="0.25">
      <c r="A96" s="24" t="s">
        <v>72</v>
      </c>
      <c r="B96" s="25"/>
      <c r="C96" s="26"/>
      <c r="D96" s="173" t="e">
        <f>"от "&amp;MIN(D98,D118:H119,#REF!,D120:H134)&amp;" до "&amp;MAX(D98,D118:H119,#REF!,D120:H134)</f>
        <v>#REF!</v>
      </c>
      <c r="E96" s="173"/>
      <c r="F96" s="173"/>
      <c r="G96" s="173"/>
      <c r="H96" s="174"/>
    </row>
    <row r="97" spans="1:8" s="16" customFormat="1" ht="24.95" customHeight="1" thickBot="1" x14ac:dyDescent="0.25">
      <c r="A97" s="286"/>
      <c r="B97" s="287"/>
      <c r="C97" s="130"/>
      <c r="D97" s="288"/>
      <c r="E97" s="288"/>
      <c r="F97" s="288"/>
      <c r="G97" s="288"/>
      <c r="H97" s="289"/>
    </row>
    <row r="98" spans="1:8" s="16" customFormat="1" ht="66" customHeight="1" thickBot="1" x14ac:dyDescent="0.25">
      <c r="A98" s="179" t="s">
        <v>73</v>
      </c>
      <c r="B98" s="180"/>
      <c r="C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182">
        <v>2232</v>
      </c>
      <c r="E98" s="182"/>
      <c r="F98" s="182"/>
      <c r="G98" s="182"/>
      <c r="H98" s="183"/>
    </row>
    <row r="99" spans="1:8" s="16" customFormat="1" ht="66" customHeight="1" thickBot="1" x14ac:dyDescent="0.25">
      <c r="A99" s="184" t="s">
        <v>74</v>
      </c>
      <c r="B99" s="185"/>
      <c r="C99" s="186"/>
      <c r="D99" s="187" t="s">
        <v>75</v>
      </c>
      <c r="E99" s="188"/>
      <c r="F99" s="188"/>
      <c r="G99" s="188"/>
      <c r="H99" s="189"/>
    </row>
    <row r="100" spans="1:8" s="16" customFormat="1" ht="66" customHeight="1" x14ac:dyDescent="0.2">
      <c r="A100" s="190" t="s">
        <v>76</v>
      </c>
      <c r="B100" s="191"/>
      <c r="C100" s="186"/>
      <c r="D100" s="157">
        <f>D98/4</f>
        <v>558</v>
      </c>
      <c r="E100" s="157"/>
      <c r="F100" s="157"/>
      <c r="G100" s="157"/>
      <c r="H100" s="158"/>
    </row>
    <row r="101" spans="1:8" s="16" customFormat="1" ht="66" customHeight="1" x14ac:dyDescent="0.2">
      <c r="A101" s="190" t="s">
        <v>77</v>
      </c>
      <c r="B101" s="191"/>
      <c r="C101" s="186"/>
      <c r="D101" s="157">
        <f>D98/5</f>
        <v>446.4</v>
      </c>
      <c r="E101" s="157"/>
      <c r="F101" s="157"/>
      <c r="G101" s="157"/>
      <c r="H101" s="158"/>
    </row>
    <row r="102" spans="1:8" s="16" customFormat="1" ht="66" customHeight="1" x14ac:dyDescent="0.2">
      <c r="A102" s="190" t="s">
        <v>78</v>
      </c>
      <c r="B102" s="191"/>
      <c r="C102" s="186"/>
      <c r="D102" s="157">
        <f>D98/6</f>
        <v>372</v>
      </c>
      <c r="E102" s="157"/>
      <c r="F102" s="157"/>
      <c r="G102" s="157"/>
      <c r="H102" s="158"/>
    </row>
    <row r="103" spans="1:8" s="16" customFormat="1" ht="66" customHeight="1" x14ac:dyDescent="0.2">
      <c r="A103" s="190" t="s">
        <v>79</v>
      </c>
      <c r="B103" s="191"/>
      <c r="C103" s="186"/>
      <c r="D103" s="157">
        <f>D98/7</f>
        <v>318.85714285714283</v>
      </c>
      <c r="E103" s="157"/>
      <c r="F103" s="157"/>
      <c r="G103" s="157"/>
      <c r="H103" s="158"/>
    </row>
    <row r="104" spans="1:8" s="16" customFormat="1" ht="66" customHeight="1" x14ac:dyDescent="0.2">
      <c r="A104" s="190" t="s">
        <v>80</v>
      </c>
      <c r="B104" s="191"/>
      <c r="C104" s="186"/>
      <c r="D104" s="157">
        <f>D98/8</f>
        <v>279</v>
      </c>
      <c r="E104" s="157"/>
      <c r="F104" s="157"/>
      <c r="G104" s="157"/>
      <c r="H104" s="158"/>
    </row>
    <row r="105" spans="1:8" s="16" customFormat="1" ht="66" customHeight="1" x14ac:dyDescent="0.2">
      <c r="A105" s="190" t="s">
        <v>81</v>
      </c>
      <c r="B105" s="191"/>
      <c r="C105" s="186"/>
      <c r="D105" s="157">
        <f>D98/9</f>
        <v>248</v>
      </c>
      <c r="E105" s="157"/>
      <c r="F105" s="157"/>
      <c r="G105" s="157"/>
      <c r="H105" s="158"/>
    </row>
    <row r="106" spans="1:8" s="16" customFormat="1" ht="66" customHeight="1" x14ac:dyDescent="0.2">
      <c r="A106" s="190" t="s">
        <v>82</v>
      </c>
      <c r="B106" s="191"/>
      <c r="C106" s="186"/>
      <c r="D106" s="157">
        <f>D98/10</f>
        <v>223.2</v>
      </c>
      <c r="E106" s="157"/>
      <c r="F106" s="157"/>
      <c r="G106" s="157"/>
      <c r="H106" s="158"/>
    </row>
    <row r="107" spans="1:8" s="16" customFormat="1" ht="66" customHeight="1" thickBot="1" x14ac:dyDescent="0.25">
      <c r="A107" s="179" t="s">
        <v>83</v>
      </c>
      <c r="B107" s="180"/>
      <c r="C107" s="186"/>
      <c r="D107" s="182">
        <v>3336</v>
      </c>
      <c r="E107" s="182"/>
      <c r="F107" s="182"/>
      <c r="G107" s="182"/>
      <c r="H107" s="183"/>
    </row>
    <row r="108" spans="1:8" s="16" customFormat="1" ht="66" customHeight="1" thickBot="1" x14ac:dyDescent="0.25">
      <c r="A108" s="184" t="s">
        <v>74</v>
      </c>
      <c r="B108" s="185"/>
      <c r="C108" s="186"/>
      <c r="D108" s="187" t="s">
        <v>75</v>
      </c>
      <c r="E108" s="188"/>
      <c r="F108" s="188"/>
      <c r="G108" s="188"/>
      <c r="H108" s="189"/>
    </row>
    <row r="109" spans="1:8" s="16" customFormat="1" ht="66" customHeight="1" x14ac:dyDescent="0.2">
      <c r="A109" s="190" t="s">
        <v>76</v>
      </c>
      <c r="B109" s="191"/>
      <c r="C109" s="186"/>
      <c r="D109" s="157">
        <v>834</v>
      </c>
      <c r="E109" s="157"/>
      <c r="F109" s="157"/>
      <c r="G109" s="157"/>
      <c r="H109" s="158"/>
    </row>
    <row r="110" spans="1:8" s="16" customFormat="1" ht="66" customHeight="1" x14ac:dyDescent="0.2">
      <c r="A110" s="190" t="s">
        <v>77</v>
      </c>
      <c r="B110" s="191"/>
      <c r="C110" s="186"/>
      <c r="D110" s="157">
        <v>667.19999999999993</v>
      </c>
      <c r="E110" s="157"/>
      <c r="F110" s="157"/>
      <c r="G110" s="157"/>
      <c r="H110" s="158"/>
    </row>
    <row r="111" spans="1:8" s="16" customFormat="1" ht="66" customHeight="1" x14ac:dyDescent="0.2">
      <c r="A111" s="190" t="s">
        <v>78</v>
      </c>
      <c r="B111" s="191"/>
      <c r="C111" s="186"/>
      <c r="D111" s="157">
        <v>556</v>
      </c>
      <c r="E111" s="157"/>
      <c r="F111" s="157"/>
      <c r="G111" s="157"/>
      <c r="H111" s="158"/>
    </row>
    <row r="112" spans="1:8" s="16" customFormat="1" ht="66" customHeight="1" x14ac:dyDescent="0.2">
      <c r="A112" s="190" t="s">
        <v>79</v>
      </c>
      <c r="B112" s="191"/>
      <c r="C112" s="186"/>
      <c r="D112" s="157">
        <v>476.57142857142856</v>
      </c>
      <c r="E112" s="157"/>
      <c r="F112" s="157"/>
      <c r="G112" s="157"/>
      <c r="H112" s="158"/>
    </row>
    <row r="113" spans="1:8" s="16" customFormat="1" ht="66" customHeight="1" x14ac:dyDescent="0.2">
      <c r="A113" s="190" t="s">
        <v>80</v>
      </c>
      <c r="B113" s="191"/>
      <c r="C113" s="186"/>
      <c r="D113" s="157">
        <v>417</v>
      </c>
      <c r="E113" s="157"/>
      <c r="F113" s="157"/>
      <c r="G113" s="157"/>
      <c r="H113" s="158"/>
    </row>
    <row r="114" spans="1:8" s="16" customFormat="1" ht="66" customHeight="1" x14ac:dyDescent="0.2">
      <c r="A114" s="190" t="s">
        <v>81</v>
      </c>
      <c r="B114" s="191"/>
      <c r="C114" s="186"/>
      <c r="D114" s="157">
        <v>370.66666666666669</v>
      </c>
      <c r="E114" s="157"/>
      <c r="F114" s="157"/>
      <c r="G114" s="157"/>
      <c r="H114" s="158"/>
    </row>
    <row r="115" spans="1:8" s="16" customFormat="1" ht="66" customHeight="1" thickBot="1" x14ac:dyDescent="0.25">
      <c r="A115" s="190" t="s">
        <v>82</v>
      </c>
      <c r="B115" s="191"/>
      <c r="C115" s="194"/>
      <c r="D115" s="157">
        <v>333.59999999999997</v>
      </c>
      <c r="E115" s="157"/>
      <c r="F115" s="157"/>
      <c r="G115" s="157"/>
      <c r="H115" s="158"/>
    </row>
    <row r="116" spans="1:8" s="16" customFormat="1" ht="62.45" customHeight="1" thickBot="1" x14ac:dyDescent="0.25">
      <c r="A116" s="195" t="s">
        <v>84</v>
      </c>
      <c r="B116" s="196"/>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44">
        <v>5004</v>
      </c>
      <c r="E116" s="45"/>
      <c r="F116" s="45"/>
      <c r="G116" s="45"/>
      <c r="H116" s="46"/>
    </row>
    <row r="117" spans="1:8" s="16" customFormat="1" ht="24.75" customHeight="1" thickBot="1" x14ac:dyDescent="0.25">
      <c r="A117" s="286"/>
      <c r="B117" s="287"/>
      <c r="C117" s="125"/>
      <c r="D117" s="288"/>
      <c r="E117" s="288"/>
      <c r="F117" s="288"/>
      <c r="G117" s="288"/>
      <c r="H117" s="289"/>
    </row>
    <row r="118" spans="1:8" s="16" customFormat="1" ht="50.1" customHeight="1" x14ac:dyDescent="0.2">
      <c r="A118" s="160" t="s">
        <v>85</v>
      </c>
      <c r="B118" s="161"/>
      <c r="C118" s="294" t="str">
        <f>"Интернет-площадка 2gis.ru на основе Cправочника организаций "&amp;$C$2&amp;""</f>
        <v>Интернет-площадка 2gis.ru на основе Cправочника организаций "2ГИС.САРАНСК"</v>
      </c>
      <c r="D118" s="56">
        <v>1680</v>
      </c>
      <c r="E118" s="37"/>
      <c r="F118" s="37"/>
      <c r="G118" s="37"/>
      <c r="H118" s="38"/>
    </row>
    <row r="119" spans="1:8" s="16" customFormat="1" ht="50.1" customHeight="1" x14ac:dyDescent="0.2">
      <c r="A119" s="160" t="s">
        <v>86</v>
      </c>
      <c r="B119" s="161"/>
      <c r="C11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56">
        <v>2220</v>
      </c>
      <c r="E119" s="37"/>
      <c r="F119" s="37"/>
      <c r="G119" s="37"/>
      <c r="H119" s="38"/>
    </row>
    <row r="120" spans="1:8" s="16" customFormat="1" ht="50.1" customHeight="1" x14ac:dyDescent="0.2">
      <c r="A120" s="160" t="s">
        <v>87</v>
      </c>
      <c r="B120" s="161"/>
      <c r="C120" s="203" t="str">
        <f t="shared" ref="C120:C134"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56">
        <v>5298</v>
      </c>
      <c r="E120" s="37"/>
      <c r="F120" s="37"/>
      <c r="G120" s="37"/>
      <c r="H120" s="38"/>
    </row>
    <row r="121" spans="1:8" s="16" customFormat="1" ht="50.1" customHeight="1" x14ac:dyDescent="0.2">
      <c r="A121" s="160" t="s">
        <v>88</v>
      </c>
      <c r="B121" s="161"/>
      <c r="C121" s="203" t="str">
        <f>"Интернет-площадка 2gis.ru на основе Cправочника организаций "&amp;$C$2&amp;""</f>
        <v>Интернет-площадка 2gis.ru на основе Cправочника организаций "2ГИС.САРАНСК"</v>
      </c>
      <c r="D121" s="56">
        <v>5148</v>
      </c>
      <c r="E121" s="37"/>
      <c r="F121" s="37"/>
      <c r="G121" s="37"/>
      <c r="H121" s="38"/>
    </row>
    <row r="122" spans="1:8" s="16" customFormat="1" ht="50.1" customHeight="1" x14ac:dyDescent="0.2">
      <c r="A122" s="160" t="s">
        <v>89</v>
      </c>
      <c r="B122" s="161"/>
      <c r="C122" s="203" t="str">
        <f>"Интернет-площадка 2gis.ru на основе Cправочника организаций "&amp;$C$2&amp;""</f>
        <v>Интернет-площадка 2gis.ru на основе Cправочника организаций "2ГИС.САРАНСК"</v>
      </c>
      <c r="D122" s="56">
        <v>6177.5999999999995</v>
      </c>
      <c r="E122" s="37"/>
      <c r="F122" s="37"/>
      <c r="G122" s="37"/>
      <c r="H122" s="38"/>
    </row>
    <row r="123" spans="1:8" s="16" customFormat="1" ht="50.1" customHeight="1" x14ac:dyDescent="0.2">
      <c r="A123" s="160" t="s">
        <v>90</v>
      </c>
      <c r="B123" s="161"/>
      <c r="C123" s="203" t="str">
        <f t="shared" si="1"/>
        <v>Электронный справочник на основе Справочника организаций "2ГИС.САРАНСК" (версия для ПК)</v>
      </c>
      <c r="D123" s="56">
        <v>3570</v>
      </c>
      <c r="E123" s="37"/>
      <c r="F123" s="37"/>
      <c r="G123" s="37"/>
      <c r="H123" s="38"/>
    </row>
    <row r="124" spans="1:8" s="16" customFormat="1" ht="50.1" customHeight="1" x14ac:dyDescent="0.2">
      <c r="A124" s="160" t="s">
        <v>91</v>
      </c>
      <c r="B124" s="161"/>
      <c r="C124" s="203" t="str">
        <f t="shared" si="1"/>
        <v>Электронный справочник на основе Справочника организаций "2ГИС.САРАНСК" (версия для ПК)</v>
      </c>
      <c r="D124" s="56">
        <v>3570</v>
      </c>
      <c r="E124" s="37"/>
      <c r="F124" s="37"/>
      <c r="G124" s="37"/>
      <c r="H124" s="38"/>
    </row>
    <row r="125" spans="1:8" s="16" customFormat="1" ht="50.1" customHeight="1" x14ac:dyDescent="0.2">
      <c r="A125" s="160" t="s">
        <v>92</v>
      </c>
      <c r="B125" s="161"/>
      <c r="C125" s="203" t="str">
        <f t="shared" si="1"/>
        <v>Электронный справочник на основе Справочника организаций "2ГИС.САРАНСК" (версия для ПК)</v>
      </c>
      <c r="D125" s="56">
        <v>2880</v>
      </c>
      <c r="E125" s="37"/>
      <c r="F125" s="37"/>
      <c r="G125" s="37"/>
      <c r="H125" s="38"/>
    </row>
    <row r="126" spans="1:8" s="16" customFormat="1" ht="50.1" customHeight="1" x14ac:dyDescent="0.2">
      <c r="A126" s="160" t="s">
        <v>93</v>
      </c>
      <c r="B126" s="161"/>
      <c r="C126" s="203" t="e">
        <f>#REF!</f>
        <v>#REF!</v>
      </c>
      <c r="D126" s="56">
        <v>1002</v>
      </c>
      <c r="E126" s="37"/>
      <c r="F126" s="37"/>
      <c r="G126" s="37"/>
      <c r="H126" s="38"/>
    </row>
    <row r="127" spans="1:8" s="16" customFormat="1" ht="50.1" customHeight="1" x14ac:dyDescent="0.2">
      <c r="A127" s="160" t="s">
        <v>94</v>
      </c>
      <c r="B127" s="161"/>
      <c r="C127" s="203" t="s">
        <v>95</v>
      </c>
      <c r="D127" s="56">
        <v>540</v>
      </c>
      <c r="E127" s="37"/>
      <c r="F127" s="37"/>
      <c r="G127" s="37"/>
      <c r="H127" s="38"/>
    </row>
    <row r="128" spans="1:8" s="16" customFormat="1" ht="83.25" customHeight="1" x14ac:dyDescent="0.2">
      <c r="A128" s="160" t="s">
        <v>96</v>
      </c>
      <c r="B128" s="161"/>
      <c r="C1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56">
        <v>1344</v>
      </c>
      <c r="E128" s="37"/>
      <c r="F128" s="37"/>
      <c r="G128" s="37"/>
      <c r="H128" s="38"/>
    </row>
    <row r="129" spans="1:8" s="16" customFormat="1" ht="83.25" customHeight="1" x14ac:dyDescent="0.2">
      <c r="A129" s="160" t="s">
        <v>97</v>
      </c>
      <c r="B129" s="161"/>
      <c r="C129" s="203"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56">
        <v>1074</v>
      </c>
      <c r="E129" s="37"/>
      <c r="F129" s="37"/>
      <c r="G129" s="37"/>
      <c r="H129" s="38"/>
    </row>
    <row r="130" spans="1:8" s="16" customFormat="1" ht="83.25" customHeight="1" x14ac:dyDescent="0.2">
      <c r="A130" s="160" t="s">
        <v>98</v>
      </c>
      <c r="B130" s="161"/>
      <c r="C130"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56">
        <v>1098</v>
      </c>
      <c r="E130" s="37"/>
      <c r="F130" s="37"/>
      <c r="G130" s="37"/>
      <c r="H130" s="38"/>
    </row>
    <row r="131" spans="1:8" s="16" customFormat="1" ht="83.25" customHeight="1" x14ac:dyDescent="0.2">
      <c r="A131" s="160" t="s">
        <v>99</v>
      </c>
      <c r="B131" s="161"/>
      <c r="C131"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56">
        <v>540</v>
      </c>
      <c r="E131" s="37"/>
      <c r="F131" s="37"/>
      <c r="G131" s="37"/>
      <c r="H131" s="38"/>
    </row>
    <row r="132" spans="1:8" s="16" customFormat="1" ht="83.25" customHeight="1" x14ac:dyDescent="0.2">
      <c r="A132" s="160" t="s">
        <v>100</v>
      </c>
      <c r="B132" s="161" t="s">
        <v>100</v>
      </c>
      <c r="C13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56">
        <v>5916</v>
      </c>
      <c r="E132" s="37"/>
      <c r="F132" s="37"/>
      <c r="G132" s="37"/>
      <c r="H132" s="38"/>
    </row>
    <row r="133" spans="1:8" s="16" customFormat="1" ht="83.25" customHeight="1" x14ac:dyDescent="0.2">
      <c r="A133" s="160" t="s">
        <v>101</v>
      </c>
      <c r="B133" s="161" t="s">
        <v>101</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56">
        <v>2004</v>
      </c>
      <c r="E133" s="37"/>
      <c r="F133" s="37"/>
      <c r="G133" s="37"/>
      <c r="H133" s="38"/>
    </row>
    <row r="134" spans="1:8" s="16" customFormat="1" ht="50.1" customHeight="1" thickBot="1" x14ac:dyDescent="0.25">
      <c r="A134" s="160" t="s">
        <v>102</v>
      </c>
      <c r="B134" s="161"/>
      <c r="C134" s="203" t="str">
        <f t="shared" si="1"/>
        <v>Электронный справочник на основе Справочника организаций "2ГИС.САРАНСК" (версия для ПК)</v>
      </c>
      <c r="D134" s="56">
        <v>2334</v>
      </c>
      <c r="E134" s="37"/>
      <c r="F134" s="37"/>
      <c r="G134" s="37"/>
      <c r="H134" s="38"/>
    </row>
    <row r="135" spans="1:8" s="16" customFormat="1" ht="102" customHeight="1" thickBot="1" x14ac:dyDescent="0.25">
      <c r="A135" s="160" t="s">
        <v>16</v>
      </c>
      <c r="B135" s="161"/>
      <c r="C13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56">
        <v>690</v>
      </c>
      <c r="E135" s="37"/>
      <c r="F135" s="37"/>
      <c r="G135" s="37"/>
      <c r="H135" s="38"/>
    </row>
    <row r="136" spans="1:8" s="16" customFormat="1" ht="102" customHeight="1" thickBot="1" x14ac:dyDescent="0.25">
      <c r="A136" s="160" t="s">
        <v>103</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6" s="56">
        <v>50010</v>
      </c>
      <c r="E136" s="37"/>
      <c r="F136" s="37"/>
      <c r="G136" s="37"/>
      <c r="H136" s="38"/>
    </row>
    <row r="137" spans="1:8" s="16" customFormat="1" ht="126" customHeight="1" x14ac:dyDescent="0.2">
      <c r="A137" s="160" t="s">
        <v>104</v>
      </c>
      <c r="B137" s="161"/>
      <c r="C137"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7" s="56">
        <v>2715</v>
      </c>
      <c r="E137" s="37"/>
      <c r="F137" s="37"/>
      <c r="G137" s="37"/>
      <c r="H137" s="38"/>
    </row>
    <row r="138" spans="1:8" s="16" customFormat="1" ht="96" customHeight="1" x14ac:dyDescent="0.2">
      <c r="A138" s="154" t="s">
        <v>105</v>
      </c>
      <c r="B138" s="204"/>
      <c r="C13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56">
        <v>3000</v>
      </c>
      <c r="E138" s="37"/>
      <c r="F138" s="37"/>
      <c r="G138" s="37"/>
      <c r="H138" s="38"/>
    </row>
    <row r="139" spans="1:8" s="16" customFormat="1" ht="96" customHeight="1" x14ac:dyDescent="0.2">
      <c r="A139" s="154" t="s">
        <v>106</v>
      </c>
      <c r="B139" s="204"/>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9" s="56">
        <v>2004</v>
      </c>
      <c r="E139" s="37"/>
      <c r="F139" s="37"/>
      <c r="G139" s="37"/>
      <c r="H139" s="38"/>
    </row>
    <row r="140" spans="1:8" s="16" customFormat="1" ht="50.1" customHeight="1" x14ac:dyDescent="0.2">
      <c r="A140" s="160" t="s">
        <v>107</v>
      </c>
      <c r="B140" s="161"/>
      <c r="C140" s="203" t="str">
        <f>"Интернет-площадка 2gis.ru на основе Cправочника организаций "&amp;$C$2&amp;""</f>
        <v>Интернет-площадка 2gis.ru на основе Cправочника организаций "2ГИС.САРАНСК"</v>
      </c>
      <c r="D140" s="56">
        <v>2400</v>
      </c>
      <c r="E140" s="37"/>
      <c r="F140" s="37"/>
      <c r="G140" s="37"/>
      <c r="H140" s="38"/>
    </row>
    <row r="141" spans="1:8" s="16" customFormat="1" ht="50.1" customHeight="1" x14ac:dyDescent="0.2">
      <c r="A141" s="154" t="s">
        <v>108</v>
      </c>
      <c r="B141" s="204"/>
      <c r="C141" s="203"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56">
        <v>3120</v>
      </c>
      <c r="E141" s="37"/>
      <c r="F141" s="37"/>
      <c r="G141" s="37"/>
      <c r="H141" s="38"/>
    </row>
    <row r="142" spans="1:8" s="16" customFormat="1" ht="50.1" customHeight="1" x14ac:dyDescent="0.2">
      <c r="A142" s="160" t="s">
        <v>109</v>
      </c>
      <c r="B142" s="161"/>
      <c r="C142" s="203" t="str">
        <f t="shared" si="3"/>
        <v>Электронный справочник на основе Справочника организаций "2ГИС.САРАНСК" (версия для ПК)</v>
      </c>
      <c r="D142" s="56">
        <v>7440</v>
      </c>
      <c r="E142" s="37"/>
      <c r="F142" s="37"/>
      <c r="G142" s="37"/>
      <c r="H142" s="38"/>
    </row>
    <row r="143" spans="1:8" s="16" customFormat="1" ht="50.1" customHeight="1" x14ac:dyDescent="0.2">
      <c r="A143" s="160" t="s">
        <v>110</v>
      </c>
      <c r="B143" s="161"/>
      <c r="C143" s="203" t="str">
        <f>"Интернет-площадка 2gis.ru на основе Cправочника организаций "&amp;$C$2&amp;""</f>
        <v>Интернет-площадка 2gis.ru на основе Cправочника организаций "2ГИС.САРАНСК"</v>
      </c>
      <c r="D143" s="56">
        <v>7320</v>
      </c>
      <c r="E143" s="37"/>
      <c r="F143" s="37"/>
      <c r="G143" s="37"/>
      <c r="H143" s="38"/>
    </row>
    <row r="144" spans="1:8" s="16" customFormat="1" ht="50.1" customHeight="1" x14ac:dyDescent="0.2">
      <c r="A144" s="160" t="s">
        <v>111</v>
      </c>
      <c r="B144" s="161"/>
      <c r="C144" s="203" t="str">
        <f>"Интернет-площадка 2gis.ru на основе Cправочника организаций "&amp;$C$2&amp;""</f>
        <v>Интернет-площадка 2gis.ru на основе Cправочника организаций "2ГИС.САРАНСК"</v>
      </c>
      <c r="D144" s="56">
        <v>8784</v>
      </c>
      <c r="E144" s="37"/>
      <c r="F144" s="37"/>
      <c r="G144" s="37"/>
      <c r="H144" s="38"/>
    </row>
    <row r="145" spans="1:8" s="16" customFormat="1" ht="50.1" customHeight="1" x14ac:dyDescent="0.2">
      <c r="A145" s="160" t="s">
        <v>112</v>
      </c>
      <c r="B145" s="161"/>
      <c r="C145" s="203" t="str">
        <f t="shared" si="3"/>
        <v>Электронный справочник на основе Справочника организаций "2ГИС.САРАНСК" (версия для ПК)</v>
      </c>
      <c r="D145" s="56">
        <v>5040</v>
      </c>
      <c r="E145" s="37"/>
      <c r="F145" s="37"/>
      <c r="G145" s="37"/>
      <c r="H145" s="38"/>
    </row>
    <row r="146" spans="1:8" s="16" customFormat="1" ht="50.1" customHeight="1" x14ac:dyDescent="0.2">
      <c r="A146" s="160" t="s">
        <v>113</v>
      </c>
      <c r="B146" s="161"/>
      <c r="C146" s="203" t="str">
        <f t="shared" si="3"/>
        <v>Электронный справочник на основе Справочника организаций "2ГИС.САРАНСК" (версия для ПК)</v>
      </c>
      <c r="D146" s="56">
        <v>5040</v>
      </c>
      <c r="E146" s="37"/>
      <c r="F146" s="37"/>
      <c r="G146" s="37"/>
      <c r="H146" s="38"/>
    </row>
    <row r="147" spans="1:8" s="16" customFormat="1" ht="50.1" customHeight="1" x14ac:dyDescent="0.2">
      <c r="A147" s="160" t="s">
        <v>114</v>
      </c>
      <c r="B147" s="161"/>
      <c r="C147" s="203" t="str">
        <f t="shared" si="3"/>
        <v>Электронный справочник на основе Справочника организаций "2ГИС.САРАНСК" (версия для ПК)</v>
      </c>
      <c r="D147" s="56">
        <v>4080</v>
      </c>
      <c r="E147" s="37"/>
      <c r="F147" s="37"/>
      <c r="G147" s="37"/>
      <c r="H147" s="38"/>
    </row>
    <row r="148" spans="1:8" s="16" customFormat="1" ht="50.1" customHeight="1" x14ac:dyDescent="0.2">
      <c r="A148" s="160" t="s">
        <v>115</v>
      </c>
      <c r="B148" s="161"/>
      <c r="C148" s="203" t="s">
        <v>95</v>
      </c>
      <c r="D148" s="56">
        <v>840</v>
      </c>
      <c r="E148" s="37"/>
      <c r="F148" s="37"/>
      <c r="G148" s="37"/>
      <c r="H148" s="38"/>
    </row>
    <row r="149" spans="1:8" s="16" customFormat="1" ht="77.25" customHeight="1" x14ac:dyDescent="0.2">
      <c r="A149" s="160" t="s">
        <v>116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56">
        <v>8400</v>
      </c>
      <c r="E149" s="37"/>
      <c r="F149" s="37"/>
      <c r="G149" s="37"/>
      <c r="H149" s="38"/>
    </row>
    <row r="150" spans="1:8" s="16" customFormat="1" ht="50.1" customHeight="1" thickBot="1" x14ac:dyDescent="0.25">
      <c r="A150" s="160" t="s">
        <v>117</v>
      </c>
      <c r="B150" s="161"/>
      <c r="C150" s="203" t="str">
        <f t="shared" si="3"/>
        <v>Электронный справочник на основе Справочника организаций "2ГИС.САРАНСК" (версия для ПК)</v>
      </c>
      <c r="D150" s="56">
        <v>3360</v>
      </c>
      <c r="E150" s="37"/>
      <c r="F150" s="37"/>
      <c r="G150" s="37"/>
      <c r="H150" s="38"/>
    </row>
    <row r="151" spans="1:8" s="28" customFormat="1" ht="50.1" customHeight="1" thickBot="1" x14ac:dyDescent="0.25">
      <c r="A151" s="24" t="s">
        <v>118</v>
      </c>
      <c r="B151" s="25"/>
      <c r="C151" s="26"/>
      <c r="D151" s="173"/>
      <c r="E151" s="173"/>
      <c r="F151" s="173"/>
      <c r="G151" s="173"/>
      <c r="H151" s="174"/>
    </row>
    <row r="152" spans="1:8" s="16" customFormat="1" ht="50.1" customHeight="1" x14ac:dyDescent="0.2">
      <c r="A152" s="160" t="s">
        <v>119</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56">
        <v>2004</v>
      </c>
      <c r="E152" s="37"/>
      <c r="F152" s="37"/>
      <c r="G152" s="37"/>
      <c r="H152" s="38"/>
    </row>
    <row r="153" spans="1:8" s="16" customFormat="1" ht="50.1" customHeight="1" x14ac:dyDescent="0.2">
      <c r="A153" s="160" t="s">
        <v>120</v>
      </c>
      <c r="B153" s="161"/>
      <c r="C153" s="209"/>
      <c r="D153" s="56">
        <v>2004</v>
      </c>
      <c r="E153" s="37"/>
      <c r="F153" s="37"/>
      <c r="G153" s="37"/>
      <c r="H153" s="38"/>
    </row>
    <row r="154" spans="1:8" s="16" customFormat="1" ht="50.1" customHeight="1" x14ac:dyDescent="0.2">
      <c r="A154" s="207" t="s">
        <v>121</v>
      </c>
      <c r="B154" s="208"/>
      <c r="C154" s="209"/>
      <c r="D154" s="293">
        <v>1500</v>
      </c>
      <c r="E154" s="157"/>
      <c r="F154" s="157"/>
      <c r="G154" s="157"/>
      <c r="H154" s="157"/>
    </row>
    <row r="155" spans="1:8" s="16" customFormat="1" ht="50.1" customHeight="1" x14ac:dyDescent="0.2">
      <c r="A155" s="207" t="s">
        <v>122</v>
      </c>
      <c r="B155" s="208"/>
      <c r="C155" s="209"/>
      <c r="D155" s="293">
        <v>150</v>
      </c>
      <c r="E155" s="157"/>
      <c r="F155" s="157"/>
      <c r="G155" s="157"/>
      <c r="H155" s="157"/>
    </row>
    <row r="156" spans="1:8" s="16" customFormat="1" ht="50.1" customHeight="1" thickBot="1" x14ac:dyDescent="0.25">
      <c r="A156" s="207" t="s">
        <v>123</v>
      </c>
      <c r="B156" s="208"/>
      <c r="C156" s="210"/>
      <c r="D156" s="78">
        <v>510</v>
      </c>
      <c r="E156" s="79"/>
      <c r="F156" s="79"/>
      <c r="G156" s="79"/>
      <c r="H156" s="79"/>
    </row>
    <row r="157" spans="1:8" s="16" customFormat="1" ht="50.1" customHeight="1" thickBot="1" x14ac:dyDescent="0.25">
      <c r="A157" s="24" t="s">
        <v>124</v>
      </c>
      <c r="B157" s="25"/>
      <c r="C157" s="26"/>
      <c r="D157" s="173"/>
      <c r="E157" s="173"/>
      <c r="F157" s="173"/>
      <c r="G157" s="173"/>
      <c r="H157" s="174"/>
    </row>
    <row r="158" spans="1:8" s="16" customFormat="1" ht="50.1" customHeight="1" x14ac:dyDescent="0.2">
      <c r="A158" s="160" t="s">
        <v>125</v>
      </c>
      <c r="B158" s="161"/>
      <c r="C158" s="203" t="str">
        <f>"Интернет-площадка 2gis.ru на основе Cправочника организаций "&amp;$C$2&amp;""</f>
        <v>Интернет-площадка 2gis.ru на основе Cправочника организаций "2ГИС.САРАНСК"</v>
      </c>
      <c r="D158" s="56">
        <v>1860</v>
      </c>
      <c r="E158" s="37"/>
      <c r="F158" s="37"/>
      <c r="G158" s="37"/>
      <c r="H158" s="38"/>
    </row>
    <row r="159" spans="1:8" s="16" customFormat="1" ht="50.1" customHeight="1" x14ac:dyDescent="0.2">
      <c r="A159" s="160" t="s">
        <v>126</v>
      </c>
      <c r="B159" s="161"/>
      <c r="C159"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59" s="56">
        <v>1068</v>
      </c>
      <c r="E159" s="37"/>
      <c r="F159" s="37"/>
      <c r="G159" s="37"/>
      <c r="H159" s="38"/>
    </row>
    <row r="160" spans="1:8" s="16" customFormat="1" ht="50.1" customHeight="1" x14ac:dyDescent="0.2">
      <c r="A160" s="160" t="s">
        <v>195</v>
      </c>
      <c r="B160" s="161"/>
      <c r="C160" s="203" t="str">
        <f>"Интернет-площадка 2gis.ru на основе Cправочника организаций "&amp;$C$2&amp;""</f>
        <v>Интернет-площадка 2gis.ru на основе Cправочника организаций "2ГИС.САРАНСК"</v>
      </c>
      <c r="D160" s="36">
        <v>2640</v>
      </c>
      <c r="E160" s="37"/>
      <c r="F160" s="37"/>
      <c r="G160" s="37"/>
      <c r="H160" s="38"/>
    </row>
    <row r="161" spans="1:8" s="16" customFormat="1" ht="50.1" customHeight="1" x14ac:dyDescent="0.2">
      <c r="A161" s="160" t="s">
        <v>128</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1" s="36">
        <v>1560</v>
      </c>
      <c r="E161" s="37"/>
      <c r="F161" s="37"/>
      <c r="G161" s="37"/>
      <c r="H161" s="38"/>
    </row>
    <row r="162" spans="1:8" s="16" customFormat="1" ht="126" customHeight="1" thickBot="1" x14ac:dyDescent="0.25">
      <c r="A162" s="160" t="s">
        <v>129</v>
      </c>
      <c r="B162" s="161"/>
      <c r="C162" s="481" t="str">
        <f>C158</f>
        <v>Интернет-площадка 2gis.ru на основе Cправочника организаций "2ГИС.САРАНСК"</v>
      </c>
      <c r="D162" s="56">
        <v>3192</v>
      </c>
      <c r="E162" s="37"/>
      <c r="F162" s="37"/>
      <c r="G162" s="37"/>
      <c r="H162" s="38"/>
    </row>
    <row r="163" spans="1:8" s="28" customFormat="1" ht="50.1" customHeight="1" thickBot="1" x14ac:dyDescent="0.25">
      <c r="A163" s="24" t="s">
        <v>196</v>
      </c>
      <c r="B163" s="25"/>
      <c r="C163" s="26"/>
      <c r="D163" s="173"/>
      <c r="E163" s="173"/>
      <c r="F163" s="173"/>
      <c r="G163" s="173"/>
      <c r="H163" s="174"/>
    </row>
    <row r="164" spans="1:8" s="23" customFormat="1" ht="30" customHeight="1" thickBot="1" x14ac:dyDescent="0.25">
      <c r="A164" s="297"/>
      <c r="B164" s="298"/>
      <c r="C164" s="456"/>
      <c r="D164" s="298"/>
      <c r="E164" s="298"/>
      <c r="F164" s="298"/>
      <c r="G164" s="298"/>
      <c r="H164" s="299"/>
    </row>
    <row r="165" spans="1:8" s="16" customFormat="1" ht="185.25" customHeight="1" x14ac:dyDescent="0.2">
      <c r="A165" s="160" t="s">
        <v>197</v>
      </c>
      <c r="B165" s="161"/>
      <c r="C16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5" s="31">
        <v>5400</v>
      </c>
      <c r="E165" s="32"/>
      <c r="F165" s="32"/>
      <c r="G165" s="32"/>
      <c r="H165" s="33"/>
    </row>
    <row r="166" spans="1:8" s="16" customFormat="1" ht="83.25" customHeight="1" thickBot="1" x14ac:dyDescent="0.25">
      <c r="A166" s="160" t="s">
        <v>198</v>
      </c>
      <c r="B166" s="161"/>
      <c r="C166" s="209"/>
      <c r="D166" s="36">
        <v>5400</v>
      </c>
      <c r="E166" s="37"/>
      <c r="F166" s="37"/>
      <c r="G166" s="37"/>
      <c r="H166" s="38"/>
    </row>
    <row r="167" spans="1:8" s="16" customFormat="1" ht="21.75" thickBot="1" x14ac:dyDescent="0.25">
      <c r="A167" s="286"/>
      <c r="B167" s="287"/>
      <c r="C167" s="125"/>
      <c r="D167" s="288"/>
      <c r="E167" s="288"/>
      <c r="F167" s="288"/>
      <c r="G167" s="288"/>
      <c r="H167" s="289"/>
    </row>
    <row r="168" spans="1:8" ht="12.6" customHeight="1" x14ac:dyDescent="0.2">
      <c r="E168" s="219"/>
      <c r="F168" s="219"/>
    </row>
    <row r="169" spans="1:8" s="219" customFormat="1" ht="24.95" customHeight="1" x14ac:dyDescent="0.2">
      <c r="A169" s="216"/>
      <c r="B169" s="217" t="s">
        <v>130</v>
      </c>
      <c r="C169" s="750" t="s">
        <v>657</v>
      </c>
      <c r="D169" s="750"/>
    </row>
    <row r="170" spans="1:8" s="219" customFormat="1" ht="24.95" customHeight="1" x14ac:dyDescent="0.2">
      <c r="A170" s="216"/>
      <c r="C170" s="220" t="s">
        <v>658</v>
      </c>
      <c r="D170" s="220"/>
    </row>
    <row r="171" spans="1:8" s="219" customFormat="1" ht="24.95" customHeight="1" x14ac:dyDescent="0.2">
      <c r="A171" s="216"/>
      <c r="C171" s="218" t="s">
        <v>659</v>
      </c>
      <c r="D171" s="220"/>
    </row>
    <row r="172" spans="1:8" s="213" customFormat="1" ht="12.6" customHeight="1" x14ac:dyDescent="0.2">
      <c r="A172" s="212"/>
      <c r="C172" s="220"/>
      <c r="D172" s="220"/>
      <c r="E172" s="219"/>
      <c r="F172" s="219"/>
      <c r="G172" s="219"/>
    </row>
    <row r="173" spans="1:8" s="227" customFormat="1" ht="24.95" customHeight="1" x14ac:dyDescent="0.2">
      <c r="A173" s="223" t="str">
        <f>Абакан_юр!A171</f>
        <v>По соглашению сторон в качестве валюты платежа могут выступать украинские гривны, в этом случае курс следующий: 1 руб. = 0,5104 гривен</v>
      </c>
      <c r="B173" s="223"/>
      <c r="C173" s="223"/>
      <c r="D173" s="224"/>
      <c r="E173" s="224"/>
      <c r="F173" s="225"/>
      <c r="G173" s="226"/>
      <c r="H173" s="226"/>
    </row>
    <row r="174" spans="1:8" s="227" customFormat="1" ht="24.95" customHeight="1" x14ac:dyDescent="0.2">
      <c r="A174" s="223" t="str">
        <f>Абакан_юр!A172</f>
        <v>По соглашению сторон в качестве валюты платежа могут выступать дирхамы ОАЭ, в этом случае курс следующий: 1 руб. = 0,0436 дирхам</v>
      </c>
      <c r="B174" s="223"/>
      <c r="C174" s="223"/>
      <c r="D174" s="224"/>
      <c r="E174" s="224"/>
      <c r="F174" s="225"/>
      <c r="G174" s="228"/>
      <c r="H174" s="228"/>
    </row>
    <row r="175" spans="1:8" s="227" customFormat="1" ht="24.95" customHeight="1" x14ac:dyDescent="0.2">
      <c r="A175" s="223" t="str">
        <f>Абакан_юр!A173</f>
        <v>По соглашению сторон в качестве валюты платежа могут выступать доллары США, в этом случае курс следующий: 1 руб. = 0,0118 доллара</v>
      </c>
      <c r="B175" s="223"/>
      <c r="C175" s="223"/>
      <c r="D175" s="224"/>
      <c r="E175" s="224"/>
      <c r="F175" s="225"/>
      <c r="G175" s="228"/>
      <c r="H175" s="228"/>
    </row>
    <row r="176" spans="1:8" s="227" customFormat="1" ht="24.95" customHeight="1" x14ac:dyDescent="0.2">
      <c r="A176" s="223" t="str">
        <f>Абакан_юр!A174</f>
        <v>По соглашению сторон в качестве валюты платежа могут выступать евро, в этом случае курс следующий: 1 руб. = 0,0108 евро</v>
      </c>
      <c r="B176" s="223"/>
      <c r="C176" s="223"/>
      <c r="D176" s="224"/>
      <c r="E176" s="225"/>
      <c r="F176" s="225"/>
      <c r="G176" s="228"/>
      <c r="H176" s="228"/>
    </row>
    <row r="177" spans="1:8" s="227" customFormat="1" ht="24.95" customHeight="1" x14ac:dyDescent="0.2">
      <c r="A177" s="223" t="str">
        <f>Абакан_юр!A175</f>
        <v>По соглашению сторон в качестве валюты платежа могут выступать чешские кроны, в этом случае курс следующий: 1 руб. = 0,2741 крона</v>
      </c>
      <c r="B177" s="223"/>
      <c r="C177" s="223"/>
      <c r="D177" s="224"/>
      <c r="E177" s="225"/>
      <c r="F177" s="225"/>
      <c r="G177" s="228"/>
      <c r="H177" s="228"/>
    </row>
    <row r="178" spans="1:8" s="227" customFormat="1" ht="24.95" customHeight="1" x14ac:dyDescent="0.2">
      <c r="A178" s="223" t="str">
        <f>Абакан_юр!A176</f>
        <v>По соглашению сторон в качестве валюты платежа могут выступать киргизские сомы, в этом случае курс следующий: 1 руб. = 1,0001 сом</v>
      </c>
      <c r="B178" s="223"/>
      <c r="C178" s="223"/>
      <c r="D178" s="224"/>
      <c r="E178" s="224"/>
      <c r="F178" s="225"/>
      <c r="G178" s="228"/>
      <c r="H178" s="228"/>
    </row>
    <row r="179" spans="1:8" s="227" customFormat="1" ht="24.95" customHeight="1" x14ac:dyDescent="0.2">
      <c r="A179"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9" s="223"/>
      <c r="C179" s="223"/>
      <c r="D179" s="224"/>
      <c r="E179" s="224"/>
      <c r="F179" s="225"/>
      <c r="G179" s="228"/>
      <c r="H179" s="228"/>
    </row>
    <row r="180" spans="1:8" s="234" customFormat="1" ht="12" customHeight="1" x14ac:dyDescent="0.2">
      <c r="A180" s="229"/>
      <c r="B180" s="229"/>
      <c r="C180" s="230"/>
      <c r="D180" s="231"/>
      <c r="E180" s="231"/>
      <c r="F180" s="232"/>
      <c r="G180" s="233"/>
      <c r="H180" s="233"/>
    </row>
    <row r="181" spans="1:8" ht="24.95" customHeight="1" x14ac:dyDescent="0.2">
      <c r="A181" s="235" t="s">
        <v>141</v>
      </c>
      <c r="B181" s="235"/>
      <c r="C181" s="235"/>
      <c r="D181" s="235"/>
      <c r="E181" s="235"/>
      <c r="F181" s="235"/>
      <c r="G181" s="235"/>
      <c r="H181" s="235"/>
    </row>
    <row r="182" spans="1:8" ht="24.95" customHeight="1" x14ac:dyDescent="0.2">
      <c r="A182" s="235" t="s">
        <v>142</v>
      </c>
      <c r="B182" s="235"/>
      <c r="C182" s="235"/>
      <c r="D182" s="235"/>
      <c r="E182" s="235"/>
      <c r="F182" s="235"/>
      <c r="G182" s="235"/>
      <c r="H182" s="235"/>
    </row>
    <row r="183" spans="1:8" s="234" customFormat="1" ht="12.6" customHeight="1" x14ac:dyDescent="0.2">
      <c r="A183" s="229"/>
      <c r="B183" s="229"/>
      <c r="C183" s="230"/>
      <c r="D183" s="231"/>
      <c r="E183" s="231"/>
      <c r="F183" s="232"/>
      <c r="G183" s="233"/>
      <c r="H183" s="233"/>
    </row>
    <row r="184" spans="1:8" s="238" customFormat="1" ht="50.1" customHeight="1" thickBot="1" x14ac:dyDescent="0.25">
      <c r="A184" s="236" t="s">
        <v>143</v>
      </c>
      <c r="B184" s="236"/>
      <c r="C184" s="236"/>
      <c r="D184" s="236"/>
      <c r="E184" s="236"/>
      <c r="F184" s="237"/>
      <c r="G184" s="227"/>
    </row>
    <row r="185" spans="1:8" s="243" customFormat="1" ht="50.1" customHeight="1" thickBot="1" x14ac:dyDescent="0.25">
      <c r="A185" s="306" t="s">
        <v>144</v>
      </c>
      <c r="B185" s="307"/>
      <c r="C185" s="307"/>
      <c r="D185" s="307"/>
      <c r="E185" s="308"/>
      <c r="F185" s="242"/>
      <c r="G185" s="213"/>
    </row>
    <row r="186" spans="1:8" ht="106.5" customHeight="1" thickBot="1" x14ac:dyDescent="0.25">
      <c r="A186" s="421" t="s">
        <v>145</v>
      </c>
      <c r="B186" s="422"/>
      <c r="C186" s="246" t="s">
        <v>146</v>
      </c>
      <c r="D186" s="435" t="s">
        <v>147</v>
      </c>
      <c r="E186" s="436"/>
      <c r="F186" s="248"/>
      <c r="G186" s="248"/>
      <c r="H186" s="248"/>
    </row>
    <row r="187" spans="1:8" ht="99.95" customHeight="1" x14ac:dyDescent="0.2">
      <c r="A187" s="254" t="s">
        <v>148</v>
      </c>
      <c r="B187" s="255"/>
      <c r="C187" s="256" t="s">
        <v>149</v>
      </c>
      <c r="D187" s="257" t="s">
        <v>150</v>
      </c>
      <c r="E187" s="258"/>
      <c r="F187" s="248"/>
      <c r="G187" s="248"/>
      <c r="H187" s="248"/>
    </row>
    <row r="188" spans="1:8" ht="75" customHeight="1" x14ac:dyDescent="0.2">
      <c r="A188" s="254" t="s">
        <v>151</v>
      </c>
      <c r="B188" s="255"/>
      <c r="C188" s="256" t="s">
        <v>152</v>
      </c>
      <c r="D188" s="257" t="s">
        <v>153</v>
      </c>
      <c r="E188" s="258"/>
      <c r="F188" s="248"/>
      <c r="G188" s="248"/>
      <c r="H188" s="248"/>
    </row>
    <row r="189" spans="1:8" ht="114.75" customHeight="1" thickBot="1" x14ac:dyDescent="0.25">
      <c r="A189" s="316" t="s">
        <v>154</v>
      </c>
      <c r="B189" s="317"/>
      <c r="C189" s="318" t="s">
        <v>155</v>
      </c>
      <c r="D189" s="319" t="s">
        <v>153</v>
      </c>
      <c r="E189" s="320"/>
      <c r="F189" s="248"/>
      <c r="G189" s="248"/>
      <c r="H189" s="248"/>
    </row>
    <row r="190" spans="1:8" s="213" customFormat="1" ht="102.75" customHeight="1" thickBot="1" x14ac:dyDescent="0.25">
      <c r="A190" s="316" t="s">
        <v>157</v>
      </c>
      <c r="B190" s="317"/>
      <c r="C190" s="613" t="s">
        <v>158</v>
      </c>
      <c r="D190" s="317" t="s">
        <v>153</v>
      </c>
      <c r="E190" s="614"/>
      <c r="F190" s="242"/>
      <c r="G190" s="242"/>
      <c r="H190" s="242"/>
    </row>
    <row r="191" spans="1:8" s="234" customFormat="1" ht="222.75" customHeight="1" thickBot="1" x14ac:dyDescent="0.25">
      <c r="A191" s="316" t="s">
        <v>159</v>
      </c>
      <c r="B191" s="317"/>
      <c r="C191" s="318" t="s">
        <v>160</v>
      </c>
      <c r="D191" s="319" t="s">
        <v>153</v>
      </c>
      <c r="E191" s="320"/>
      <c r="F191" s="232"/>
      <c r="G191" s="233"/>
      <c r="H191" s="233"/>
    </row>
    <row r="192" spans="1:8" s="540" customFormat="1" ht="75" customHeight="1" x14ac:dyDescent="0.2">
      <c r="A192" s="538" t="s">
        <v>660</v>
      </c>
      <c r="B192" s="538"/>
      <c r="C192" s="538"/>
      <c r="D192" s="538"/>
      <c r="E192" s="538"/>
      <c r="F192" s="538"/>
      <c r="G192" s="538"/>
      <c r="H192" s="538"/>
    </row>
    <row r="193" spans="1:8" s="540" customFormat="1" ht="24.75" customHeight="1" x14ac:dyDescent="0.2">
      <c r="A193" s="539" t="s">
        <v>661</v>
      </c>
      <c r="B193" s="539"/>
      <c r="C193" s="539"/>
      <c r="D193" s="539"/>
      <c r="E193" s="539"/>
      <c r="F193" s="539"/>
      <c r="G193" s="539"/>
      <c r="H193" s="539"/>
    </row>
    <row r="194" spans="1:8" s="234" customFormat="1" ht="12" customHeight="1" x14ac:dyDescent="0.2">
      <c r="A194" s="229"/>
      <c r="B194" s="229"/>
      <c r="C194" s="230"/>
      <c r="D194" s="231"/>
      <c r="E194" s="231"/>
      <c r="F194" s="232"/>
      <c r="G194" s="233"/>
      <c r="H194" s="233"/>
    </row>
    <row r="195" spans="1:8" ht="44.25" customHeight="1" x14ac:dyDescent="0.2">
      <c r="A195" s="260" t="s">
        <v>161</v>
      </c>
      <c r="B195" s="260"/>
      <c r="C195" s="260"/>
      <c r="D195" s="260"/>
      <c r="E195" s="260"/>
      <c r="F195" s="260"/>
      <c r="G195" s="260"/>
      <c r="H195" s="260"/>
    </row>
    <row r="196" spans="1:8" ht="39.75" customHeight="1" x14ac:dyDescent="0.2">
      <c r="A196" s="260" t="s">
        <v>162</v>
      </c>
      <c r="B196" s="260"/>
      <c r="C196" s="260"/>
      <c r="D196" s="260"/>
      <c r="E196" s="260"/>
      <c r="F196" s="260"/>
      <c r="G196" s="260"/>
      <c r="H196" s="260"/>
    </row>
    <row r="197" spans="1:8" ht="183" customHeight="1" x14ac:dyDescent="0.2">
      <c r="A19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1"/>
      <c r="C197" s="321"/>
      <c r="D197" s="321"/>
      <c r="E197" s="321"/>
      <c r="F197" s="321"/>
      <c r="G197" s="321"/>
      <c r="H197" s="321"/>
    </row>
    <row r="198" spans="1:8" s="16" customFormat="1" ht="67.5" customHeight="1" x14ac:dyDescent="0.2">
      <c r="A198" s="235" t="s">
        <v>164</v>
      </c>
      <c r="B198" s="235"/>
      <c r="C198" s="235"/>
      <c r="D198" s="235"/>
      <c r="E198" s="235"/>
      <c r="F198" s="235"/>
      <c r="G198" s="235"/>
      <c r="H198" s="235"/>
    </row>
    <row r="199" spans="1:8" ht="23.25" x14ac:dyDescent="0.2">
      <c r="A199" s="260" t="s">
        <v>165</v>
      </c>
      <c r="B199" s="260"/>
      <c r="C199" s="260"/>
      <c r="D199" s="260"/>
      <c r="E199" s="260"/>
      <c r="F199" s="260"/>
      <c r="G199" s="260"/>
      <c r="H199" s="260"/>
    </row>
    <row r="200" spans="1:8" s="262" customFormat="1" ht="114.75" customHeight="1" x14ac:dyDescent="0.2">
      <c r="A200" s="235" t="s">
        <v>166</v>
      </c>
      <c r="B200" s="235"/>
      <c r="C200" s="235"/>
      <c r="D200" s="235"/>
      <c r="E200" s="235"/>
      <c r="F200" s="235"/>
      <c r="G200" s="235"/>
      <c r="H200" s="235"/>
    </row>
  </sheetData>
  <sheetProtection selectLockedCells="1" selectUnlockedCells="1"/>
  <mergeCells count="328">
    <mergeCell ref="A195:H195"/>
    <mergeCell ref="A196:H196"/>
    <mergeCell ref="A197:H197"/>
    <mergeCell ref="A198:H198"/>
    <mergeCell ref="A199:H199"/>
    <mergeCell ref="A200:E200"/>
    <mergeCell ref="F200:H200"/>
    <mergeCell ref="A190:B190"/>
    <mergeCell ref="D190:E190"/>
    <mergeCell ref="A191:B191"/>
    <mergeCell ref="D191:E191"/>
    <mergeCell ref="A192:H192"/>
    <mergeCell ref="A193:H19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74:C174"/>
    <mergeCell ref="A175:C175"/>
    <mergeCell ref="A176:C176"/>
    <mergeCell ref="A177:C177"/>
    <mergeCell ref="A178:C178"/>
    <mergeCell ref="A179:C179"/>
    <mergeCell ref="C169:D169"/>
    <mergeCell ref="C170:D170"/>
    <mergeCell ref="C171:D171"/>
    <mergeCell ref="C172:D172"/>
    <mergeCell ref="A173:C173"/>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C98:C115"/>
    <mergeCell ref="D98:H98"/>
    <mergeCell ref="A99:B99"/>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275">
        <f>F7*1.2</f>
        <v>10800</v>
      </c>
      <c r="E7" s="275">
        <f>F7*1.1</f>
        <v>9900</v>
      </c>
      <c r="F7" s="275">
        <v>9000</v>
      </c>
      <c r="G7" s="275">
        <f>F7*0.75</f>
        <v>6750</v>
      </c>
      <c r="H7" s="275">
        <f>F7*0.5</f>
        <v>4500</v>
      </c>
    </row>
    <row r="8" spans="1:8" ht="12.75" customHeight="1" x14ac:dyDescent="0.2">
      <c r="A8" s="34"/>
      <c r="B8" s="35"/>
      <c r="C8" s="35"/>
      <c r="D8" s="276"/>
      <c r="E8" s="276"/>
      <c r="F8" s="276"/>
      <c r="G8" s="276"/>
      <c r="H8" s="276"/>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276"/>
      <c r="E9" s="276"/>
      <c r="F9" s="276"/>
      <c r="G9" s="276"/>
      <c r="H9" s="276"/>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276"/>
      <c r="E10" s="276"/>
      <c r="F10" s="276"/>
      <c r="G10" s="276"/>
      <c r="H10" s="276"/>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275">
        <f>F12*1.2</f>
        <v>11556</v>
      </c>
      <c r="E12" s="275">
        <f>F12*1.1</f>
        <v>10593</v>
      </c>
      <c r="F12" s="275">
        <v>9630</v>
      </c>
      <c r="G12" s="275">
        <f>F12*0.75</f>
        <v>7222.5</v>
      </c>
      <c r="H12" s="275">
        <f>F12*0.5</f>
        <v>4815</v>
      </c>
    </row>
    <row r="13" spans="1:8" ht="147" customHeight="1" x14ac:dyDescent="0.2">
      <c r="A13" s="55"/>
      <c r="B13" s="35"/>
      <c r="C13" s="35"/>
      <c r="D13" s="276"/>
      <c r="E13" s="276"/>
      <c r="F13" s="276"/>
      <c r="G13" s="276"/>
      <c r="H13" s="276"/>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276"/>
      <c r="E14" s="276"/>
      <c r="F14" s="276"/>
      <c r="G14" s="276"/>
      <c r="H14" s="276"/>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276"/>
      <c r="E15" s="276"/>
      <c r="F15" s="276"/>
      <c r="G15" s="276"/>
      <c r="H15" s="276"/>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354"/>
      <c r="E16" s="354"/>
      <c r="F16" s="354"/>
      <c r="G16" s="354"/>
      <c r="H16" s="354"/>
    </row>
    <row r="17" spans="1:8" ht="21.75" thickBot="1" x14ac:dyDescent="0.25">
      <c r="A17" s="47"/>
      <c r="B17" s="62"/>
      <c r="C17" s="49"/>
      <c r="D17" s="113"/>
      <c r="E17" s="114"/>
      <c r="F17" s="114"/>
      <c r="G17" s="114"/>
      <c r="H17" s="115"/>
    </row>
    <row r="18" spans="1:8" ht="105" x14ac:dyDescent="0.2">
      <c r="A18" s="65" t="s">
        <v>17</v>
      </c>
      <c r="B18" s="66" t="s">
        <v>18</v>
      </c>
      <c r="C18" s="67"/>
      <c r="D18" s="89">
        <v>1620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73"/>
      <c r="E22" s="673"/>
      <c r="F22" s="673"/>
      <c r="G22" s="673"/>
      <c r="H22" s="751"/>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360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275">
        <f>F27*1.2</f>
        <v>15120</v>
      </c>
      <c r="E27" s="275">
        <f>F27*1.1</f>
        <v>13860.000000000002</v>
      </c>
      <c r="F27" s="275">
        <v>12600</v>
      </c>
      <c r="G27" s="275">
        <f>F27*0.75</f>
        <v>9450</v>
      </c>
      <c r="H27" s="275">
        <f>F27*0.5</f>
        <v>6300</v>
      </c>
    </row>
    <row r="28" spans="1:8" ht="105" customHeight="1" x14ac:dyDescent="0.2">
      <c r="A28" s="71"/>
      <c r="B28" s="35"/>
      <c r="C28" s="35"/>
      <c r="D28" s="276"/>
      <c r="E28" s="276"/>
      <c r="F28" s="276"/>
      <c r="G28" s="276"/>
      <c r="H28" s="276"/>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276"/>
      <c r="E29" s="276"/>
      <c r="F29" s="276"/>
      <c r="G29" s="276"/>
      <c r="H29" s="2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276"/>
      <c r="E30" s="276"/>
      <c r="F30" s="276"/>
      <c r="G30" s="276"/>
      <c r="H30" s="276"/>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275">
        <f>F32*1.2</f>
        <v>16185.599999999999</v>
      </c>
      <c r="E32" s="275">
        <f>F32*1.1</f>
        <v>14836.800000000001</v>
      </c>
      <c r="F32" s="275">
        <v>13488</v>
      </c>
      <c r="G32" s="275">
        <f>F32*0.75</f>
        <v>10116</v>
      </c>
      <c r="H32" s="275">
        <f>F32*0.5</f>
        <v>6744</v>
      </c>
    </row>
    <row r="33" spans="1:8" ht="105.75" customHeight="1" x14ac:dyDescent="0.2">
      <c r="A33" s="71"/>
      <c r="B33" s="35"/>
      <c r="C33" s="35"/>
      <c r="D33" s="276"/>
      <c r="E33" s="276"/>
      <c r="F33" s="276"/>
      <c r="G33" s="276"/>
      <c r="H33" s="276"/>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276"/>
      <c r="E34" s="276"/>
      <c r="F34" s="276"/>
      <c r="G34" s="276"/>
      <c r="H34" s="276"/>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276"/>
      <c r="E35" s="276"/>
      <c r="F35" s="276"/>
      <c r="G35" s="276"/>
      <c r="H35" s="276"/>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276"/>
      <c r="E36" s="276"/>
      <c r="F36" s="276"/>
      <c r="G36" s="276"/>
      <c r="H36" s="276"/>
    </row>
    <row r="37" spans="1:8" ht="21.75" thickBot="1" x14ac:dyDescent="0.25">
      <c r="A37" s="112"/>
      <c r="B37" s="62"/>
      <c r="C37" s="49"/>
      <c r="D37" s="130"/>
      <c r="E37" s="130"/>
      <c r="F37" s="130"/>
      <c r="G37" s="130"/>
      <c r="H37" s="512"/>
    </row>
    <row r="38" spans="1:8" ht="105" x14ac:dyDescent="0.2">
      <c r="A38" s="65" t="s">
        <v>28</v>
      </c>
      <c r="B38" s="66" t="s">
        <v>29</v>
      </c>
      <c r="C38" s="67"/>
      <c r="D38" s="89">
        <v>2280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504</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275">
        <f>F48*1.2</f>
        <v>5400</v>
      </c>
      <c r="E48" s="275">
        <f>F48*1.1</f>
        <v>4950</v>
      </c>
      <c r="F48" s="275">
        <v>4500</v>
      </c>
      <c r="G48" s="275">
        <f>F48*0.75</f>
        <v>3375</v>
      </c>
      <c r="H48" s="275">
        <f>F48*0.5</f>
        <v>2250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330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1">
        <f>F55*1.2</f>
        <v>11793.6</v>
      </c>
      <c r="E55" s="32">
        <f>F55*1.1</f>
        <v>10810.800000000001</v>
      </c>
      <c r="F55" s="32">
        <v>9828</v>
      </c>
      <c r="G55" s="32">
        <f>F55*0.75</f>
        <v>7371</v>
      </c>
      <c r="H55" s="33">
        <f>F55*0.5</f>
        <v>4914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54">
        <f>F61*1.2</f>
        <v>12614.4</v>
      </c>
      <c r="E61" s="32">
        <f>F61*1.1</f>
        <v>11563.2</v>
      </c>
      <c r="F61" s="32">
        <v>10512</v>
      </c>
      <c r="G61" s="32">
        <f>F61*0.75</f>
        <v>7884</v>
      </c>
      <c r="H61" s="33">
        <f>F61*0.5</f>
        <v>5256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267">
        <v>360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663</v>
      </c>
      <c r="B71" s="137"/>
      <c r="C71" s="137"/>
      <c r="D71" s="138" t="str">
        <f>"от "&amp;MIN(D72:D91)&amp;" до "&amp;MAX(D72:D91)</f>
        <v>от 1830 до 36600</v>
      </c>
      <c r="E71" s="139"/>
      <c r="F71" s="139"/>
      <c r="G71" s="139"/>
      <c r="H71" s="140"/>
    </row>
    <row r="72" spans="1:8" s="16" customFormat="1" ht="37.5" customHeight="1" outlineLevel="1" x14ac:dyDescent="0.2">
      <c r="A72" s="141" t="s">
        <v>39</v>
      </c>
      <c r="B72" s="364"/>
      <c r="C72"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365">
        <v>1830</v>
      </c>
      <c r="E72" s="145"/>
      <c r="F72" s="145"/>
      <c r="G72" s="145"/>
      <c r="H72" s="146"/>
    </row>
    <row r="73" spans="1:8" s="16" customFormat="1" ht="37.5" customHeight="1" outlineLevel="1" x14ac:dyDescent="0.2">
      <c r="A73" s="147" t="s">
        <v>40</v>
      </c>
      <c r="B73" s="366"/>
      <c r="C73" s="350"/>
      <c r="D73" s="56">
        <v>3660</v>
      </c>
      <c r="E73" s="37"/>
      <c r="F73" s="37"/>
      <c r="G73" s="37"/>
      <c r="H73" s="38"/>
    </row>
    <row r="74" spans="1:8" s="16" customFormat="1" ht="37.5" customHeight="1" outlineLevel="1" x14ac:dyDescent="0.2">
      <c r="A74" s="147" t="s">
        <v>41</v>
      </c>
      <c r="B74" s="366"/>
      <c r="C74" s="350"/>
      <c r="D74" s="56">
        <v>5490</v>
      </c>
      <c r="E74" s="37"/>
      <c r="F74" s="37"/>
      <c r="G74" s="37"/>
      <c r="H74" s="38"/>
    </row>
    <row r="75" spans="1:8" s="16" customFormat="1" ht="37.5" customHeight="1" outlineLevel="1" x14ac:dyDescent="0.2">
      <c r="A75" s="147" t="s">
        <v>42</v>
      </c>
      <c r="B75" s="366"/>
      <c r="C75" s="350"/>
      <c r="D75" s="56">
        <v>7320</v>
      </c>
      <c r="E75" s="37"/>
      <c r="F75" s="37"/>
      <c r="G75" s="37"/>
      <c r="H75" s="38"/>
    </row>
    <row r="76" spans="1:8" s="16" customFormat="1" ht="37.5" customHeight="1" outlineLevel="1" x14ac:dyDescent="0.2">
      <c r="A76" s="147" t="s">
        <v>43</v>
      </c>
      <c r="B76" s="366"/>
      <c r="C76" s="350"/>
      <c r="D76" s="56">
        <v>9150</v>
      </c>
      <c r="E76" s="37"/>
      <c r="F76" s="37"/>
      <c r="G76" s="37"/>
      <c r="H76" s="38"/>
    </row>
    <row r="77" spans="1:8" s="16" customFormat="1" ht="37.5" customHeight="1" outlineLevel="1" x14ac:dyDescent="0.2">
      <c r="A77" s="147" t="s">
        <v>44</v>
      </c>
      <c r="B77" s="366"/>
      <c r="C77" s="350"/>
      <c r="D77" s="56">
        <v>10980</v>
      </c>
      <c r="E77" s="37"/>
      <c r="F77" s="37"/>
      <c r="G77" s="37"/>
      <c r="H77" s="38"/>
    </row>
    <row r="78" spans="1:8" s="16" customFormat="1" ht="37.5" customHeight="1" outlineLevel="1" x14ac:dyDescent="0.2">
      <c r="A78" s="147" t="s">
        <v>45</v>
      </c>
      <c r="B78" s="366"/>
      <c r="C78" s="350"/>
      <c r="D78" s="56">
        <v>12810</v>
      </c>
      <c r="E78" s="37"/>
      <c r="F78" s="37"/>
      <c r="G78" s="37"/>
      <c r="H78" s="38"/>
    </row>
    <row r="79" spans="1:8" s="16" customFormat="1" ht="37.5" customHeight="1" outlineLevel="1" x14ac:dyDescent="0.2">
      <c r="A79" s="147" t="s">
        <v>46</v>
      </c>
      <c r="B79" s="366"/>
      <c r="C79" s="350"/>
      <c r="D79" s="56">
        <v>14640</v>
      </c>
      <c r="E79" s="37"/>
      <c r="F79" s="37"/>
      <c r="G79" s="37"/>
      <c r="H79" s="38"/>
    </row>
    <row r="80" spans="1:8" s="16" customFormat="1" ht="37.5" customHeight="1" outlineLevel="1" x14ac:dyDescent="0.2">
      <c r="A80" s="147" t="s">
        <v>47</v>
      </c>
      <c r="B80" s="366"/>
      <c r="C80" s="350"/>
      <c r="D80" s="56">
        <v>16470</v>
      </c>
      <c r="E80" s="37"/>
      <c r="F80" s="37"/>
      <c r="G80" s="37"/>
      <c r="H80" s="38"/>
    </row>
    <row r="81" spans="1:8" s="16" customFormat="1" ht="37.5" customHeight="1" outlineLevel="1" x14ac:dyDescent="0.2">
      <c r="A81" s="147" t="s">
        <v>48</v>
      </c>
      <c r="B81" s="366"/>
      <c r="C81" s="350"/>
      <c r="D81" s="56">
        <v>18300</v>
      </c>
      <c r="E81" s="37"/>
      <c r="F81" s="37"/>
      <c r="G81" s="37"/>
      <c r="H81" s="38"/>
    </row>
    <row r="82" spans="1:8" s="16" customFormat="1" ht="37.5" customHeight="1" outlineLevel="1" x14ac:dyDescent="0.2">
      <c r="A82" s="147" t="s">
        <v>49</v>
      </c>
      <c r="B82" s="366"/>
      <c r="C82" s="350"/>
      <c r="D82" s="56">
        <v>20130</v>
      </c>
      <c r="E82" s="37"/>
      <c r="F82" s="37"/>
      <c r="G82" s="37"/>
      <c r="H82" s="38"/>
    </row>
    <row r="83" spans="1:8" s="16" customFormat="1" ht="37.5" customHeight="1" outlineLevel="1" x14ac:dyDescent="0.2">
      <c r="A83" s="147" t="s">
        <v>50</v>
      </c>
      <c r="B83" s="366"/>
      <c r="C83" s="350"/>
      <c r="D83" s="56">
        <v>21960</v>
      </c>
      <c r="E83" s="37"/>
      <c r="F83" s="37"/>
      <c r="G83" s="37"/>
      <c r="H83" s="38"/>
    </row>
    <row r="84" spans="1:8" s="16" customFormat="1" ht="37.5" customHeight="1" outlineLevel="1" x14ac:dyDescent="0.2">
      <c r="A84" s="147" t="s">
        <v>51</v>
      </c>
      <c r="B84" s="366"/>
      <c r="C84" s="350"/>
      <c r="D84" s="56">
        <v>23790</v>
      </c>
      <c r="E84" s="37"/>
      <c r="F84" s="37"/>
      <c r="G84" s="37"/>
      <c r="H84" s="38"/>
    </row>
    <row r="85" spans="1:8" s="16" customFormat="1" ht="37.5" customHeight="1" outlineLevel="1" x14ac:dyDescent="0.2">
      <c r="A85" s="147" t="s">
        <v>52</v>
      </c>
      <c r="B85" s="366"/>
      <c r="C85" s="350"/>
      <c r="D85" s="56">
        <v>25620</v>
      </c>
      <c r="E85" s="37"/>
      <c r="F85" s="37"/>
      <c r="G85" s="37"/>
      <c r="H85" s="38"/>
    </row>
    <row r="86" spans="1:8" s="16" customFormat="1" ht="37.5" customHeight="1" outlineLevel="1" x14ac:dyDescent="0.2">
      <c r="A86" s="147" t="s">
        <v>53</v>
      </c>
      <c r="B86" s="366"/>
      <c r="C86" s="350"/>
      <c r="D86" s="56">
        <v>27450</v>
      </c>
      <c r="E86" s="37"/>
      <c r="F86" s="37"/>
      <c r="G86" s="37"/>
      <c r="H86" s="38"/>
    </row>
    <row r="87" spans="1:8" s="16" customFormat="1" ht="37.5" customHeight="1" outlineLevel="1" x14ac:dyDescent="0.2">
      <c r="A87" s="147" t="s">
        <v>54</v>
      </c>
      <c r="B87" s="366"/>
      <c r="C87" s="350"/>
      <c r="D87" s="56">
        <v>29280</v>
      </c>
      <c r="E87" s="37"/>
      <c r="F87" s="37"/>
      <c r="G87" s="37"/>
      <c r="H87" s="38"/>
    </row>
    <row r="88" spans="1:8" s="16" customFormat="1" ht="37.5" customHeight="1" outlineLevel="1" x14ac:dyDescent="0.2">
      <c r="A88" s="147" t="s">
        <v>55</v>
      </c>
      <c r="B88" s="366"/>
      <c r="C88" s="350"/>
      <c r="D88" s="56">
        <v>31110</v>
      </c>
      <c r="E88" s="37"/>
      <c r="F88" s="37"/>
      <c r="G88" s="37"/>
      <c r="H88" s="38"/>
    </row>
    <row r="89" spans="1:8" s="16" customFormat="1" ht="37.5" customHeight="1" outlineLevel="1" x14ac:dyDescent="0.2">
      <c r="A89" s="147" t="s">
        <v>56</v>
      </c>
      <c r="B89" s="366"/>
      <c r="C89" s="350"/>
      <c r="D89" s="56">
        <v>32940</v>
      </c>
      <c r="E89" s="37"/>
      <c r="F89" s="37"/>
      <c r="G89" s="37"/>
      <c r="H89" s="38"/>
    </row>
    <row r="90" spans="1:8" s="16" customFormat="1" ht="37.5" customHeight="1" outlineLevel="1" x14ac:dyDescent="0.2">
      <c r="A90" s="147" t="s">
        <v>57</v>
      </c>
      <c r="B90" s="366"/>
      <c r="C90" s="350"/>
      <c r="D90" s="56">
        <v>34770</v>
      </c>
      <c r="E90" s="37"/>
      <c r="F90" s="37"/>
      <c r="G90" s="37"/>
      <c r="H90" s="38"/>
    </row>
    <row r="91" spans="1:8" s="16" customFormat="1" ht="37.5" customHeight="1" outlineLevel="1" x14ac:dyDescent="0.2">
      <c r="A91" s="147" t="s">
        <v>58</v>
      </c>
      <c r="B91" s="366"/>
      <c r="C91" s="350"/>
      <c r="D91" s="56">
        <v>36600</v>
      </c>
      <c r="E91" s="37"/>
      <c r="F91" s="37"/>
      <c r="G91" s="37"/>
      <c r="H91" s="38"/>
    </row>
    <row r="92" spans="1:8" s="16" customFormat="1" ht="37.5" customHeight="1" outlineLevel="1" x14ac:dyDescent="0.2">
      <c r="A92" s="147" t="s">
        <v>178</v>
      </c>
      <c r="B92" s="148"/>
      <c r="C92" s="350"/>
      <c r="D92" s="56">
        <v>38430</v>
      </c>
      <c r="E92" s="37"/>
      <c r="F92" s="37"/>
      <c r="G92" s="37"/>
      <c r="H92" s="38"/>
    </row>
    <row r="93" spans="1:8" s="16" customFormat="1" ht="37.5" customHeight="1" outlineLevel="1" x14ac:dyDescent="0.2">
      <c r="A93" s="147" t="s">
        <v>179</v>
      </c>
      <c r="B93" s="148"/>
      <c r="C93" s="350"/>
      <c r="D93" s="56">
        <v>40260</v>
      </c>
      <c r="E93" s="37"/>
      <c r="F93" s="37"/>
      <c r="G93" s="37"/>
      <c r="H93" s="38"/>
    </row>
    <row r="94" spans="1:8" s="16" customFormat="1" ht="37.5" customHeight="1" outlineLevel="1" x14ac:dyDescent="0.2">
      <c r="A94" s="147" t="s">
        <v>180</v>
      </c>
      <c r="B94" s="148"/>
      <c r="C94" s="350"/>
      <c r="D94" s="56">
        <v>42090</v>
      </c>
      <c r="E94" s="37"/>
      <c r="F94" s="37"/>
      <c r="G94" s="37"/>
      <c r="H94" s="38"/>
    </row>
    <row r="95" spans="1:8" s="16" customFormat="1" ht="37.5" customHeight="1" outlineLevel="1" x14ac:dyDescent="0.2">
      <c r="A95" s="147" t="s">
        <v>181</v>
      </c>
      <c r="B95" s="148"/>
      <c r="C95" s="350"/>
      <c r="D95" s="56">
        <v>43920</v>
      </c>
      <c r="E95" s="37"/>
      <c r="F95" s="37"/>
      <c r="G95" s="37"/>
      <c r="H95" s="38"/>
    </row>
    <row r="96" spans="1:8" s="16" customFormat="1" ht="37.5" customHeight="1" outlineLevel="1" x14ac:dyDescent="0.2">
      <c r="A96" s="147" t="s">
        <v>182</v>
      </c>
      <c r="B96" s="148"/>
      <c r="C96" s="350"/>
      <c r="D96" s="56">
        <v>45750</v>
      </c>
      <c r="E96" s="37"/>
      <c r="F96" s="37"/>
      <c r="G96" s="37"/>
      <c r="H96" s="38"/>
    </row>
    <row r="97" spans="1:8" s="16" customFormat="1" ht="37.5" customHeight="1" outlineLevel="1" x14ac:dyDescent="0.2">
      <c r="A97" s="147" t="s">
        <v>183</v>
      </c>
      <c r="B97" s="148"/>
      <c r="C97" s="350"/>
      <c r="D97" s="56">
        <v>47580</v>
      </c>
      <c r="E97" s="37"/>
      <c r="F97" s="37"/>
      <c r="G97" s="37"/>
      <c r="H97" s="38"/>
    </row>
    <row r="98" spans="1:8" s="16" customFormat="1" ht="37.5" customHeight="1" outlineLevel="1" x14ac:dyDescent="0.2">
      <c r="A98" s="147" t="s">
        <v>184</v>
      </c>
      <c r="B98" s="148"/>
      <c r="C98" s="350"/>
      <c r="D98" s="56">
        <v>49410</v>
      </c>
      <c r="E98" s="37"/>
      <c r="F98" s="37"/>
      <c r="G98" s="37"/>
      <c r="H98" s="38"/>
    </row>
    <row r="99" spans="1:8" s="16" customFormat="1" ht="37.5" customHeight="1" outlineLevel="1" x14ac:dyDescent="0.2">
      <c r="A99" s="147" t="s">
        <v>185</v>
      </c>
      <c r="B99" s="148"/>
      <c r="C99" s="350"/>
      <c r="D99" s="56">
        <v>51240</v>
      </c>
      <c r="E99" s="37"/>
      <c r="F99" s="37"/>
      <c r="G99" s="37"/>
      <c r="H99" s="38"/>
    </row>
    <row r="100" spans="1:8" s="16" customFormat="1" ht="37.5" customHeight="1" outlineLevel="1" x14ac:dyDescent="0.2">
      <c r="A100" s="147" t="s">
        <v>186</v>
      </c>
      <c r="B100" s="148"/>
      <c r="C100" s="350"/>
      <c r="D100" s="56">
        <v>53070</v>
      </c>
      <c r="E100" s="37"/>
      <c r="F100" s="37"/>
      <c r="G100" s="37"/>
      <c r="H100" s="38"/>
    </row>
    <row r="101" spans="1:8" s="16" customFormat="1" ht="37.5" customHeight="1" outlineLevel="1" x14ac:dyDescent="0.2">
      <c r="A101" s="147" t="s">
        <v>187</v>
      </c>
      <c r="B101" s="148"/>
      <c r="C101" s="350"/>
      <c r="D101" s="56">
        <v>54900</v>
      </c>
      <c r="E101" s="37"/>
      <c r="F101" s="37"/>
      <c r="G101" s="37"/>
      <c r="H101" s="38"/>
    </row>
    <row r="102" spans="1:8" s="16" customFormat="1" ht="37.5" customHeight="1" outlineLevel="1" x14ac:dyDescent="0.2">
      <c r="A102" s="147" t="s">
        <v>188</v>
      </c>
      <c r="B102" s="148"/>
      <c r="C102" s="350"/>
      <c r="D102" s="56">
        <v>56730</v>
      </c>
      <c r="E102" s="37"/>
      <c r="F102" s="37"/>
      <c r="G102" s="37"/>
      <c r="H102" s="38"/>
    </row>
    <row r="103" spans="1:8" s="16" customFormat="1" ht="37.5" customHeight="1" outlineLevel="1" x14ac:dyDescent="0.2">
      <c r="A103" s="147" t="s">
        <v>189</v>
      </c>
      <c r="B103" s="148"/>
      <c r="C103" s="350"/>
      <c r="D103" s="56">
        <v>58560</v>
      </c>
      <c r="E103" s="37"/>
      <c r="F103" s="37"/>
      <c r="G103" s="37"/>
      <c r="H103" s="38"/>
    </row>
    <row r="104" spans="1:8" s="16" customFormat="1" ht="37.5" customHeight="1" outlineLevel="1" x14ac:dyDescent="0.2">
      <c r="A104" s="147" t="s">
        <v>190</v>
      </c>
      <c r="B104" s="148"/>
      <c r="C104" s="350"/>
      <c r="D104" s="56">
        <v>60390</v>
      </c>
      <c r="E104" s="37"/>
      <c r="F104" s="37"/>
      <c r="G104" s="37"/>
      <c r="H104" s="38"/>
    </row>
    <row r="105" spans="1:8" s="16" customFormat="1" ht="37.5" customHeight="1" outlineLevel="1" x14ac:dyDescent="0.2">
      <c r="A105" s="147" t="s">
        <v>191</v>
      </c>
      <c r="B105" s="148"/>
      <c r="C105" s="350"/>
      <c r="D105" s="56">
        <v>62220</v>
      </c>
      <c r="E105" s="37"/>
      <c r="F105" s="37"/>
      <c r="G105" s="37"/>
      <c r="H105" s="38"/>
    </row>
    <row r="106" spans="1:8" s="16" customFormat="1" ht="37.5" customHeight="1" outlineLevel="1" x14ac:dyDescent="0.2">
      <c r="A106" s="147" t="s">
        <v>192</v>
      </c>
      <c r="B106" s="148"/>
      <c r="C106" s="350"/>
      <c r="D106" s="56">
        <v>64050</v>
      </c>
      <c r="E106" s="37"/>
      <c r="F106" s="37"/>
      <c r="G106" s="37"/>
      <c r="H106" s="38"/>
    </row>
    <row r="107" spans="1:8" s="16" customFormat="1" ht="37.5" customHeight="1" outlineLevel="1" x14ac:dyDescent="0.2">
      <c r="A107" s="147" t="s">
        <v>229</v>
      </c>
      <c r="B107" s="148"/>
      <c r="C107" s="350"/>
      <c r="D107" s="56">
        <v>65880</v>
      </c>
      <c r="E107" s="37"/>
      <c r="F107" s="37"/>
      <c r="G107" s="37"/>
      <c r="H107" s="38"/>
    </row>
    <row r="108" spans="1:8" s="16" customFormat="1" ht="37.5" customHeight="1" outlineLevel="1" x14ac:dyDescent="0.2">
      <c r="A108" s="147" t="s">
        <v>230</v>
      </c>
      <c r="B108" s="148"/>
      <c r="C108" s="350"/>
      <c r="D108" s="56">
        <v>67710</v>
      </c>
      <c r="E108" s="37"/>
      <c r="F108" s="37"/>
      <c r="G108" s="37"/>
      <c r="H108" s="38"/>
    </row>
    <row r="109" spans="1:8" s="16" customFormat="1" ht="37.5" customHeight="1" outlineLevel="1" x14ac:dyDescent="0.2">
      <c r="A109" s="147" t="s">
        <v>231</v>
      </c>
      <c r="B109" s="148"/>
      <c r="C109" s="350"/>
      <c r="D109" s="56">
        <v>69540</v>
      </c>
      <c r="E109" s="37"/>
      <c r="F109" s="37"/>
      <c r="G109" s="37"/>
      <c r="H109" s="38"/>
    </row>
    <row r="110" spans="1:8" s="16" customFormat="1" ht="37.5" customHeight="1" outlineLevel="1" x14ac:dyDescent="0.2">
      <c r="A110" s="147" t="s">
        <v>232</v>
      </c>
      <c r="B110" s="148"/>
      <c r="C110" s="350"/>
      <c r="D110" s="56">
        <v>71370</v>
      </c>
      <c r="E110" s="37"/>
      <c r="F110" s="37"/>
      <c r="G110" s="37"/>
      <c r="H110" s="38"/>
    </row>
    <row r="111" spans="1:8" s="16" customFormat="1" ht="37.5" customHeight="1" outlineLevel="1" thickBot="1" x14ac:dyDescent="0.25">
      <c r="A111" s="147" t="s">
        <v>233</v>
      </c>
      <c r="B111" s="148"/>
      <c r="C111" s="350"/>
      <c r="D111" s="56">
        <v>73200</v>
      </c>
      <c r="E111" s="37"/>
      <c r="F111" s="37"/>
      <c r="G111" s="37"/>
      <c r="H111" s="38"/>
    </row>
    <row r="112" spans="1:8" s="16" customFormat="1" ht="50.1" customHeight="1" thickBot="1" x14ac:dyDescent="0.25">
      <c r="A112" s="136" t="s">
        <v>59</v>
      </c>
      <c r="B112" s="137"/>
      <c r="C112" s="137"/>
      <c r="D112" s="138" t="str">
        <f>"от "&amp;MIN(D113:D122)&amp;" до "&amp;MAX(D113:D122)</f>
        <v>от 75 до 6150</v>
      </c>
      <c r="E112" s="139"/>
      <c r="F112" s="139"/>
      <c r="G112" s="139"/>
      <c r="H112" s="140"/>
    </row>
    <row r="113" spans="1:8" s="16" customFormat="1" ht="159.75" customHeight="1" x14ac:dyDescent="0.2">
      <c r="A113" s="149" t="s">
        <v>60</v>
      </c>
      <c r="B113" s="150" t="s">
        <v>13</v>
      </c>
      <c r="C113" s="296"/>
      <c r="D113" s="144">
        <v>1320</v>
      </c>
      <c r="E113" s="145"/>
      <c r="F113" s="145"/>
      <c r="G113" s="145"/>
      <c r="H113" s="146"/>
    </row>
    <row r="114" spans="1:8" s="16" customFormat="1" ht="37.5" customHeight="1" x14ac:dyDescent="0.2">
      <c r="A114" s="160" t="s">
        <v>61</v>
      </c>
      <c r="B114" s="281"/>
      <c r="C114" s="156"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6">
        <v>75</v>
      </c>
      <c r="E114" s="37"/>
      <c r="F114" s="37"/>
      <c r="G114" s="37"/>
      <c r="H114" s="38"/>
    </row>
    <row r="115" spans="1:8" s="16" customFormat="1" ht="37.5" customHeight="1" x14ac:dyDescent="0.2">
      <c r="A115" s="160" t="s">
        <v>62</v>
      </c>
      <c r="B115" s="281"/>
      <c r="C115" s="159"/>
      <c r="D115" s="36">
        <v>4650</v>
      </c>
      <c r="E115" s="37"/>
      <c r="F115" s="37"/>
      <c r="G115" s="37"/>
      <c r="H115" s="38"/>
    </row>
    <row r="116" spans="1:8" s="16" customFormat="1" ht="37.5" customHeight="1" x14ac:dyDescent="0.2">
      <c r="A116" s="160" t="s">
        <v>63</v>
      </c>
      <c r="B116" s="281"/>
      <c r="C116" s="159"/>
      <c r="D116" s="36">
        <v>960</v>
      </c>
      <c r="E116" s="37"/>
      <c r="F116" s="37"/>
      <c r="G116" s="37"/>
      <c r="H116" s="38"/>
    </row>
    <row r="117" spans="1:8" s="16" customFormat="1" ht="37.5" customHeight="1" x14ac:dyDescent="0.2">
      <c r="A117" s="160" t="s">
        <v>64</v>
      </c>
      <c r="B117" s="161"/>
      <c r="C117" s="159"/>
      <c r="D117" s="36">
        <v>3990</v>
      </c>
      <c r="E117" s="37"/>
      <c r="F117" s="37"/>
      <c r="G117" s="37"/>
      <c r="H117" s="38"/>
    </row>
    <row r="118" spans="1:8" s="16" customFormat="1" ht="37.5" customHeight="1" x14ac:dyDescent="0.2">
      <c r="A118" s="160" t="s">
        <v>65</v>
      </c>
      <c r="B118" s="281"/>
      <c r="C118" s="159"/>
      <c r="D118" s="36">
        <v>300</v>
      </c>
      <c r="E118" s="37"/>
      <c r="F118" s="37"/>
      <c r="G118" s="37"/>
      <c r="H118" s="38"/>
    </row>
    <row r="119" spans="1:8" s="16" customFormat="1" ht="37.5" customHeight="1" x14ac:dyDescent="0.2">
      <c r="A119" s="160" t="s">
        <v>66</v>
      </c>
      <c r="B119" s="281"/>
      <c r="C119" s="159"/>
      <c r="D119" s="36">
        <v>300</v>
      </c>
      <c r="E119" s="37"/>
      <c r="F119" s="37"/>
      <c r="G119" s="37"/>
      <c r="H119" s="38"/>
    </row>
    <row r="120" spans="1:8" s="16" customFormat="1" ht="37.5" customHeight="1" x14ac:dyDescent="0.2">
      <c r="A120" s="160" t="s">
        <v>67</v>
      </c>
      <c r="B120" s="281"/>
      <c r="C120" s="159"/>
      <c r="D120" s="36">
        <v>600</v>
      </c>
      <c r="E120" s="37"/>
      <c r="F120" s="37"/>
      <c r="G120" s="37"/>
      <c r="H120" s="38"/>
    </row>
    <row r="121" spans="1:8" s="16" customFormat="1" ht="37.5" customHeight="1" x14ac:dyDescent="0.2">
      <c r="A121" s="160" t="s">
        <v>68</v>
      </c>
      <c r="B121" s="281"/>
      <c r="C121" s="159"/>
      <c r="D121" s="36">
        <v>870</v>
      </c>
      <c r="E121" s="37"/>
      <c r="F121" s="37"/>
      <c r="G121" s="37"/>
      <c r="H121" s="38"/>
    </row>
    <row r="122" spans="1:8" s="16" customFormat="1" ht="37.5" customHeight="1" thickBot="1" x14ac:dyDescent="0.25">
      <c r="A122" s="207" t="s">
        <v>69</v>
      </c>
      <c r="B122" s="282"/>
      <c r="C122" s="164"/>
      <c r="D122" s="36">
        <v>6150</v>
      </c>
      <c r="E122" s="37"/>
      <c r="F122" s="37"/>
      <c r="G122" s="37"/>
      <c r="H122" s="38"/>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45">
        <f>30*1.2</f>
        <v>36</v>
      </c>
      <c r="E123" s="45"/>
      <c r="F123" s="45"/>
      <c r="G123" s="45"/>
      <c r="H123" s="46"/>
    </row>
    <row r="124" spans="1:8" s="28" customFormat="1" ht="49.5" customHeight="1" thickBot="1" x14ac:dyDescent="0.25">
      <c r="A124" s="24" t="s">
        <v>72</v>
      </c>
      <c r="B124" s="25"/>
      <c r="C124" s="26"/>
      <c r="D124" s="173" t="e">
        <f>"от "&amp;MIN(D126,D146:H147,#REF!,D148:H162)&amp;" до "&amp;MAX(D126,D146:H147,#REF!,D148:H162)</f>
        <v>#REF!</v>
      </c>
      <c r="E124" s="173"/>
      <c r="F124" s="173"/>
      <c r="G124" s="173"/>
      <c r="H124" s="174"/>
    </row>
    <row r="125" spans="1:8" s="16" customFormat="1" ht="24.95" customHeight="1" thickBot="1" x14ac:dyDescent="0.25">
      <c r="A125" s="286"/>
      <c r="B125" s="287"/>
      <c r="C125" s="130"/>
      <c r="D125" s="288"/>
      <c r="E125" s="288"/>
      <c r="F125" s="288"/>
      <c r="G125" s="288"/>
      <c r="H125" s="289"/>
    </row>
    <row r="126" spans="1:8" s="16" customFormat="1" ht="54.7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182">
        <v>7200</v>
      </c>
      <c r="E126" s="182"/>
      <c r="F126" s="182"/>
      <c r="G126" s="182"/>
      <c r="H126" s="183"/>
    </row>
    <row r="127" spans="1:8" s="16" customFormat="1" ht="54.75" customHeight="1" thickBot="1" x14ac:dyDescent="0.25">
      <c r="A127" s="184" t="s">
        <v>74</v>
      </c>
      <c r="B127" s="185"/>
      <c r="C127" s="186"/>
      <c r="D127" s="187" t="s">
        <v>75</v>
      </c>
      <c r="E127" s="188"/>
      <c r="F127" s="188"/>
      <c r="G127" s="188"/>
      <c r="H127" s="189"/>
    </row>
    <row r="128" spans="1:8" s="16" customFormat="1" ht="54.75" customHeight="1" x14ac:dyDescent="0.2">
      <c r="A128" s="190" t="s">
        <v>76</v>
      </c>
      <c r="B128" s="191"/>
      <c r="C128" s="186"/>
      <c r="D128" s="157">
        <f>D126/4</f>
        <v>1800</v>
      </c>
      <c r="E128" s="157"/>
      <c r="F128" s="157"/>
      <c r="G128" s="157"/>
      <c r="H128" s="158"/>
    </row>
    <row r="129" spans="1:8" s="16" customFormat="1" ht="54.75" customHeight="1" x14ac:dyDescent="0.2">
      <c r="A129" s="190" t="s">
        <v>77</v>
      </c>
      <c r="B129" s="191"/>
      <c r="C129" s="186"/>
      <c r="D129" s="157">
        <f>D126/5</f>
        <v>1440</v>
      </c>
      <c r="E129" s="157"/>
      <c r="F129" s="157"/>
      <c r="G129" s="157"/>
      <c r="H129" s="158"/>
    </row>
    <row r="130" spans="1:8" s="16" customFormat="1" ht="54.75" customHeight="1" x14ac:dyDescent="0.2">
      <c r="A130" s="190" t="s">
        <v>78</v>
      </c>
      <c r="B130" s="191"/>
      <c r="C130" s="186"/>
      <c r="D130" s="157">
        <f>D126/6</f>
        <v>1200</v>
      </c>
      <c r="E130" s="157"/>
      <c r="F130" s="157"/>
      <c r="G130" s="157"/>
      <c r="H130" s="158"/>
    </row>
    <row r="131" spans="1:8" s="16" customFormat="1" ht="54.75" customHeight="1" x14ac:dyDescent="0.2">
      <c r="A131" s="190" t="s">
        <v>79</v>
      </c>
      <c r="B131" s="191"/>
      <c r="C131" s="186"/>
      <c r="D131" s="157">
        <f>D126/7</f>
        <v>1028.5714285714287</v>
      </c>
      <c r="E131" s="157"/>
      <c r="F131" s="157"/>
      <c r="G131" s="157"/>
      <c r="H131" s="158"/>
    </row>
    <row r="132" spans="1:8" s="16" customFormat="1" ht="54.75" customHeight="1" x14ac:dyDescent="0.2">
      <c r="A132" s="190" t="s">
        <v>80</v>
      </c>
      <c r="B132" s="191"/>
      <c r="C132" s="186"/>
      <c r="D132" s="157">
        <f>D126/8</f>
        <v>900</v>
      </c>
      <c r="E132" s="157"/>
      <c r="F132" s="157"/>
      <c r="G132" s="157"/>
      <c r="H132" s="158"/>
    </row>
    <row r="133" spans="1:8" s="16" customFormat="1" ht="54.75" customHeight="1" x14ac:dyDescent="0.2">
      <c r="A133" s="190" t="s">
        <v>81</v>
      </c>
      <c r="B133" s="191"/>
      <c r="C133" s="186"/>
      <c r="D133" s="157">
        <f>D126/9</f>
        <v>800</v>
      </c>
      <c r="E133" s="157"/>
      <c r="F133" s="157"/>
      <c r="G133" s="157"/>
      <c r="H133" s="158"/>
    </row>
    <row r="134" spans="1:8" s="16" customFormat="1" ht="54.75" customHeight="1" x14ac:dyDescent="0.2">
      <c r="A134" s="190" t="s">
        <v>82</v>
      </c>
      <c r="B134" s="191"/>
      <c r="C134" s="186"/>
      <c r="D134" s="157">
        <f>D126/10</f>
        <v>720</v>
      </c>
      <c r="E134" s="157"/>
      <c r="F134" s="157"/>
      <c r="G134" s="157"/>
      <c r="H134" s="158"/>
    </row>
    <row r="135" spans="1:8" s="16" customFormat="1" ht="54.75" customHeight="1" thickBot="1" x14ac:dyDescent="0.25">
      <c r="A135" s="179" t="s">
        <v>83</v>
      </c>
      <c r="B135" s="180"/>
      <c r="C135" s="186"/>
      <c r="D135" s="182">
        <v>9720</v>
      </c>
      <c r="E135" s="182"/>
      <c r="F135" s="182"/>
      <c r="G135" s="182"/>
      <c r="H135" s="183"/>
    </row>
    <row r="136" spans="1:8" s="16" customFormat="1" ht="54.75" customHeight="1" thickBot="1" x14ac:dyDescent="0.25">
      <c r="A136" s="184" t="s">
        <v>74</v>
      </c>
      <c r="B136" s="185"/>
      <c r="C136" s="186"/>
      <c r="D136" s="187" t="s">
        <v>75</v>
      </c>
      <c r="E136" s="188"/>
      <c r="F136" s="188"/>
      <c r="G136" s="188"/>
      <c r="H136" s="189"/>
    </row>
    <row r="137" spans="1:8" s="16" customFormat="1" ht="54.75" customHeight="1" x14ac:dyDescent="0.2">
      <c r="A137" s="190" t="s">
        <v>76</v>
      </c>
      <c r="B137" s="191"/>
      <c r="C137" s="186"/>
      <c r="D137" s="157">
        <v>2430</v>
      </c>
      <c r="E137" s="157"/>
      <c r="F137" s="157"/>
      <c r="G137" s="157"/>
      <c r="H137" s="158"/>
    </row>
    <row r="138" spans="1:8" s="16" customFormat="1" ht="54.75" customHeight="1" x14ac:dyDescent="0.2">
      <c r="A138" s="190" t="s">
        <v>77</v>
      </c>
      <c r="B138" s="191"/>
      <c r="C138" s="186"/>
      <c r="D138" s="157">
        <v>1944</v>
      </c>
      <c r="E138" s="157"/>
      <c r="F138" s="157"/>
      <c r="G138" s="157"/>
      <c r="H138" s="158"/>
    </row>
    <row r="139" spans="1:8" s="16" customFormat="1" ht="54.75" customHeight="1" x14ac:dyDescent="0.2">
      <c r="A139" s="190" t="s">
        <v>78</v>
      </c>
      <c r="B139" s="191"/>
      <c r="C139" s="186"/>
      <c r="D139" s="157">
        <v>1620</v>
      </c>
      <c r="E139" s="157"/>
      <c r="F139" s="157"/>
      <c r="G139" s="157"/>
      <c r="H139" s="158"/>
    </row>
    <row r="140" spans="1:8" s="16" customFormat="1" ht="54.75" customHeight="1" x14ac:dyDescent="0.2">
      <c r="A140" s="190" t="s">
        <v>79</v>
      </c>
      <c r="B140" s="191"/>
      <c r="C140" s="186"/>
      <c r="D140" s="157">
        <v>1388.5714285714284</v>
      </c>
      <c r="E140" s="157"/>
      <c r="F140" s="157"/>
      <c r="G140" s="157"/>
      <c r="H140" s="158"/>
    </row>
    <row r="141" spans="1:8" s="16" customFormat="1" ht="54.75" customHeight="1" x14ac:dyDescent="0.2">
      <c r="A141" s="190" t="s">
        <v>80</v>
      </c>
      <c r="B141" s="191"/>
      <c r="C141" s="186"/>
      <c r="D141" s="157">
        <v>1215</v>
      </c>
      <c r="E141" s="157"/>
      <c r="F141" s="157"/>
      <c r="G141" s="157"/>
      <c r="H141" s="158"/>
    </row>
    <row r="142" spans="1:8" s="16" customFormat="1" ht="54.75" customHeight="1" x14ac:dyDescent="0.2">
      <c r="A142" s="190" t="s">
        <v>81</v>
      </c>
      <c r="B142" s="191"/>
      <c r="C142" s="186"/>
      <c r="D142" s="157">
        <v>1080</v>
      </c>
      <c r="E142" s="157"/>
      <c r="F142" s="157"/>
      <c r="G142" s="157"/>
      <c r="H142" s="158"/>
    </row>
    <row r="143" spans="1:8" s="16" customFormat="1" ht="54.75" customHeight="1" thickBot="1" x14ac:dyDescent="0.25">
      <c r="A143" s="190" t="s">
        <v>82</v>
      </c>
      <c r="B143" s="191"/>
      <c r="C143" s="194"/>
      <c r="D143" s="157">
        <v>972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44">
        <v>14550</v>
      </c>
      <c r="E144" s="45"/>
      <c r="F144" s="45"/>
      <c r="G144" s="45"/>
      <c r="H144" s="46"/>
    </row>
    <row r="145" spans="1:8" s="16" customFormat="1" ht="24.95" customHeight="1" thickBot="1" x14ac:dyDescent="0.25">
      <c r="A145" s="286"/>
      <c r="B145" s="287"/>
      <c r="C145" s="125"/>
      <c r="D145" s="288"/>
      <c r="E145" s="288"/>
      <c r="F145" s="288"/>
      <c r="G145" s="288"/>
      <c r="H145" s="289"/>
    </row>
    <row r="146" spans="1:8" s="16" customFormat="1" ht="50.1" customHeight="1" x14ac:dyDescent="0.2">
      <c r="A146" s="160" t="s">
        <v>85</v>
      </c>
      <c r="B146" s="161"/>
      <c r="C146" s="294" t="str">
        <f>"Интернет-площадка 2gis.ru на основе Cправочника организаций "&amp;$C$2&amp;""</f>
        <v>Интернет-площадка 2gis.ru на основе Cправочника организаций "2ГИС.САРАТОВ"</v>
      </c>
      <c r="D146" s="56">
        <v>7800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56">
        <v>7800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56">
        <v>13500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"2ГИС.САРАТОВ"</v>
      </c>
      <c r="D149" s="56">
        <v>7800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"2ГИС.САРАТОВ"</v>
      </c>
      <c r="D150" s="56">
        <v>9360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56">
        <v>5100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56">
        <v>5100</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56">
        <v>15000</v>
      </c>
      <c r="E153" s="37"/>
      <c r="F153" s="37"/>
      <c r="G153" s="37"/>
      <c r="H153" s="38"/>
    </row>
    <row r="154" spans="1:8" s="16" customFormat="1" ht="50.1" customHeight="1" x14ac:dyDescent="0.2">
      <c r="A154" s="160" t="s">
        <v>93</v>
      </c>
      <c r="B154" s="161"/>
      <c r="C154" s="203" t="e">
        <f>#REF!</f>
        <v>#REF!</v>
      </c>
      <c r="D154" s="56">
        <v>18600</v>
      </c>
      <c r="E154" s="37"/>
      <c r="F154" s="37"/>
      <c r="G154" s="37"/>
      <c r="H154" s="38"/>
    </row>
    <row r="155" spans="1:8" s="16" customFormat="1" ht="50.1" customHeight="1" x14ac:dyDescent="0.2">
      <c r="A155" s="160" t="s">
        <v>94</v>
      </c>
      <c r="B155" s="161"/>
      <c r="C155" s="203" t="s">
        <v>95</v>
      </c>
      <c r="D155" s="56">
        <v>690</v>
      </c>
      <c r="E155" s="37"/>
      <c r="F155" s="37"/>
      <c r="G155" s="37"/>
      <c r="H155" s="38"/>
    </row>
    <row r="156" spans="1:8" s="16" customFormat="1" ht="66.7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56">
        <v>3600</v>
      </c>
      <c r="E156" s="37"/>
      <c r="F156" s="37"/>
      <c r="G156" s="37"/>
      <c r="H156" s="38"/>
    </row>
    <row r="157" spans="1:8" s="16" customFormat="1" ht="66.7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56">
        <v>2400</v>
      </c>
      <c r="E157" s="37"/>
      <c r="F157" s="37"/>
      <c r="G157" s="37"/>
      <c r="H157" s="38"/>
    </row>
    <row r="158" spans="1:8" s="16" customFormat="1" ht="66.75" customHeight="1" x14ac:dyDescent="0.2">
      <c r="A158" s="160" t="s">
        <v>98</v>
      </c>
      <c r="B158" s="161"/>
      <c r="C158"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56">
        <v>3000</v>
      </c>
      <c r="E158" s="37"/>
      <c r="F158" s="37"/>
      <c r="G158" s="37"/>
      <c r="H158" s="38"/>
    </row>
    <row r="159" spans="1:8" s="16" customFormat="1" ht="66.75" customHeight="1" x14ac:dyDescent="0.2">
      <c r="A159" s="160" t="s">
        <v>99</v>
      </c>
      <c r="B159" s="161"/>
      <c r="C159"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56">
        <v>1200</v>
      </c>
      <c r="E159" s="37"/>
      <c r="F159" s="37"/>
      <c r="G159" s="37"/>
      <c r="H159" s="38"/>
    </row>
    <row r="160" spans="1:8" s="16" customFormat="1" ht="7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56">
        <v>21900</v>
      </c>
      <c r="E160" s="37"/>
      <c r="F160" s="37"/>
      <c r="G160" s="37"/>
      <c r="H160" s="38"/>
    </row>
    <row r="161" spans="1:8" s="16" customFormat="1" ht="7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56">
        <v>4800</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56">
        <v>9900</v>
      </c>
      <c r="E162" s="37"/>
      <c r="F162" s="37"/>
      <c r="G162" s="37"/>
      <c r="H162" s="3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56">
        <v>1590</v>
      </c>
      <c r="E163" s="37"/>
      <c r="F163" s="37"/>
      <c r="G163" s="37"/>
      <c r="H163" s="3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4" s="56">
        <v>50010</v>
      </c>
      <c r="E164" s="37"/>
      <c r="F164" s="37"/>
      <c r="G164" s="37"/>
      <c r="H164" s="38"/>
    </row>
    <row r="165" spans="1:8" s="16" customFormat="1" ht="126" customHeight="1" x14ac:dyDescent="0.2">
      <c r="A165" s="154" t="s">
        <v>104</v>
      </c>
      <c r="B165" s="204"/>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5" s="56">
        <v>7980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56">
        <v>7980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7" s="56">
        <v>6690</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"2ГИС.САРАТОВ"</v>
      </c>
      <c r="D168" s="56">
        <v>10920</v>
      </c>
      <c r="E168" s="37"/>
      <c r="F168" s="37"/>
      <c r="G168" s="37"/>
      <c r="H168" s="38"/>
    </row>
    <row r="169" spans="1:8" s="16" customFormat="1" ht="50.1" customHeight="1" x14ac:dyDescent="0.2">
      <c r="A169" s="154" t="s">
        <v>108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56">
        <v>10920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56">
        <v>18960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"2ГИС.САРАТОВ"</v>
      </c>
      <c r="D171" s="56">
        <v>10920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"2ГИС.САРАТОВ"</v>
      </c>
      <c r="D172" s="56">
        <v>13104</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56">
        <v>7200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56">
        <v>7200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56">
        <v>21000</v>
      </c>
      <c r="E175" s="37"/>
      <c r="F175" s="37"/>
      <c r="G175" s="37"/>
      <c r="H175" s="38"/>
    </row>
    <row r="176" spans="1:8" s="16" customFormat="1" ht="50.1" customHeight="1" x14ac:dyDescent="0.2">
      <c r="A176" s="160" t="s">
        <v>115</v>
      </c>
      <c r="B176" s="161"/>
      <c r="C176" s="203" t="s">
        <v>95</v>
      </c>
      <c r="D176" s="56">
        <v>1080</v>
      </c>
      <c r="E176" s="37"/>
      <c r="F176" s="37"/>
      <c r="G176" s="37"/>
      <c r="H176" s="38"/>
    </row>
    <row r="177" spans="1:8" s="16" customFormat="1" ht="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56">
        <v>30720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56">
        <v>13920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6">
        <v>6690</v>
      </c>
      <c r="E180" s="37"/>
      <c r="F180" s="37"/>
      <c r="G180" s="37"/>
      <c r="H180" s="38"/>
    </row>
    <row r="181" spans="1:8" s="16" customFormat="1" ht="50.1" customHeight="1" x14ac:dyDescent="0.2">
      <c r="A181" s="160" t="s">
        <v>120</v>
      </c>
      <c r="B181" s="161"/>
      <c r="C181" s="209"/>
      <c r="D181" s="36">
        <v>7980</v>
      </c>
      <c r="E181" s="37"/>
      <c r="F181" s="37"/>
      <c r="G181" s="37"/>
      <c r="H181" s="38"/>
    </row>
    <row r="182" spans="1:8" s="16" customFormat="1" ht="50.1" customHeight="1" x14ac:dyDescent="0.2">
      <c r="A182" s="207" t="s">
        <v>121</v>
      </c>
      <c r="B182" s="208"/>
      <c r="C182" s="209"/>
      <c r="D182" s="293">
        <v>3900</v>
      </c>
      <c r="E182" s="157"/>
      <c r="F182" s="157"/>
      <c r="G182" s="157"/>
      <c r="H182" s="157"/>
    </row>
    <row r="183" spans="1:8" s="16" customFormat="1" ht="50.1" customHeight="1" x14ac:dyDescent="0.2">
      <c r="A183" s="207" t="s">
        <v>122</v>
      </c>
      <c r="B183" s="208"/>
      <c r="C183" s="209"/>
      <c r="D183" s="293">
        <v>390</v>
      </c>
      <c r="E183" s="157"/>
      <c r="F183" s="157"/>
      <c r="G183" s="157"/>
      <c r="H183" s="157"/>
    </row>
    <row r="184" spans="1:8" s="16" customFormat="1" ht="50.1" customHeight="1" thickBot="1" x14ac:dyDescent="0.25">
      <c r="A184" s="207" t="s">
        <v>123</v>
      </c>
      <c r="B184" s="208"/>
      <c r="C184" s="210"/>
      <c r="D184" s="78">
        <v>1380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"Интернет-площадка 2gis.ru на основе Cправочника организаций "&amp;$C$2&amp;""</f>
        <v>Интернет-площадка 2gis.ru на основе Cправочника организаций "2ГИС.САРАТОВ"</v>
      </c>
      <c r="D186" s="36">
        <v>3390</v>
      </c>
      <c r="E186" s="37"/>
      <c r="F186" s="37"/>
      <c r="G186" s="37"/>
      <c r="H186" s="38"/>
    </row>
    <row r="187" spans="1:8" s="16" customFormat="1" ht="50.1" customHeight="1" x14ac:dyDescent="0.2">
      <c r="A187" s="160" t="s">
        <v>126</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7" s="56">
        <v>3390</v>
      </c>
      <c r="E187" s="37"/>
      <c r="F187" s="37"/>
      <c r="G187" s="37"/>
      <c r="H187" s="38"/>
    </row>
    <row r="188" spans="1:8" s="16" customFormat="1" ht="50.1" customHeight="1" x14ac:dyDescent="0.2">
      <c r="A188" s="160" t="s">
        <v>195</v>
      </c>
      <c r="B188" s="161"/>
      <c r="C188" s="203" t="str">
        <f>"Интернет-площадка 2gis.ru на основе Cправочника организаций "&amp;$C$2&amp;""</f>
        <v>Интернет-площадка 2gis.ru на основе Cправочника организаций "2ГИС.САРАТОВ"</v>
      </c>
      <c r="D188" s="36">
        <v>4800</v>
      </c>
      <c r="E188" s="37"/>
      <c r="F188" s="37"/>
      <c r="G188" s="37"/>
      <c r="H188" s="38"/>
    </row>
    <row r="189" spans="1:8" s="16" customFormat="1" ht="50.1" customHeight="1" x14ac:dyDescent="0.2">
      <c r="A189" s="160" t="s">
        <v>128</v>
      </c>
      <c r="B189" s="161"/>
      <c r="C189"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9" s="36">
        <v>4800</v>
      </c>
      <c r="E189" s="37"/>
      <c r="F189" s="37"/>
      <c r="G189" s="37"/>
      <c r="H189" s="38"/>
    </row>
    <row r="190" spans="1:8" s="16" customFormat="1" ht="126" customHeight="1" thickBot="1" x14ac:dyDescent="0.25">
      <c r="A190" s="160" t="s">
        <v>129</v>
      </c>
      <c r="B190" s="161"/>
      <c r="C190" s="455" t="str">
        <f>C186</f>
        <v>Интернет-площадка 2gis.ru на основе Cправочника организаций "2ГИС.САРАТОВ"</v>
      </c>
      <c r="D190" s="304">
        <v>7980</v>
      </c>
      <c r="E190" s="165"/>
      <c r="F190" s="165"/>
      <c r="G190" s="165"/>
      <c r="H190" s="166"/>
    </row>
    <row r="191" spans="1:8" s="28" customFormat="1" ht="50.1" customHeight="1" thickBot="1" x14ac:dyDescent="0.25">
      <c r="A191" s="24" t="s">
        <v>196</v>
      </c>
      <c r="B191" s="25"/>
      <c r="C191" s="26"/>
      <c r="D191" s="173"/>
      <c r="E191" s="173"/>
      <c r="F191" s="173"/>
      <c r="G191" s="173"/>
      <c r="H191" s="174"/>
    </row>
    <row r="192" spans="1:8" s="23" customFormat="1" ht="30" customHeight="1" thickBot="1" x14ac:dyDescent="0.25">
      <c r="A192" s="297"/>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3" s="31">
        <v>8400</v>
      </c>
      <c r="E193" s="32"/>
      <c r="F193" s="32"/>
      <c r="G193" s="32"/>
      <c r="H193" s="33"/>
    </row>
    <row r="194" spans="1:8" s="16" customFormat="1" ht="83.25" customHeight="1" thickBot="1" x14ac:dyDescent="0.25">
      <c r="A194" s="160" t="s">
        <v>198</v>
      </c>
      <c r="B194" s="161"/>
      <c r="C194" s="209"/>
      <c r="D194" s="36">
        <v>8400</v>
      </c>
      <c r="E194" s="37"/>
      <c r="F194" s="37"/>
      <c r="G194" s="37"/>
      <c r="H194" s="38"/>
    </row>
    <row r="195" spans="1:8" s="16" customFormat="1" ht="21.75" thickBot="1" x14ac:dyDescent="0.25">
      <c r="A195" s="286"/>
      <c r="B195" s="287"/>
      <c r="C195" s="125"/>
      <c r="D195" s="288"/>
      <c r="E195" s="288"/>
      <c r="F195" s="288"/>
      <c r="G195" s="288"/>
      <c r="H195" s="289"/>
    </row>
    <row r="196" spans="1:8" ht="12.6" customHeight="1" x14ac:dyDescent="0.2"/>
    <row r="197" spans="1:8" s="219" customFormat="1" ht="24.95" customHeight="1" x14ac:dyDescent="0.2">
      <c r="A197" s="216"/>
      <c r="B197" s="217" t="s">
        <v>130</v>
      </c>
      <c r="C197" s="218" t="s">
        <v>334</v>
      </c>
      <c r="D197" s="218"/>
    </row>
    <row r="198" spans="1:8" s="219" customFormat="1" ht="24.95" customHeight="1" x14ac:dyDescent="0.2">
      <c r="A198" s="216"/>
      <c r="C198" s="220" t="s">
        <v>335</v>
      </c>
      <c r="D198" s="220"/>
    </row>
    <row r="199" spans="1:8" s="219" customFormat="1" ht="24.95" customHeight="1" x14ac:dyDescent="0.2">
      <c r="A199" s="216"/>
      <c r="C199" s="220" t="s">
        <v>336</v>
      </c>
      <c r="D199" s="220"/>
    </row>
    <row r="200" spans="1:8" s="213" customFormat="1" ht="12" customHeight="1" x14ac:dyDescent="0.2">
      <c r="A200" s="212"/>
      <c r="C200" s="220"/>
      <c r="D200" s="220"/>
      <c r="E200" s="219"/>
      <c r="F200" s="219"/>
      <c r="G200" s="219"/>
    </row>
    <row r="201" spans="1:8" s="227" customFormat="1" ht="24.95" customHeight="1"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c r="F201" s="225"/>
      <c r="G201" s="226"/>
      <c r="H201" s="226"/>
    </row>
    <row r="202" spans="1:8" s="227" customFormat="1" ht="24.95" customHeight="1"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c r="F202" s="225"/>
      <c r="G202" s="228"/>
      <c r="H202" s="228"/>
    </row>
    <row r="203" spans="1:8" s="227" customFormat="1" ht="24.95" customHeight="1"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c r="F203" s="225"/>
      <c r="G203" s="228"/>
      <c r="H203" s="228"/>
    </row>
    <row r="204" spans="1:8" s="227" customFormat="1" ht="24.95" customHeight="1"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5"/>
      <c r="F204" s="225"/>
      <c r="G204" s="228"/>
      <c r="H204" s="228"/>
    </row>
    <row r="205" spans="1:8" s="227" customFormat="1" ht="24.95" customHeight="1"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5"/>
      <c r="F205" s="225"/>
      <c r="G205" s="228"/>
      <c r="H205" s="228"/>
    </row>
    <row r="206" spans="1:8" s="227" customFormat="1" ht="24.95" customHeight="1"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c r="F206" s="225"/>
      <c r="G206" s="228"/>
      <c r="H206" s="228"/>
    </row>
    <row r="207" spans="1:8" s="227" customFormat="1" ht="24.95" customHeight="1"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c r="F207" s="225"/>
      <c r="G207" s="228"/>
      <c r="H207" s="228"/>
    </row>
    <row r="208" spans="1:8" s="234" customFormat="1" ht="12" customHeight="1" x14ac:dyDescent="0.2">
      <c r="A208" s="229"/>
      <c r="B208" s="229"/>
      <c r="C208" s="230"/>
      <c r="D208" s="231"/>
      <c r="E208" s="231"/>
      <c r="F208" s="232"/>
      <c r="G208" s="233"/>
      <c r="H208" s="233"/>
    </row>
    <row r="209" spans="1:8" ht="24.95" customHeight="1" x14ac:dyDescent="0.2">
      <c r="A209" s="235" t="s">
        <v>141</v>
      </c>
      <c r="B209" s="235"/>
      <c r="C209" s="235"/>
      <c r="D209" s="235"/>
      <c r="E209" s="235"/>
      <c r="F209" s="235"/>
      <c r="G209" s="235"/>
      <c r="H209" s="235"/>
    </row>
    <row r="210" spans="1:8" ht="24.95" customHeight="1" x14ac:dyDescent="0.2">
      <c r="A210" s="235" t="s">
        <v>142</v>
      </c>
      <c r="B210" s="235"/>
      <c r="C210" s="235"/>
      <c r="D210" s="235"/>
      <c r="E210" s="235"/>
      <c r="F210" s="235"/>
      <c r="G210" s="235"/>
      <c r="H210" s="235"/>
    </row>
    <row r="211" spans="1:8" s="234" customFormat="1" ht="12.6" customHeight="1" x14ac:dyDescent="0.2">
      <c r="A211" s="229"/>
      <c r="B211" s="229"/>
      <c r="C211" s="230"/>
      <c r="D211" s="231"/>
      <c r="E211" s="231"/>
      <c r="F211" s="232"/>
      <c r="G211" s="233"/>
      <c r="H211" s="233"/>
    </row>
    <row r="212" spans="1:8" s="238" customFormat="1" ht="50.1" customHeight="1" thickBot="1" x14ac:dyDescent="0.25">
      <c r="A212" s="236" t="s">
        <v>143</v>
      </c>
      <c r="B212" s="236"/>
      <c r="C212" s="236"/>
      <c r="D212" s="236"/>
      <c r="E212" s="236"/>
      <c r="F212" s="237"/>
      <c r="G212" s="227"/>
    </row>
    <row r="213" spans="1:8" s="243" customFormat="1" ht="50.1" customHeight="1" thickBot="1" x14ac:dyDescent="0.25">
      <c r="A213" s="306" t="s">
        <v>144</v>
      </c>
      <c r="B213" s="307"/>
      <c r="C213" s="307"/>
      <c r="D213" s="307"/>
      <c r="E213" s="308"/>
      <c r="F213" s="242"/>
      <c r="G213" s="213"/>
    </row>
    <row r="214" spans="1:8" ht="99" customHeight="1" thickBot="1" x14ac:dyDescent="0.25">
      <c r="A214" s="421" t="s">
        <v>145</v>
      </c>
      <c r="B214" s="422"/>
      <c r="C214" s="246" t="s">
        <v>146</v>
      </c>
      <c r="D214" s="435" t="s">
        <v>147</v>
      </c>
      <c r="E214" s="436"/>
      <c r="F214" s="248"/>
      <c r="G214" s="248"/>
      <c r="H214" s="248"/>
    </row>
    <row r="215" spans="1:8" ht="99.95" customHeight="1" x14ac:dyDescent="0.2">
      <c r="A215" s="254" t="s">
        <v>148</v>
      </c>
      <c r="B215" s="255"/>
      <c r="C215" s="256" t="s">
        <v>149</v>
      </c>
      <c r="D215" s="257" t="s">
        <v>150</v>
      </c>
      <c r="E215" s="258"/>
      <c r="F215" s="248"/>
      <c r="G215" s="248"/>
      <c r="H215" s="248"/>
    </row>
    <row r="216" spans="1:8" ht="75" customHeight="1" x14ac:dyDescent="0.2">
      <c r="A216" s="254" t="s">
        <v>151</v>
      </c>
      <c r="B216" s="255"/>
      <c r="C216" s="256" t="s">
        <v>152</v>
      </c>
      <c r="D216" s="257" t="s">
        <v>153</v>
      </c>
      <c r="E216" s="258"/>
      <c r="F216" s="248"/>
      <c r="G216" s="248"/>
      <c r="H216" s="248"/>
    </row>
    <row r="217" spans="1:8" ht="134.25" customHeight="1" thickBot="1" x14ac:dyDescent="0.25">
      <c r="A217" s="316" t="s">
        <v>154</v>
      </c>
      <c r="B217" s="317"/>
      <c r="C217" s="318" t="s">
        <v>155</v>
      </c>
      <c r="D217" s="319" t="s">
        <v>153</v>
      </c>
      <c r="E217" s="320"/>
      <c r="F217" s="248"/>
      <c r="G217" s="248"/>
      <c r="H217" s="248"/>
    </row>
    <row r="218" spans="1:8" s="213" customFormat="1" ht="102.75" customHeight="1" thickBot="1" x14ac:dyDescent="0.25">
      <c r="A218" s="316" t="s">
        <v>157</v>
      </c>
      <c r="B218" s="317"/>
      <c r="C218" s="613" t="s">
        <v>158</v>
      </c>
      <c r="D218" s="317" t="s">
        <v>153</v>
      </c>
      <c r="E218" s="614"/>
      <c r="F218" s="242"/>
      <c r="G218" s="242"/>
      <c r="H218" s="242"/>
    </row>
    <row r="219" spans="1:8" s="234" customFormat="1" ht="222.75" customHeight="1" thickBot="1" x14ac:dyDescent="0.25">
      <c r="A219" s="316" t="s">
        <v>159</v>
      </c>
      <c r="B219" s="317"/>
      <c r="C219" s="318" t="s">
        <v>160</v>
      </c>
      <c r="D219" s="319" t="s">
        <v>153</v>
      </c>
      <c r="E219" s="320"/>
      <c r="F219" s="232"/>
      <c r="G219" s="233"/>
      <c r="H219" s="233"/>
    </row>
    <row r="220" spans="1:8" ht="45" customHeight="1" x14ac:dyDescent="0.2">
      <c r="A220" s="260" t="s">
        <v>161</v>
      </c>
      <c r="B220" s="260"/>
      <c r="C220" s="260"/>
      <c r="D220" s="260"/>
      <c r="E220" s="260"/>
      <c r="F220" s="260"/>
      <c r="G220" s="260"/>
      <c r="H220" s="260"/>
    </row>
    <row r="221" spans="1:8" ht="45" customHeight="1" x14ac:dyDescent="0.2">
      <c r="A221" s="260" t="s">
        <v>162</v>
      </c>
      <c r="B221" s="260"/>
      <c r="C221" s="260"/>
      <c r="D221" s="260"/>
      <c r="E221" s="260"/>
      <c r="F221" s="260"/>
      <c r="G221" s="260"/>
      <c r="H221" s="260"/>
    </row>
    <row r="222" spans="1:8" ht="179.25" customHeight="1" x14ac:dyDescent="0.2">
      <c r="A22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1"/>
      <c r="C222" s="321"/>
      <c r="D222" s="321"/>
      <c r="E222" s="321"/>
      <c r="F222" s="321"/>
      <c r="G222" s="321"/>
      <c r="H222" s="321"/>
    </row>
    <row r="223" spans="1:8" s="16" customFormat="1" ht="67.5" customHeight="1" x14ac:dyDescent="0.2">
      <c r="A223" s="235" t="s">
        <v>164</v>
      </c>
      <c r="B223" s="235"/>
      <c r="C223" s="235"/>
      <c r="D223" s="235"/>
      <c r="E223" s="235"/>
      <c r="F223" s="235"/>
      <c r="G223" s="235"/>
      <c r="H223" s="235"/>
    </row>
    <row r="224" spans="1:8" ht="23.25" x14ac:dyDescent="0.2">
      <c r="A224" s="260" t="s">
        <v>165</v>
      </c>
      <c r="B224" s="260"/>
      <c r="C224" s="260"/>
      <c r="D224" s="260"/>
      <c r="E224" s="260"/>
      <c r="F224" s="260"/>
      <c r="G224" s="260"/>
      <c r="H224" s="260"/>
    </row>
    <row r="225" spans="1:8" s="262" customFormat="1" ht="114.75" customHeight="1" x14ac:dyDescent="0.2">
      <c r="A225" s="235" t="s">
        <v>166</v>
      </c>
      <c r="B225" s="235"/>
      <c r="C225" s="235"/>
      <c r="D225" s="235"/>
      <c r="E225" s="235"/>
      <c r="F225" s="235"/>
      <c r="G225" s="235"/>
      <c r="H225" s="235"/>
    </row>
  </sheetData>
  <sheetProtection selectLockedCells="1" selectUnlockedCells="1"/>
  <mergeCells count="375">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5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664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275">
        <f>F7*1.2</f>
        <v>7480.7999999999993</v>
      </c>
      <c r="E7" s="275">
        <f>F7*1.1</f>
        <v>6857.4000000000005</v>
      </c>
      <c r="F7" s="275">
        <v>6234</v>
      </c>
      <c r="G7" s="275">
        <f>F7*0.75</f>
        <v>4675.5</v>
      </c>
      <c r="H7" s="275">
        <f>F7*0.5</f>
        <v>3117</v>
      </c>
    </row>
    <row r="8" spans="1:8" ht="99" customHeight="1" x14ac:dyDescent="0.2">
      <c r="A8" s="34"/>
      <c r="B8" s="35"/>
      <c r="C8" s="35"/>
      <c r="D8" s="276"/>
      <c r="E8" s="276"/>
      <c r="F8" s="276"/>
      <c r="G8" s="276"/>
      <c r="H8" s="276"/>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276"/>
      <c r="E9" s="276"/>
      <c r="F9" s="276"/>
      <c r="G9" s="276"/>
      <c r="H9" s="276"/>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276"/>
      <c r="E10" s="276"/>
      <c r="F10" s="276"/>
      <c r="G10" s="276"/>
      <c r="H10" s="276"/>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275">
        <f>F12*1.2</f>
        <v>8395.1999999999989</v>
      </c>
      <c r="E12" s="275">
        <f>F12*1.1</f>
        <v>7695.6</v>
      </c>
      <c r="F12" s="275">
        <v>6996</v>
      </c>
      <c r="G12" s="275">
        <f>F12*0.75</f>
        <v>5247</v>
      </c>
      <c r="H12" s="275">
        <f>F12*0.5</f>
        <v>3498</v>
      </c>
    </row>
    <row r="13" spans="1:8" ht="147" customHeight="1" x14ac:dyDescent="0.2">
      <c r="A13" s="55"/>
      <c r="B13" s="35"/>
      <c r="C13" s="35"/>
      <c r="D13" s="276"/>
      <c r="E13" s="276"/>
      <c r="F13" s="276"/>
      <c r="G13" s="276"/>
      <c r="H13" s="276"/>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276"/>
      <c r="E14" s="276"/>
      <c r="F14" s="276"/>
      <c r="G14" s="276"/>
      <c r="H14" s="276"/>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276"/>
      <c r="E15" s="276"/>
      <c r="F15" s="276"/>
      <c r="G15" s="276"/>
      <c r="H15" s="276"/>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354"/>
      <c r="E16" s="354"/>
      <c r="F16" s="354"/>
      <c r="G16" s="354"/>
      <c r="H16" s="354"/>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73"/>
      <c r="E22" s="673"/>
      <c r="F22" s="673"/>
      <c r="G22" s="673"/>
      <c r="H22" s="751"/>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275">
        <f>F27*1.2</f>
        <v>10483.199999999999</v>
      </c>
      <c r="E27" s="275">
        <f>F27*1.1</f>
        <v>9609.6</v>
      </c>
      <c r="F27" s="275">
        <v>8736</v>
      </c>
      <c r="G27" s="275">
        <f>F27*0.75</f>
        <v>6552</v>
      </c>
      <c r="H27" s="275">
        <f>F27*0.5</f>
        <v>4368</v>
      </c>
    </row>
    <row r="28" spans="1:8" ht="105" customHeight="1" x14ac:dyDescent="0.2">
      <c r="A28" s="71"/>
      <c r="B28" s="35"/>
      <c r="C28" s="35"/>
      <c r="D28" s="276"/>
      <c r="E28" s="276"/>
      <c r="F28" s="276"/>
      <c r="G28" s="276"/>
      <c r="H28" s="276"/>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276"/>
      <c r="E29" s="276"/>
      <c r="F29" s="276"/>
      <c r="G29" s="276"/>
      <c r="H29" s="2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276"/>
      <c r="E30" s="276"/>
      <c r="F30" s="276"/>
      <c r="G30" s="276"/>
      <c r="H30" s="276"/>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275">
        <f>F32*1.2</f>
        <v>11764.8</v>
      </c>
      <c r="E32" s="275">
        <f>F32*1.1</f>
        <v>10784.400000000001</v>
      </c>
      <c r="F32" s="275">
        <v>9804</v>
      </c>
      <c r="G32" s="275">
        <f>F32*0.75</f>
        <v>7353</v>
      </c>
      <c r="H32" s="275">
        <f>F32*0.5</f>
        <v>4902</v>
      </c>
    </row>
    <row r="33" spans="1:8" ht="105.75" customHeight="1" x14ac:dyDescent="0.2">
      <c r="A33" s="71"/>
      <c r="B33" s="35"/>
      <c r="C33" s="35"/>
      <c r="D33" s="276"/>
      <c r="E33" s="276"/>
      <c r="F33" s="276"/>
      <c r="G33" s="276"/>
      <c r="H33" s="276"/>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276"/>
      <c r="E34" s="276"/>
      <c r="F34" s="276"/>
      <c r="G34" s="276"/>
      <c r="H34" s="276"/>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276"/>
      <c r="E35" s="276"/>
      <c r="F35" s="276"/>
      <c r="G35" s="276"/>
      <c r="H35" s="276"/>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276"/>
      <c r="E36" s="276"/>
      <c r="F36" s="276"/>
      <c r="G36" s="276"/>
      <c r="H36" s="276"/>
    </row>
    <row r="37" spans="1:8" ht="21.75" thickBot="1" x14ac:dyDescent="0.25">
      <c r="A37" s="112"/>
      <c r="B37" s="62"/>
      <c r="C37" s="49"/>
      <c r="D37" s="130"/>
      <c r="E37" s="130"/>
      <c r="F37" s="130"/>
      <c r="G37" s="130"/>
      <c r="H37" s="512"/>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1">
        <f>F48*1.2</f>
        <v>8978.4</v>
      </c>
      <c r="E48" s="32">
        <f>F48*1.1</f>
        <v>8230.2000000000007</v>
      </c>
      <c r="F48" s="32">
        <v>7482</v>
      </c>
      <c r="G48" s="32">
        <f>F48*0.75</f>
        <v>5611.5</v>
      </c>
      <c r="H48" s="33">
        <f>F48*0.5</f>
        <v>3741</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54">
        <f>F54*1.2</f>
        <v>10080</v>
      </c>
      <c r="E54" s="32">
        <f>F54*1.1</f>
        <v>9240</v>
      </c>
      <c r="F54" s="32">
        <v>8400</v>
      </c>
      <c r="G54" s="32">
        <f>F54*0.75</f>
        <v>6300</v>
      </c>
      <c r="H54" s="33">
        <f>F54*0.5</f>
        <v>4200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267">
        <v>234</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300 до 6000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144">
        <v>300</v>
      </c>
      <c r="E65" s="145"/>
      <c r="F65" s="145"/>
      <c r="G65" s="145"/>
      <c r="H65" s="146"/>
    </row>
    <row r="66" spans="1:8" ht="37.5" customHeight="1" x14ac:dyDescent="0.2">
      <c r="A66" s="147" t="s">
        <v>40</v>
      </c>
      <c r="B66" s="148"/>
      <c r="C66" s="143"/>
      <c r="D66" s="36">
        <v>600</v>
      </c>
      <c r="E66" s="37"/>
      <c r="F66" s="37"/>
      <c r="G66" s="37"/>
      <c r="H66" s="38"/>
    </row>
    <row r="67" spans="1:8" ht="37.5" customHeight="1" x14ac:dyDescent="0.2">
      <c r="A67" s="147" t="s">
        <v>41</v>
      </c>
      <c r="B67" s="148"/>
      <c r="C67" s="143"/>
      <c r="D67" s="36">
        <v>900</v>
      </c>
      <c r="E67" s="37"/>
      <c r="F67" s="37"/>
      <c r="G67" s="37"/>
      <c r="H67" s="38"/>
    </row>
    <row r="68" spans="1:8" ht="37.5" customHeight="1" x14ac:dyDescent="0.2">
      <c r="A68" s="147" t="s">
        <v>42</v>
      </c>
      <c r="B68" s="148"/>
      <c r="C68" s="143"/>
      <c r="D68" s="36">
        <v>1200</v>
      </c>
      <c r="E68" s="37"/>
      <c r="F68" s="37"/>
      <c r="G68" s="37"/>
      <c r="H68" s="38"/>
    </row>
    <row r="69" spans="1:8" ht="37.5" customHeight="1" x14ac:dyDescent="0.2">
      <c r="A69" s="147" t="s">
        <v>43</v>
      </c>
      <c r="B69" s="148"/>
      <c r="C69" s="143"/>
      <c r="D69" s="36">
        <v>1500</v>
      </c>
      <c r="E69" s="37"/>
      <c r="F69" s="37"/>
      <c r="G69" s="37"/>
      <c r="H69" s="38"/>
    </row>
    <row r="70" spans="1:8" ht="37.5" customHeight="1" x14ac:dyDescent="0.2">
      <c r="A70" s="147" t="s">
        <v>44</v>
      </c>
      <c r="B70" s="148"/>
      <c r="C70" s="143"/>
      <c r="D70" s="36">
        <v>1800</v>
      </c>
      <c r="E70" s="37"/>
      <c r="F70" s="37"/>
      <c r="G70" s="37"/>
      <c r="H70" s="38"/>
    </row>
    <row r="71" spans="1:8" ht="37.5" customHeight="1" x14ac:dyDescent="0.2">
      <c r="A71" s="147" t="s">
        <v>45</v>
      </c>
      <c r="B71" s="148"/>
      <c r="C71" s="143"/>
      <c r="D71" s="36">
        <v>2100</v>
      </c>
      <c r="E71" s="37"/>
      <c r="F71" s="37"/>
      <c r="G71" s="37"/>
      <c r="H71" s="38"/>
    </row>
    <row r="72" spans="1:8" ht="37.5" customHeight="1" x14ac:dyDescent="0.2">
      <c r="A72" s="147" t="s">
        <v>46</v>
      </c>
      <c r="B72" s="148"/>
      <c r="C72" s="143"/>
      <c r="D72" s="36">
        <v>2400</v>
      </c>
      <c r="E72" s="37"/>
      <c r="F72" s="37"/>
      <c r="G72" s="37"/>
      <c r="H72" s="38"/>
    </row>
    <row r="73" spans="1:8" ht="37.5" customHeight="1" x14ac:dyDescent="0.2">
      <c r="A73" s="147" t="s">
        <v>47</v>
      </c>
      <c r="B73" s="148"/>
      <c r="C73" s="143"/>
      <c r="D73" s="36">
        <v>2700</v>
      </c>
      <c r="E73" s="37"/>
      <c r="F73" s="37"/>
      <c r="G73" s="37"/>
      <c r="H73" s="38"/>
    </row>
    <row r="74" spans="1:8" ht="37.5" customHeight="1" x14ac:dyDescent="0.2">
      <c r="A74" s="147" t="s">
        <v>48</v>
      </c>
      <c r="B74" s="148"/>
      <c r="C74" s="143"/>
      <c r="D74" s="36">
        <v>3000</v>
      </c>
      <c r="E74" s="37"/>
      <c r="F74" s="37"/>
      <c r="G74" s="37"/>
      <c r="H74" s="38"/>
    </row>
    <row r="75" spans="1:8" ht="37.5" customHeight="1" x14ac:dyDescent="0.2">
      <c r="A75" s="147" t="s">
        <v>49</v>
      </c>
      <c r="B75" s="148"/>
      <c r="C75" s="143"/>
      <c r="D75" s="36">
        <v>3300</v>
      </c>
      <c r="E75" s="37"/>
      <c r="F75" s="37"/>
      <c r="G75" s="37"/>
      <c r="H75" s="38"/>
    </row>
    <row r="76" spans="1:8" ht="37.5" customHeight="1" x14ac:dyDescent="0.2">
      <c r="A76" s="147" t="s">
        <v>50</v>
      </c>
      <c r="B76" s="148"/>
      <c r="C76" s="143"/>
      <c r="D76" s="36">
        <v>3600</v>
      </c>
      <c r="E76" s="37"/>
      <c r="F76" s="37"/>
      <c r="G76" s="37"/>
      <c r="H76" s="38"/>
    </row>
    <row r="77" spans="1:8" ht="37.5" customHeight="1" x14ac:dyDescent="0.2">
      <c r="A77" s="147" t="s">
        <v>51</v>
      </c>
      <c r="B77" s="148"/>
      <c r="C77" s="143"/>
      <c r="D77" s="36">
        <v>3900</v>
      </c>
      <c r="E77" s="37"/>
      <c r="F77" s="37"/>
      <c r="G77" s="37"/>
      <c r="H77" s="38"/>
    </row>
    <row r="78" spans="1:8" ht="37.5" customHeight="1" x14ac:dyDescent="0.2">
      <c r="A78" s="147" t="s">
        <v>52</v>
      </c>
      <c r="B78" s="148"/>
      <c r="C78" s="143"/>
      <c r="D78" s="36">
        <v>4200</v>
      </c>
      <c r="E78" s="37"/>
      <c r="F78" s="37"/>
      <c r="G78" s="37"/>
      <c r="H78" s="38"/>
    </row>
    <row r="79" spans="1:8" ht="37.5" customHeight="1" x14ac:dyDescent="0.2">
      <c r="A79" s="147" t="s">
        <v>53</v>
      </c>
      <c r="B79" s="148"/>
      <c r="C79" s="143"/>
      <c r="D79" s="36">
        <v>4500</v>
      </c>
      <c r="E79" s="37"/>
      <c r="F79" s="37"/>
      <c r="G79" s="37"/>
      <c r="H79" s="38"/>
    </row>
    <row r="80" spans="1:8" ht="37.5" customHeight="1" x14ac:dyDescent="0.2">
      <c r="A80" s="147" t="s">
        <v>54</v>
      </c>
      <c r="B80" s="148"/>
      <c r="C80" s="143"/>
      <c r="D80" s="36">
        <v>4800</v>
      </c>
      <c r="E80" s="37"/>
      <c r="F80" s="37"/>
      <c r="G80" s="37"/>
      <c r="H80" s="38"/>
    </row>
    <row r="81" spans="1:8" ht="37.5" customHeight="1" x14ac:dyDescent="0.2">
      <c r="A81" s="147" t="s">
        <v>55</v>
      </c>
      <c r="B81" s="148"/>
      <c r="C81" s="143"/>
      <c r="D81" s="36">
        <v>5100</v>
      </c>
      <c r="E81" s="37"/>
      <c r="F81" s="37"/>
      <c r="G81" s="37"/>
      <c r="H81" s="38"/>
    </row>
    <row r="82" spans="1:8" ht="37.5" customHeight="1" x14ac:dyDescent="0.2">
      <c r="A82" s="147" t="s">
        <v>56</v>
      </c>
      <c r="B82" s="148"/>
      <c r="C82" s="143"/>
      <c r="D82" s="36">
        <v>5400</v>
      </c>
      <c r="E82" s="37"/>
      <c r="F82" s="37"/>
      <c r="G82" s="37"/>
      <c r="H82" s="38"/>
    </row>
    <row r="83" spans="1:8" ht="37.5" customHeight="1" x14ac:dyDescent="0.2">
      <c r="A83" s="147" t="s">
        <v>57</v>
      </c>
      <c r="B83" s="148"/>
      <c r="C83" s="143"/>
      <c r="D83" s="36">
        <v>5700</v>
      </c>
      <c r="E83" s="37"/>
      <c r="F83" s="37"/>
      <c r="G83" s="37"/>
      <c r="H83" s="38"/>
    </row>
    <row r="84" spans="1:8" ht="37.5" customHeight="1" thickBot="1" x14ac:dyDescent="0.25">
      <c r="A84" s="147" t="s">
        <v>58</v>
      </c>
      <c r="B84" s="148"/>
      <c r="C84" s="143"/>
      <c r="D84" s="36">
        <v>6000</v>
      </c>
      <c r="E84" s="37"/>
      <c r="F84" s="37"/>
      <c r="G84" s="37"/>
      <c r="H84" s="38"/>
    </row>
    <row r="85" spans="1:8" ht="50.1" customHeight="1" thickBot="1" x14ac:dyDescent="0.25">
      <c r="A85" s="136" t="s">
        <v>59</v>
      </c>
      <c r="B85" s="137"/>
      <c r="C85" s="137"/>
      <c r="D85" s="138" t="str">
        <f>"от "&amp;MIN(D86:D95)&amp;" до "&amp;MAX(D86:D95)</f>
        <v>от 246 до 6618</v>
      </c>
      <c r="E85" s="139"/>
      <c r="F85" s="139"/>
      <c r="G85" s="139"/>
      <c r="H85" s="140"/>
    </row>
    <row r="86" spans="1:8" ht="151.5" x14ac:dyDescent="0.2">
      <c r="A86" s="517" t="s">
        <v>193</v>
      </c>
      <c r="B86" s="150" t="s">
        <v>194</v>
      </c>
      <c r="C86"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152">
        <v>762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157">
        <v>432</v>
      </c>
      <c r="E87" s="157"/>
      <c r="F87" s="157"/>
      <c r="G87" s="157"/>
      <c r="H87" s="158"/>
    </row>
    <row r="88" spans="1:8" ht="37.5" customHeight="1" x14ac:dyDescent="0.2">
      <c r="A88" s="154" t="s">
        <v>62</v>
      </c>
      <c r="B88" s="155"/>
      <c r="C88" s="159"/>
      <c r="D88" s="157">
        <v>6618</v>
      </c>
      <c r="E88" s="157"/>
      <c r="F88" s="157"/>
      <c r="G88" s="157"/>
      <c r="H88" s="158"/>
    </row>
    <row r="89" spans="1:8" ht="37.5" customHeight="1" x14ac:dyDescent="0.2">
      <c r="A89" s="154" t="s">
        <v>63</v>
      </c>
      <c r="B89" s="155"/>
      <c r="C89" s="159"/>
      <c r="D89" s="157">
        <v>1350</v>
      </c>
      <c r="E89" s="157"/>
      <c r="F89" s="157"/>
      <c r="G89" s="157"/>
      <c r="H89" s="158"/>
    </row>
    <row r="90" spans="1:8" ht="37.5" customHeight="1" x14ac:dyDescent="0.2">
      <c r="A90" s="160" t="s">
        <v>64</v>
      </c>
      <c r="B90" s="161"/>
      <c r="C90" s="159"/>
      <c r="D90" s="157">
        <v>4134</v>
      </c>
      <c r="E90" s="157"/>
      <c r="F90" s="157"/>
      <c r="G90" s="157"/>
      <c r="H90" s="158"/>
    </row>
    <row r="91" spans="1:8" ht="37.5" customHeight="1" x14ac:dyDescent="0.2">
      <c r="A91" s="154" t="s">
        <v>65</v>
      </c>
      <c r="B91" s="155"/>
      <c r="C91" s="159"/>
      <c r="D91" s="157">
        <v>246</v>
      </c>
      <c r="E91" s="157"/>
      <c r="F91" s="157"/>
      <c r="G91" s="157"/>
      <c r="H91" s="158"/>
    </row>
    <row r="92" spans="1:8" ht="37.5" customHeight="1" x14ac:dyDescent="0.2">
      <c r="A92" s="154" t="s">
        <v>66</v>
      </c>
      <c r="B92" s="155"/>
      <c r="C92" s="159"/>
      <c r="D92" s="157">
        <v>246</v>
      </c>
      <c r="E92" s="157"/>
      <c r="F92" s="157"/>
      <c r="G92" s="157"/>
      <c r="H92" s="158"/>
    </row>
    <row r="93" spans="1:8" ht="37.5" customHeight="1" x14ac:dyDescent="0.2">
      <c r="A93" s="154" t="s">
        <v>67</v>
      </c>
      <c r="B93" s="155"/>
      <c r="C93" s="159"/>
      <c r="D93" s="157">
        <v>492</v>
      </c>
      <c r="E93" s="157"/>
      <c r="F93" s="157"/>
      <c r="G93" s="157"/>
      <c r="H93" s="158"/>
    </row>
    <row r="94" spans="1:8" ht="37.5" customHeight="1" x14ac:dyDescent="0.2">
      <c r="A94" s="154" t="s">
        <v>68</v>
      </c>
      <c r="B94" s="155"/>
      <c r="C94" s="159"/>
      <c r="D94" s="157">
        <v>738</v>
      </c>
      <c r="E94" s="157"/>
      <c r="F94" s="157"/>
      <c r="G94" s="157"/>
      <c r="H94" s="158"/>
    </row>
    <row r="95" spans="1:8" ht="37.5" customHeight="1" thickBot="1" x14ac:dyDescent="0.25">
      <c r="A95" s="162" t="s">
        <v>69</v>
      </c>
      <c r="B95" s="163"/>
      <c r="C95" s="164"/>
      <c r="D95" s="165">
        <v>4152</v>
      </c>
      <c r="E95" s="165"/>
      <c r="F95" s="165"/>
      <c r="G95" s="165"/>
      <c r="H95" s="166"/>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45">
        <v>30</v>
      </c>
      <c r="E96" s="45"/>
      <c r="F96" s="45"/>
      <c r="G96" s="45"/>
      <c r="H96" s="46"/>
    </row>
    <row r="97" spans="1:8" ht="50.1" customHeight="1" thickBot="1" x14ac:dyDescent="0.25">
      <c r="A97" s="24" t="s">
        <v>72</v>
      </c>
      <c r="B97" s="25"/>
      <c r="C97" s="26"/>
      <c r="D97" s="173" t="str">
        <f>"от "&amp;MIN(D99,D119:H158,D121:H135)&amp;" до "&amp;MAX(D99,D119:H158,D121:H135)</f>
        <v>от 150 до 50010</v>
      </c>
      <c r="E97" s="173"/>
      <c r="F97" s="173"/>
      <c r="G97" s="173"/>
      <c r="H97" s="174"/>
    </row>
    <row r="98" spans="1:8" ht="21.75" thickBot="1" x14ac:dyDescent="0.25">
      <c r="A98" s="175"/>
      <c r="B98" s="176"/>
      <c r="C98" s="130"/>
      <c r="D98" s="177"/>
      <c r="E98" s="177"/>
      <c r="F98" s="177"/>
      <c r="G98" s="177"/>
      <c r="H98" s="178"/>
    </row>
    <row r="99" spans="1:8"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182">
        <v>3060</v>
      </c>
      <c r="E99" s="182"/>
      <c r="F99" s="182"/>
      <c r="G99" s="182"/>
      <c r="H99" s="183"/>
    </row>
    <row r="100" spans="1:8" ht="64.5" customHeight="1" thickBot="1" x14ac:dyDescent="0.25">
      <c r="A100" s="184" t="s">
        <v>74</v>
      </c>
      <c r="B100" s="185"/>
      <c r="C100" s="186"/>
      <c r="D100" s="187" t="s">
        <v>75</v>
      </c>
      <c r="E100" s="188"/>
      <c r="F100" s="188"/>
      <c r="G100" s="188"/>
      <c r="H100" s="189"/>
    </row>
    <row r="101" spans="1:8" ht="64.5" customHeight="1" x14ac:dyDescent="0.2">
      <c r="A101" s="190" t="s">
        <v>76</v>
      </c>
      <c r="B101" s="191"/>
      <c r="C101" s="186"/>
      <c r="D101" s="157">
        <f>D99/4</f>
        <v>765</v>
      </c>
      <c r="E101" s="157"/>
      <c r="F101" s="157"/>
      <c r="G101" s="157"/>
      <c r="H101" s="158"/>
    </row>
    <row r="102" spans="1:8" ht="64.5" customHeight="1" x14ac:dyDescent="0.2">
      <c r="A102" s="190" t="s">
        <v>77</v>
      </c>
      <c r="B102" s="191"/>
      <c r="C102" s="186"/>
      <c r="D102" s="157">
        <f>D99/5</f>
        <v>612</v>
      </c>
      <c r="E102" s="157"/>
      <c r="F102" s="157"/>
      <c r="G102" s="157"/>
      <c r="H102" s="158"/>
    </row>
    <row r="103" spans="1:8" ht="64.5" customHeight="1" x14ac:dyDescent="0.2">
      <c r="A103" s="190" t="s">
        <v>78</v>
      </c>
      <c r="B103" s="191"/>
      <c r="C103" s="186"/>
      <c r="D103" s="157">
        <f>D99/6</f>
        <v>510</v>
      </c>
      <c r="E103" s="157"/>
      <c r="F103" s="157"/>
      <c r="G103" s="157"/>
      <c r="H103" s="158"/>
    </row>
    <row r="104" spans="1:8" ht="64.5" customHeight="1" x14ac:dyDescent="0.2">
      <c r="A104" s="190" t="s">
        <v>79</v>
      </c>
      <c r="B104" s="191"/>
      <c r="C104" s="186"/>
      <c r="D104" s="157">
        <f>D99/7</f>
        <v>437.14285714285717</v>
      </c>
      <c r="E104" s="157"/>
      <c r="F104" s="157"/>
      <c r="G104" s="157"/>
      <c r="H104" s="158"/>
    </row>
    <row r="105" spans="1:8" ht="64.5" customHeight="1" x14ac:dyDescent="0.2">
      <c r="A105" s="190" t="s">
        <v>80</v>
      </c>
      <c r="B105" s="191"/>
      <c r="C105" s="186"/>
      <c r="D105" s="157">
        <f>D99/8</f>
        <v>382.5</v>
      </c>
      <c r="E105" s="157"/>
      <c r="F105" s="157"/>
      <c r="G105" s="157"/>
      <c r="H105" s="158"/>
    </row>
    <row r="106" spans="1:8" ht="64.5" customHeight="1" x14ac:dyDescent="0.2">
      <c r="A106" s="190" t="s">
        <v>81</v>
      </c>
      <c r="B106" s="191"/>
      <c r="C106" s="186"/>
      <c r="D106" s="157">
        <f>D99/9</f>
        <v>340</v>
      </c>
      <c r="E106" s="157"/>
      <c r="F106" s="157"/>
      <c r="G106" s="157"/>
      <c r="H106" s="158"/>
    </row>
    <row r="107" spans="1:8" ht="64.5" customHeight="1" x14ac:dyDescent="0.2">
      <c r="A107" s="190" t="s">
        <v>82</v>
      </c>
      <c r="B107" s="191"/>
      <c r="C107" s="186"/>
      <c r="D107" s="157">
        <f>D99/10</f>
        <v>306</v>
      </c>
      <c r="E107" s="157"/>
      <c r="F107" s="157"/>
      <c r="G107" s="157"/>
      <c r="H107" s="158"/>
    </row>
    <row r="108" spans="1:8" ht="64.5" customHeight="1" thickBot="1" x14ac:dyDescent="0.25">
      <c r="A108" s="179" t="s">
        <v>83</v>
      </c>
      <c r="B108" s="180"/>
      <c r="C108" s="186"/>
      <c r="D108" s="182">
        <v>4584</v>
      </c>
      <c r="E108" s="182"/>
      <c r="F108" s="182"/>
      <c r="G108" s="182"/>
      <c r="H108" s="183"/>
    </row>
    <row r="109" spans="1:8" ht="64.5" customHeight="1" thickBot="1" x14ac:dyDescent="0.25">
      <c r="A109" s="184" t="s">
        <v>74</v>
      </c>
      <c r="B109" s="185"/>
      <c r="C109" s="186"/>
      <c r="D109" s="187" t="s">
        <v>75</v>
      </c>
      <c r="E109" s="188"/>
      <c r="F109" s="188"/>
      <c r="G109" s="188"/>
      <c r="H109" s="189"/>
    </row>
    <row r="110" spans="1:8" ht="64.5" customHeight="1" x14ac:dyDescent="0.2">
      <c r="A110" s="190" t="s">
        <v>76</v>
      </c>
      <c r="B110" s="191"/>
      <c r="C110" s="186"/>
      <c r="D110" s="157">
        <v>1146</v>
      </c>
      <c r="E110" s="157"/>
      <c r="F110" s="157"/>
      <c r="G110" s="157"/>
      <c r="H110" s="158"/>
    </row>
    <row r="111" spans="1:8" ht="64.5" customHeight="1" x14ac:dyDescent="0.2">
      <c r="A111" s="190" t="s">
        <v>77</v>
      </c>
      <c r="B111" s="191"/>
      <c r="C111" s="186"/>
      <c r="D111" s="157">
        <v>916.8</v>
      </c>
      <c r="E111" s="157"/>
      <c r="F111" s="157"/>
      <c r="G111" s="157"/>
      <c r="H111" s="158"/>
    </row>
    <row r="112" spans="1:8" ht="64.5" customHeight="1" x14ac:dyDescent="0.2">
      <c r="A112" s="190" t="s">
        <v>78</v>
      </c>
      <c r="B112" s="191"/>
      <c r="C112" s="186"/>
      <c r="D112" s="157">
        <v>763.99999999999989</v>
      </c>
      <c r="E112" s="157"/>
      <c r="F112" s="157"/>
      <c r="G112" s="157"/>
      <c r="H112" s="158"/>
    </row>
    <row r="113" spans="1:8" ht="64.5" customHeight="1" x14ac:dyDescent="0.2">
      <c r="A113" s="190" t="s">
        <v>79</v>
      </c>
      <c r="B113" s="191"/>
      <c r="C113" s="186"/>
      <c r="D113" s="157">
        <v>654.85714285714278</v>
      </c>
      <c r="E113" s="157"/>
      <c r="F113" s="157"/>
      <c r="G113" s="157"/>
      <c r="H113" s="158"/>
    </row>
    <row r="114" spans="1:8" ht="64.5" customHeight="1" x14ac:dyDescent="0.2">
      <c r="A114" s="190" t="s">
        <v>80</v>
      </c>
      <c r="B114" s="191"/>
      <c r="C114" s="186"/>
      <c r="D114" s="157">
        <v>573</v>
      </c>
      <c r="E114" s="157"/>
      <c r="F114" s="157"/>
      <c r="G114" s="157"/>
      <c r="H114" s="158"/>
    </row>
    <row r="115" spans="1:8" ht="64.5" customHeight="1" x14ac:dyDescent="0.2">
      <c r="A115" s="190" t="s">
        <v>81</v>
      </c>
      <c r="B115" s="191"/>
      <c r="C115" s="186"/>
      <c r="D115" s="157">
        <v>509.33333333333331</v>
      </c>
      <c r="E115" s="157"/>
      <c r="F115" s="157"/>
      <c r="G115" s="157"/>
      <c r="H115" s="158"/>
    </row>
    <row r="116" spans="1:8" ht="64.5" customHeight="1" thickBot="1" x14ac:dyDescent="0.25">
      <c r="A116" s="190" t="s">
        <v>82</v>
      </c>
      <c r="B116" s="191"/>
      <c r="C116" s="194"/>
      <c r="D116" s="157">
        <v>458.4</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"2ГИС.СМОЛЕНСК"</v>
      </c>
      <c r="D119" s="31">
        <v>3150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6">
        <v>3966</v>
      </c>
      <c r="E120" s="37"/>
      <c r="F120" s="37"/>
      <c r="G120" s="37"/>
      <c r="H120" s="38"/>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6">
        <v>14496</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"2ГИС.СМОЛЕНСК"</v>
      </c>
      <c r="D122" s="36">
        <v>7350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"2ГИС.СМОЛЕНСК"</v>
      </c>
      <c r="D123" s="36">
        <v>8820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6">
        <v>5700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6">
        <v>7374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6">
        <v>17406</v>
      </c>
      <c r="E126" s="37"/>
      <c r="F126" s="37"/>
      <c r="G126" s="37"/>
      <c r="H126" s="38"/>
    </row>
    <row r="127" spans="1:8" ht="50.1" customHeight="1" x14ac:dyDescent="0.2">
      <c r="A127" s="160" t="s">
        <v>93</v>
      </c>
      <c r="B127" s="161"/>
      <c r="C127" s="203" t="e">
        <f>#REF!</f>
        <v>#REF!</v>
      </c>
      <c r="D127" s="36">
        <v>6750</v>
      </c>
      <c r="E127" s="37"/>
      <c r="F127" s="37"/>
      <c r="G127" s="37"/>
      <c r="H127" s="38"/>
    </row>
    <row r="128" spans="1:8" ht="50.1" customHeight="1" x14ac:dyDescent="0.2">
      <c r="A128" s="160" t="s">
        <v>94</v>
      </c>
      <c r="B128" s="161"/>
      <c r="C128" s="202" t="s">
        <v>95</v>
      </c>
      <c r="D128" s="36">
        <v>600</v>
      </c>
      <c r="E128" s="37"/>
      <c r="F128" s="37"/>
      <c r="G128" s="37"/>
      <c r="H128" s="38"/>
    </row>
    <row r="129" spans="1:8" ht="68.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6">
        <v>4200</v>
      </c>
      <c r="E129" s="37"/>
      <c r="F129" s="37"/>
      <c r="G129" s="37"/>
      <c r="H129" s="38"/>
    </row>
    <row r="130" spans="1:8" ht="68.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6">
        <v>3360</v>
      </c>
      <c r="E130" s="37"/>
      <c r="F130" s="37"/>
      <c r="G130" s="37"/>
      <c r="H130" s="38"/>
    </row>
    <row r="131" spans="1:8" ht="68.25" customHeight="1" x14ac:dyDescent="0.2">
      <c r="A131" s="160" t="s">
        <v>98</v>
      </c>
      <c r="B131" s="161"/>
      <c r="C131"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6">
        <v>3570</v>
      </c>
      <c r="E131" s="37"/>
      <c r="F131" s="37"/>
      <c r="G131" s="37"/>
      <c r="H131" s="38"/>
    </row>
    <row r="132" spans="1:8" ht="68.25" customHeight="1" x14ac:dyDescent="0.2">
      <c r="A132" s="160" t="s">
        <v>99</v>
      </c>
      <c r="B132" s="161"/>
      <c r="C132"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6">
        <v>1680</v>
      </c>
      <c r="E132" s="37"/>
      <c r="F132" s="37"/>
      <c r="G132" s="37"/>
      <c r="H132" s="38"/>
    </row>
    <row r="133" spans="1:8" ht="68.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6">
        <v>11538</v>
      </c>
      <c r="E133" s="37"/>
      <c r="F133" s="37"/>
      <c r="G133" s="37"/>
      <c r="H133" s="38"/>
    </row>
    <row r="134" spans="1:8" ht="68.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6">
        <v>3162</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6">
        <v>762</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7" s="3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8" s="36">
        <v>1500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"2ГИС.СМОЛЕНСК"</v>
      </c>
      <c r="D141" s="36">
        <v>4440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6">
        <v>5640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"2ГИС.СМОЛЕНСК" (версия для ПК)</v>
      </c>
      <c r="D143" s="36">
        <v>20400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"2ГИС.СМОЛЕНСК"</v>
      </c>
      <c r="D144" s="36">
        <v>10320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"2ГИС.СМОЛЕНСК"</v>
      </c>
      <c r="D145" s="36">
        <v>12384</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"2ГИС.СМОЛЕНСК" (версия для ПК)</v>
      </c>
      <c r="D146" s="36">
        <v>8040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"2ГИС.СМОЛЕНСК" (версия для ПК)</v>
      </c>
      <c r="D147" s="36">
        <v>10440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"2ГИС.СМОЛЕНСК" (версия для ПК)</v>
      </c>
      <c r="D148" s="36">
        <v>24480</v>
      </c>
      <c r="E148" s="37"/>
      <c r="F148" s="37"/>
      <c r="G148" s="37"/>
      <c r="H148" s="38"/>
    </row>
    <row r="149" spans="1:8" ht="50.1" customHeight="1" x14ac:dyDescent="0.2">
      <c r="A149" s="160" t="s">
        <v>115</v>
      </c>
      <c r="B149" s="161"/>
      <c r="C149" s="202" t="s">
        <v>95</v>
      </c>
      <c r="D149" s="36">
        <v>840</v>
      </c>
      <c r="E149" s="37"/>
      <c r="F149" s="37"/>
      <c r="G149" s="37"/>
      <c r="H149" s="38"/>
    </row>
    <row r="150" spans="1:8" ht="63.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6">
        <v>16200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"2ГИС.СМОЛЕНСК" (версия для ПК)</v>
      </c>
      <c r="D151" s="44">
        <v>4440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3">
        <v>1500</v>
      </c>
      <c r="E155" s="157"/>
      <c r="F155" s="157"/>
      <c r="G155" s="157"/>
      <c r="H155" s="157"/>
    </row>
    <row r="156" spans="1:8" s="16" customFormat="1" ht="50.1" customHeight="1" x14ac:dyDescent="0.2">
      <c r="A156" s="207" t="s">
        <v>122</v>
      </c>
      <c r="B156" s="208"/>
      <c r="C156" s="209"/>
      <c r="D156" s="293">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"Интернет-площадка 2gis.ru на основе Cправочника организаций "&amp;$C$2&amp;""</f>
        <v>Интернет-площадка 2gis.ru на основе Cправочника организаций "2ГИС.СМОЛЕНСК"</v>
      </c>
      <c r="D159" s="36">
        <v>2958</v>
      </c>
      <c r="E159" s="37"/>
      <c r="F159" s="37"/>
      <c r="G159" s="37"/>
      <c r="H159" s="38"/>
    </row>
    <row r="160" spans="1:8" ht="50.1" customHeight="1" x14ac:dyDescent="0.2">
      <c r="A160" s="160" t="s">
        <v>126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0" s="36">
        <v>4530</v>
      </c>
      <c r="E160" s="37"/>
      <c r="F160" s="37"/>
      <c r="G160" s="37"/>
      <c r="H160" s="38"/>
    </row>
    <row r="161" spans="1:8" ht="50.1" customHeight="1" x14ac:dyDescent="0.2">
      <c r="A161" s="160" t="s">
        <v>195</v>
      </c>
      <c r="B161" s="161"/>
      <c r="C161" s="202" t="str">
        <f>"Интернет-площадка 2gis.ru на основе Cправочника организаций "&amp;$C$2&amp;""</f>
        <v>Интернет-площадка 2gis.ru на основе Cправочника организаций "2ГИС.СМОЛЕНСК"</v>
      </c>
      <c r="D161" s="36">
        <v>4200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2" s="36">
        <v>6360</v>
      </c>
      <c r="E162" s="37"/>
      <c r="F162" s="37"/>
      <c r="G162" s="37"/>
      <c r="H162" s="38"/>
    </row>
    <row r="163" spans="1:8" s="16" customFormat="1" ht="126" customHeight="1" thickBot="1" x14ac:dyDescent="0.25">
      <c r="A163" s="160" t="s">
        <v>129</v>
      </c>
      <c r="B163" s="161"/>
      <c r="C163" s="481" t="str">
        <f>C159</f>
        <v>Интернет-площадка 2gis.ru на основе Cправочника организаций "2ГИС.СМОЛЕНСК"</v>
      </c>
      <c r="D163" s="36">
        <v>3324</v>
      </c>
      <c r="E163" s="37"/>
      <c r="F163" s="37"/>
      <c r="G163" s="37"/>
      <c r="H163" s="38"/>
    </row>
    <row r="164" spans="1:8" ht="50.1" customHeight="1" thickBot="1" x14ac:dyDescent="0.25">
      <c r="A164" s="24" t="s">
        <v>196</v>
      </c>
      <c r="B164" s="25"/>
      <c r="C164" s="26"/>
      <c r="D164" s="173"/>
      <c r="E164" s="173"/>
      <c r="F164" s="173"/>
      <c r="G164" s="173"/>
      <c r="H164" s="174"/>
    </row>
    <row r="165" spans="1:8" s="23" customFormat="1" ht="30" customHeight="1" thickBot="1" x14ac:dyDescent="0.25">
      <c r="A165" s="297"/>
      <c r="B165" s="298"/>
      <c r="C165" s="456"/>
      <c r="D165" s="298"/>
      <c r="E165" s="298"/>
      <c r="F165" s="298"/>
      <c r="G165" s="298"/>
      <c r="H165" s="299"/>
    </row>
    <row r="166" spans="1:8" s="16" customFormat="1" ht="185.25" customHeight="1" x14ac:dyDescent="0.2">
      <c r="A166" s="160" t="s">
        <v>197</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6" s="31">
        <v>5730</v>
      </c>
      <c r="E166" s="32"/>
      <c r="F166" s="32"/>
      <c r="G166" s="32"/>
      <c r="H166" s="33"/>
    </row>
    <row r="167" spans="1:8" s="16" customFormat="1" ht="83.25" customHeight="1" thickBot="1" x14ac:dyDescent="0.25">
      <c r="A167" s="160" t="s">
        <v>198</v>
      </c>
      <c r="B167" s="161"/>
      <c r="C167" s="209"/>
      <c r="D167" s="36">
        <v>5730</v>
      </c>
      <c r="E167" s="37"/>
      <c r="F167" s="37"/>
      <c r="G167" s="37"/>
      <c r="H167" s="38"/>
    </row>
    <row r="168" spans="1:8" ht="21.75" thickBot="1" x14ac:dyDescent="0.25">
      <c r="A168" s="286"/>
      <c r="B168" s="287"/>
      <c r="C168" s="125"/>
      <c r="D168" s="288"/>
      <c r="E168" s="288"/>
      <c r="F168" s="288"/>
      <c r="G168" s="288"/>
      <c r="H168" s="289"/>
    </row>
    <row r="170" spans="1:8" ht="21" x14ac:dyDescent="0.2">
      <c r="A170" s="216"/>
      <c r="B170" s="217" t="s">
        <v>130</v>
      </c>
      <c r="C170" s="218" t="s">
        <v>665</v>
      </c>
      <c r="D170" s="218"/>
      <c r="E170" s="219"/>
      <c r="F170" s="219"/>
      <c r="G170" s="219"/>
      <c r="H170" s="219"/>
    </row>
    <row r="171" spans="1:8" ht="21" x14ac:dyDescent="0.2">
      <c r="A171" s="216"/>
      <c r="B171" s="219"/>
      <c r="C171" s="220" t="s">
        <v>666</v>
      </c>
      <c r="D171" s="220"/>
      <c r="E171" s="219"/>
      <c r="F171" s="219"/>
      <c r="G171" s="219"/>
      <c r="H171" s="219"/>
    </row>
    <row r="172" spans="1:8" ht="21" x14ac:dyDescent="0.2">
      <c r="A172" s="216"/>
      <c r="B172" s="219"/>
      <c r="C172" s="218" t="s">
        <v>667</v>
      </c>
      <c r="D172" s="220"/>
      <c r="E172" s="219"/>
      <c r="F172" s="219"/>
      <c r="G172" s="219"/>
      <c r="H172" s="219"/>
    </row>
    <row r="173" spans="1:8" ht="21" x14ac:dyDescent="0.2">
      <c r="C173" s="220"/>
      <c r="D173" s="220"/>
      <c r="E173" s="219"/>
      <c r="F173" s="219"/>
      <c r="G173" s="219"/>
      <c r="H173" s="213"/>
    </row>
    <row r="174" spans="1:8" ht="26.25" customHeight="1" x14ac:dyDescent="0.2">
      <c r="A174" s="223" t="str">
        <f>Абакан_юр!A171</f>
        <v>По соглашению сторон в качестве валюты платежа могут выступать украинские гривны, в этом случае курс следующий: 1 руб. = 0,5104 гривен</v>
      </c>
      <c r="B174" s="223"/>
      <c r="C174" s="223"/>
      <c r="D174" s="224"/>
      <c r="E174" s="224"/>
      <c r="F174" s="225"/>
      <c r="G174" s="226"/>
      <c r="H174" s="226"/>
    </row>
    <row r="175" spans="1:8" ht="26.25" customHeight="1" x14ac:dyDescent="0.2">
      <c r="A175" s="223" t="str">
        <f>Абакан_юр!A172</f>
        <v>По соглашению сторон в качестве валюты платежа могут выступать дирхамы ОАЭ, в этом случае курс следующий: 1 руб. = 0,0436 дирхам</v>
      </c>
      <c r="B175" s="223"/>
      <c r="C175" s="223"/>
      <c r="D175" s="224"/>
      <c r="E175" s="224"/>
      <c r="F175" s="225"/>
      <c r="G175" s="228"/>
      <c r="H175" s="228"/>
    </row>
    <row r="176" spans="1:8" ht="26.25" customHeight="1" x14ac:dyDescent="0.2">
      <c r="A176" s="223" t="str">
        <f>Абакан_юр!A173</f>
        <v>По соглашению сторон в качестве валюты платежа могут выступать доллары США, в этом случае курс следующий: 1 руб. = 0,0118 доллара</v>
      </c>
      <c r="B176" s="223"/>
      <c r="C176" s="223"/>
      <c r="D176" s="224"/>
      <c r="E176" s="224"/>
      <c r="F176" s="225"/>
      <c r="G176" s="228"/>
      <c r="H176" s="228"/>
    </row>
    <row r="177" spans="1:8" ht="26.25" customHeight="1" x14ac:dyDescent="0.2">
      <c r="A177" s="223" t="str">
        <f>Абакан_юр!A174</f>
        <v>По соглашению сторон в качестве валюты платежа могут выступать евро, в этом случае курс следующий: 1 руб. = 0,0108 евро</v>
      </c>
      <c r="B177" s="223"/>
      <c r="C177" s="223"/>
      <c r="D177" s="224"/>
      <c r="E177" s="225"/>
      <c r="F177" s="225"/>
      <c r="G177" s="228"/>
      <c r="H177" s="228"/>
    </row>
    <row r="178" spans="1:8" ht="26.25" customHeight="1" x14ac:dyDescent="0.2">
      <c r="A178" s="223" t="str">
        <f>Абакан_юр!A175</f>
        <v>По соглашению сторон в качестве валюты платежа могут выступать чешские кроны, в этом случае курс следующий: 1 руб. = 0,2741 крона</v>
      </c>
      <c r="B178" s="223"/>
      <c r="C178" s="223"/>
      <c r="D178" s="224"/>
      <c r="E178" s="225"/>
      <c r="F178" s="225"/>
      <c r="G178" s="228"/>
      <c r="H178" s="228"/>
    </row>
    <row r="179" spans="1:8" ht="26.25" customHeight="1" x14ac:dyDescent="0.2">
      <c r="A179" s="223" t="str">
        <f>Абакан_юр!A176</f>
        <v>По соглашению сторон в качестве валюты платежа могут выступать киргизские сомы, в этом случае курс следующий: 1 руб. = 1,0001 сом</v>
      </c>
      <c r="B179" s="223"/>
      <c r="C179" s="223"/>
      <c r="D179" s="224"/>
      <c r="E179" s="224"/>
      <c r="F179" s="225"/>
      <c r="G179" s="228"/>
      <c r="H179" s="228"/>
    </row>
    <row r="180" spans="1:8" ht="26.25" customHeight="1" x14ac:dyDescent="0.2">
      <c r="A18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0" s="223"/>
      <c r="C180" s="223"/>
      <c r="D180" s="224"/>
      <c r="E180" s="224"/>
      <c r="F180" s="225"/>
      <c r="G180" s="228"/>
      <c r="H180" s="228"/>
    </row>
    <row r="181" spans="1:8" ht="26.25" x14ac:dyDescent="0.2">
      <c r="A181" s="229"/>
      <c r="B181" s="229"/>
      <c r="C181" s="230"/>
      <c r="D181" s="231"/>
      <c r="E181" s="231"/>
      <c r="F181" s="232"/>
      <c r="G181" s="233"/>
      <c r="H181" s="233"/>
    </row>
    <row r="182" spans="1:8" ht="21" x14ac:dyDescent="0.2">
      <c r="A182" s="235" t="s">
        <v>141</v>
      </c>
      <c r="B182" s="235"/>
      <c r="C182" s="235"/>
      <c r="D182" s="235"/>
      <c r="E182" s="235"/>
      <c r="F182" s="235"/>
      <c r="G182" s="235"/>
      <c r="H182" s="235"/>
    </row>
    <row r="183" spans="1:8" ht="21" x14ac:dyDescent="0.2">
      <c r="A183" s="235" t="s">
        <v>142</v>
      </c>
      <c r="B183" s="235"/>
      <c r="C183" s="235"/>
      <c r="D183" s="235"/>
      <c r="E183" s="235"/>
      <c r="F183" s="235"/>
      <c r="G183" s="235"/>
      <c r="H183" s="235"/>
    </row>
    <row r="184" spans="1:8" ht="26.25" x14ac:dyDescent="0.2">
      <c r="A184" s="229"/>
      <c r="B184" s="229"/>
      <c r="C184" s="230"/>
      <c r="D184" s="231"/>
      <c r="E184" s="231"/>
      <c r="F184" s="232"/>
      <c r="G184" s="233"/>
      <c r="H184" s="233"/>
    </row>
    <row r="185" spans="1:8" ht="50.1" customHeight="1" thickBot="1" x14ac:dyDescent="0.25">
      <c r="A185" s="236" t="s">
        <v>143</v>
      </c>
      <c r="B185" s="236"/>
      <c r="C185" s="236"/>
      <c r="D185" s="236"/>
      <c r="E185" s="236"/>
      <c r="F185" s="237"/>
      <c r="G185" s="227"/>
      <c r="H185" s="238"/>
    </row>
    <row r="186" spans="1:8" ht="50.1" customHeight="1" thickBot="1" x14ac:dyDescent="0.25">
      <c r="A186" s="239" t="s">
        <v>144</v>
      </c>
      <c r="B186" s="240"/>
      <c r="C186" s="240"/>
      <c r="D186" s="240"/>
      <c r="E186" s="241"/>
      <c r="F186" s="242"/>
      <c r="H186" s="243"/>
    </row>
    <row r="187" spans="1:8" ht="87" customHeight="1" thickBot="1" x14ac:dyDescent="0.25">
      <c r="A187" s="421" t="s">
        <v>145</v>
      </c>
      <c r="B187" s="422"/>
      <c r="C187" s="246" t="s">
        <v>146</v>
      </c>
      <c r="D187" s="435" t="s">
        <v>147</v>
      </c>
      <c r="E187" s="436"/>
      <c r="F187" s="248"/>
      <c r="G187" s="248"/>
      <c r="H187" s="248"/>
    </row>
    <row r="188" spans="1:8" ht="105" customHeight="1" x14ac:dyDescent="0.2">
      <c r="A188" s="249" t="s">
        <v>148</v>
      </c>
      <c r="B188" s="250"/>
      <c r="C188" s="251" t="s">
        <v>149</v>
      </c>
      <c r="D188" s="252" t="s">
        <v>150</v>
      </c>
      <c r="E188" s="253"/>
      <c r="F188" s="248"/>
      <c r="G188" s="248"/>
      <c r="H188" s="248"/>
    </row>
    <row r="189" spans="1:8" ht="108.75" customHeight="1" x14ac:dyDescent="0.2">
      <c r="A189" s="254" t="s">
        <v>151</v>
      </c>
      <c r="B189" s="255"/>
      <c r="C189" s="256" t="s">
        <v>152</v>
      </c>
      <c r="D189" s="257" t="s">
        <v>153</v>
      </c>
      <c r="E189" s="258"/>
      <c r="F189" s="248"/>
      <c r="G189" s="248"/>
      <c r="H189" s="248"/>
    </row>
    <row r="190" spans="1:8" ht="123" customHeight="1" x14ac:dyDescent="0.2">
      <c r="A190" s="254" t="s">
        <v>154</v>
      </c>
      <c r="B190" s="255"/>
      <c r="C190" s="256" t="s">
        <v>155</v>
      </c>
      <c r="D190" s="257" t="s">
        <v>153</v>
      </c>
      <c r="E190" s="258"/>
      <c r="F190" s="248"/>
      <c r="G190" s="248"/>
      <c r="H190" s="248"/>
    </row>
    <row r="191" spans="1:8" s="213" customFormat="1" ht="102.75" customHeight="1" thickBot="1" x14ac:dyDescent="0.25">
      <c r="A191" s="316" t="s">
        <v>157</v>
      </c>
      <c r="B191" s="317"/>
      <c r="C191" s="613" t="s">
        <v>158</v>
      </c>
      <c r="D191" s="317" t="s">
        <v>153</v>
      </c>
      <c r="E191" s="614"/>
      <c r="F191" s="242"/>
      <c r="G191" s="242"/>
      <c r="H191" s="242"/>
    </row>
    <row r="192" spans="1:8" s="234" customFormat="1" ht="222.75" customHeight="1" thickBot="1" x14ac:dyDescent="0.25">
      <c r="A192" s="316" t="s">
        <v>159</v>
      </c>
      <c r="B192" s="317"/>
      <c r="C192" s="318" t="s">
        <v>160</v>
      </c>
      <c r="D192" s="319" t="s">
        <v>153</v>
      </c>
      <c r="E192" s="320"/>
      <c r="F192" s="232"/>
      <c r="G192" s="233"/>
      <c r="H192" s="233"/>
    </row>
    <row r="193" spans="1:8" ht="23.25" x14ac:dyDescent="0.2">
      <c r="A193" s="260" t="s">
        <v>161</v>
      </c>
      <c r="B193" s="260"/>
      <c r="C193" s="260"/>
      <c r="D193" s="260"/>
      <c r="E193" s="260"/>
      <c r="F193" s="260"/>
      <c r="G193" s="260"/>
      <c r="H193" s="260"/>
    </row>
    <row r="194" spans="1:8" ht="23.25" x14ac:dyDescent="0.2">
      <c r="A194" s="260" t="s">
        <v>162</v>
      </c>
      <c r="B194" s="260"/>
      <c r="C194" s="260"/>
      <c r="D194" s="260"/>
      <c r="E194" s="260"/>
      <c r="F194" s="260"/>
      <c r="G194" s="260"/>
      <c r="H194" s="260"/>
    </row>
    <row r="195" spans="1:8" ht="183.75" customHeight="1" x14ac:dyDescent="0.2">
      <c r="A19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5"/>
      <c r="C195" s="235"/>
      <c r="D195" s="235"/>
      <c r="E195" s="235"/>
      <c r="F195" s="235"/>
      <c r="G195" s="235"/>
      <c r="H195" s="235"/>
    </row>
    <row r="196" spans="1:8" ht="73.5" customHeight="1" x14ac:dyDescent="0.2">
      <c r="A196" s="235" t="s">
        <v>164</v>
      </c>
      <c r="B196" s="235"/>
      <c r="C196" s="235"/>
      <c r="D196" s="235"/>
      <c r="E196" s="235"/>
      <c r="F196" s="235"/>
      <c r="G196" s="235"/>
      <c r="H196" s="235"/>
    </row>
    <row r="197" spans="1:8" ht="23.25" x14ac:dyDescent="0.2">
      <c r="A197" s="260" t="s">
        <v>165</v>
      </c>
      <c r="B197" s="260"/>
      <c r="C197" s="260"/>
      <c r="D197" s="260"/>
      <c r="E197" s="260"/>
      <c r="F197" s="260"/>
      <c r="G197" s="260"/>
      <c r="H197" s="260"/>
    </row>
    <row r="198" spans="1:8" s="262" customFormat="1" ht="114.75" customHeight="1" x14ac:dyDescent="0.2">
      <c r="A198" s="235" t="s">
        <v>166</v>
      </c>
      <c r="B198" s="235"/>
      <c r="C198" s="235"/>
      <c r="D198" s="235"/>
      <c r="E198" s="235"/>
      <c r="F198" s="235"/>
      <c r="G198" s="235"/>
      <c r="H198" s="235"/>
    </row>
  </sheetData>
  <sheetProtection selectLockedCells="1" selectUnlockedCells="1"/>
  <mergeCells count="325">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4"/>
  <sheetViews>
    <sheetView view="pageBreakPreview" zoomScale="40" zoomScaleNormal="60" zoomScaleSheetLayoutView="40" workbookViewId="0">
      <pane ySplit="4" topLeftCell="A18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668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267">
        <v>360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275">
        <f>F48*1.2</f>
        <v>4320</v>
      </c>
      <c r="E48" s="275">
        <f>F48*1.1</f>
        <v>3960.0000000000005</v>
      </c>
      <c r="F48" s="275">
        <v>3600</v>
      </c>
      <c r="G48" s="275">
        <f>F48*0.75</f>
        <v>2700</v>
      </c>
      <c r="H48" s="275">
        <f>F48*0.5</f>
        <v>1800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1">
        <f>F55*1.2</f>
        <v>8712</v>
      </c>
      <c r="E55" s="32">
        <f>F55*1.1</f>
        <v>7986.0000000000009</v>
      </c>
      <c r="F55" s="32">
        <v>7260</v>
      </c>
      <c r="G55" s="32">
        <f>F55*0.75</f>
        <v>5445</v>
      </c>
      <c r="H55" s="33">
        <f>F55*0.5</f>
        <v>3630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54">
        <f>F61*1.2</f>
        <v>10166.4</v>
      </c>
      <c r="E61" s="32">
        <f>F61*1.1</f>
        <v>9319.2000000000007</v>
      </c>
      <c r="F61" s="32">
        <v>8472</v>
      </c>
      <c r="G61" s="32">
        <f>F61*0.75</f>
        <v>6354</v>
      </c>
      <c r="H61" s="33">
        <f>F61*0.5</f>
        <v>4236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267">
        <v>180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"&amp;MIN(D72:D106)&amp;" до "&amp;MAX(D72:D106)</f>
        <v>от 1200 до 42000</v>
      </c>
      <c r="E71" s="139"/>
      <c r="F71" s="139"/>
      <c r="G71" s="139"/>
      <c r="H71" s="140"/>
    </row>
    <row r="72" spans="1:8" s="16" customFormat="1" ht="37.5" customHeight="1" outlineLevel="1" x14ac:dyDescent="0.2">
      <c r="A72" s="141" t="s">
        <v>39</v>
      </c>
      <c r="B72" s="142"/>
      <c r="C72" s="27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178</v>
      </c>
      <c r="B92" s="148"/>
      <c r="C92" s="143"/>
      <c r="D92" s="36">
        <v>25200</v>
      </c>
      <c r="E92" s="37"/>
      <c r="F92" s="37"/>
      <c r="G92" s="37"/>
      <c r="H92" s="38"/>
    </row>
    <row r="93" spans="1:8" s="16" customFormat="1" ht="37.5" customHeight="1" outlineLevel="1" x14ac:dyDescent="0.2">
      <c r="A93" s="147" t="s">
        <v>179</v>
      </c>
      <c r="B93" s="148"/>
      <c r="C93" s="143"/>
      <c r="D93" s="36">
        <v>26400</v>
      </c>
      <c r="E93" s="37"/>
      <c r="F93" s="37"/>
      <c r="G93" s="37"/>
      <c r="H93" s="38"/>
    </row>
    <row r="94" spans="1:8" s="16" customFormat="1" ht="37.5" customHeight="1" outlineLevel="1" x14ac:dyDescent="0.2">
      <c r="A94" s="147" t="s">
        <v>180</v>
      </c>
      <c r="B94" s="148"/>
      <c r="C94" s="143"/>
      <c r="D94" s="36">
        <v>27600</v>
      </c>
      <c r="E94" s="37"/>
      <c r="F94" s="37"/>
      <c r="G94" s="37"/>
      <c r="H94" s="38"/>
    </row>
    <row r="95" spans="1:8" s="16" customFormat="1" ht="37.5" customHeight="1" outlineLevel="1" x14ac:dyDescent="0.2">
      <c r="A95" s="147" t="s">
        <v>181</v>
      </c>
      <c r="B95" s="148"/>
      <c r="C95" s="143"/>
      <c r="D95" s="36">
        <v>28800</v>
      </c>
      <c r="E95" s="37"/>
      <c r="F95" s="37"/>
      <c r="G95" s="37"/>
      <c r="H95" s="38"/>
    </row>
    <row r="96" spans="1:8" s="16" customFormat="1" ht="37.5" customHeight="1" outlineLevel="1" x14ac:dyDescent="0.2">
      <c r="A96" s="147" t="s">
        <v>182</v>
      </c>
      <c r="B96" s="148"/>
      <c r="C96" s="143"/>
      <c r="D96" s="36">
        <v>30000</v>
      </c>
      <c r="E96" s="37"/>
      <c r="F96" s="37"/>
      <c r="G96" s="37"/>
      <c r="H96" s="38"/>
    </row>
    <row r="97" spans="1:8" s="16" customFormat="1" ht="37.5" customHeight="1" outlineLevel="1" x14ac:dyDescent="0.2">
      <c r="A97" s="147" t="s">
        <v>183</v>
      </c>
      <c r="B97" s="148"/>
      <c r="C97" s="143"/>
      <c r="D97" s="36">
        <v>31200</v>
      </c>
      <c r="E97" s="37"/>
      <c r="F97" s="37"/>
      <c r="G97" s="37"/>
      <c r="H97" s="38"/>
    </row>
    <row r="98" spans="1:8" s="16" customFormat="1" ht="37.5" customHeight="1" outlineLevel="1" x14ac:dyDescent="0.2">
      <c r="A98" s="147" t="s">
        <v>184</v>
      </c>
      <c r="B98" s="148"/>
      <c r="C98" s="143"/>
      <c r="D98" s="36">
        <v>32400</v>
      </c>
      <c r="E98" s="37"/>
      <c r="F98" s="37"/>
      <c r="G98" s="37"/>
      <c r="H98" s="38"/>
    </row>
    <row r="99" spans="1:8" s="16" customFormat="1" ht="37.5" customHeight="1" outlineLevel="1" x14ac:dyDescent="0.2">
      <c r="A99" s="147" t="s">
        <v>185</v>
      </c>
      <c r="B99" s="148"/>
      <c r="C99" s="143"/>
      <c r="D99" s="36">
        <v>33600</v>
      </c>
      <c r="E99" s="37"/>
      <c r="F99" s="37"/>
      <c r="G99" s="37"/>
      <c r="H99" s="38"/>
    </row>
    <row r="100" spans="1:8" s="16" customFormat="1" ht="37.5" customHeight="1" outlineLevel="1" x14ac:dyDescent="0.2">
      <c r="A100" s="147" t="s">
        <v>186</v>
      </c>
      <c r="B100" s="148"/>
      <c r="C100" s="143"/>
      <c r="D100" s="36">
        <v>34800</v>
      </c>
      <c r="E100" s="37"/>
      <c r="F100" s="37"/>
      <c r="G100" s="37"/>
      <c r="H100" s="38"/>
    </row>
    <row r="101" spans="1:8" s="16" customFormat="1" ht="37.5" customHeight="1" outlineLevel="1" x14ac:dyDescent="0.2">
      <c r="A101" s="147" t="s">
        <v>187</v>
      </c>
      <c r="B101" s="148"/>
      <c r="C101" s="143"/>
      <c r="D101" s="36">
        <v>36000</v>
      </c>
      <c r="E101" s="37"/>
      <c r="F101" s="37"/>
      <c r="G101" s="37"/>
      <c r="H101" s="38"/>
    </row>
    <row r="102" spans="1:8" s="16" customFormat="1" ht="37.5" customHeight="1" outlineLevel="1" x14ac:dyDescent="0.2">
      <c r="A102" s="147" t="s">
        <v>188</v>
      </c>
      <c r="B102" s="148"/>
      <c r="C102" s="143"/>
      <c r="D102" s="36">
        <v>37200</v>
      </c>
      <c r="E102" s="37"/>
      <c r="F102" s="37"/>
      <c r="G102" s="37"/>
      <c r="H102" s="38"/>
    </row>
    <row r="103" spans="1:8" s="16" customFormat="1" ht="37.5" customHeight="1" outlineLevel="1" x14ac:dyDescent="0.2">
      <c r="A103" s="147" t="s">
        <v>189</v>
      </c>
      <c r="B103" s="148"/>
      <c r="C103" s="143"/>
      <c r="D103" s="36">
        <v>38400</v>
      </c>
      <c r="E103" s="37"/>
      <c r="F103" s="37"/>
      <c r="G103" s="37"/>
      <c r="H103" s="38"/>
    </row>
    <row r="104" spans="1:8" s="16" customFormat="1" ht="37.5" customHeight="1" outlineLevel="1" x14ac:dyDescent="0.2">
      <c r="A104" s="147" t="s">
        <v>190</v>
      </c>
      <c r="B104" s="148"/>
      <c r="C104" s="143"/>
      <c r="D104" s="36">
        <v>39600</v>
      </c>
      <c r="E104" s="37"/>
      <c r="F104" s="37"/>
      <c r="G104" s="37"/>
      <c r="H104" s="38"/>
    </row>
    <row r="105" spans="1:8" s="16" customFormat="1" ht="37.5" customHeight="1" outlineLevel="1" x14ac:dyDescent="0.2">
      <c r="A105" s="147" t="s">
        <v>191</v>
      </c>
      <c r="B105" s="148"/>
      <c r="C105" s="143"/>
      <c r="D105" s="36">
        <v>40800</v>
      </c>
      <c r="E105" s="37"/>
      <c r="F105" s="37"/>
      <c r="G105" s="37"/>
      <c r="H105" s="38"/>
    </row>
    <row r="106" spans="1:8" s="16" customFormat="1" ht="37.5" customHeight="1" outlineLevel="1" thickBot="1" x14ac:dyDescent="0.25">
      <c r="A106" s="147" t="s">
        <v>192</v>
      </c>
      <c r="B106" s="148"/>
      <c r="C106" s="143"/>
      <c r="D106" s="36">
        <v>42000</v>
      </c>
      <c r="E106" s="37"/>
      <c r="F106" s="37"/>
      <c r="G106" s="37"/>
      <c r="H106" s="38"/>
    </row>
    <row r="107" spans="1:8" s="16" customFormat="1" ht="50.1" customHeight="1" thickBot="1" x14ac:dyDescent="0.25">
      <c r="A107" s="136" t="s">
        <v>59</v>
      </c>
      <c r="B107" s="137"/>
      <c r="C107" s="137"/>
      <c r="D107" s="138" t="str">
        <f>"от "&amp;MIN(D108:D117)&amp;" до "&amp;MAX(D108:D117)</f>
        <v>от 300 до 7920</v>
      </c>
      <c r="E107" s="139"/>
      <c r="F107" s="139"/>
      <c r="G107" s="139"/>
      <c r="H107" s="140"/>
    </row>
    <row r="108" spans="1:8" s="16" customFormat="1" ht="157.5" customHeight="1" x14ac:dyDescent="0.2">
      <c r="A108" s="279" t="s">
        <v>193</v>
      </c>
      <c r="B108" s="150" t="s">
        <v>194</v>
      </c>
      <c r="C108"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144">
        <v>1008</v>
      </c>
      <c r="E108" s="145"/>
      <c r="F108" s="145"/>
      <c r="G108" s="145"/>
      <c r="H108" s="146"/>
    </row>
    <row r="109" spans="1:8" s="16" customFormat="1" ht="37.5" customHeight="1" x14ac:dyDescent="0.2">
      <c r="A109" s="160" t="s">
        <v>61</v>
      </c>
      <c r="B109" s="161"/>
      <c r="C109" s="156"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6">
        <v>360</v>
      </c>
      <c r="E109" s="37"/>
      <c r="F109" s="37"/>
      <c r="G109" s="37"/>
      <c r="H109" s="38"/>
    </row>
    <row r="110" spans="1:8" s="16" customFormat="1" ht="37.5" customHeight="1" x14ac:dyDescent="0.2">
      <c r="A110" s="160" t="s">
        <v>62</v>
      </c>
      <c r="B110" s="161"/>
      <c r="C110" s="159"/>
      <c r="D110" s="36">
        <v>7920</v>
      </c>
      <c r="E110" s="37"/>
      <c r="F110" s="37"/>
      <c r="G110" s="37"/>
      <c r="H110" s="38"/>
    </row>
    <row r="111" spans="1:8" s="16" customFormat="1" ht="37.5" customHeight="1" x14ac:dyDescent="0.2">
      <c r="A111" s="160" t="s">
        <v>63</v>
      </c>
      <c r="B111" s="161"/>
      <c r="C111" s="159"/>
      <c r="D111" s="36">
        <v>1560</v>
      </c>
      <c r="E111" s="37"/>
      <c r="F111" s="37"/>
      <c r="G111" s="37"/>
      <c r="H111" s="38"/>
    </row>
    <row r="112" spans="1:8" s="16" customFormat="1" ht="37.5" customHeight="1" x14ac:dyDescent="0.2">
      <c r="A112" s="160" t="s">
        <v>64</v>
      </c>
      <c r="B112" s="161"/>
      <c r="C112" s="159"/>
      <c r="D112" s="36">
        <v>5280</v>
      </c>
      <c r="E112" s="37"/>
      <c r="F112" s="37"/>
      <c r="G112" s="37"/>
      <c r="H112" s="38"/>
    </row>
    <row r="113" spans="1:8" s="16" customFormat="1" ht="37.5" customHeight="1" x14ac:dyDescent="0.2">
      <c r="A113" s="160" t="s">
        <v>65</v>
      </c>
      <c r="B113" s="281"/>
      <c r="C113" s="159"/>
      <c r="D113" s="36">
        <v>300</v>
      </c>
      <c r="E113" s="37"/>
      <c r="F113" s="37"/>
      <c r="G113" s="37"/>
      <c r="H113" s="38"/>
    </row>
    <row r="114" spans="1:8" s="16" customFormat="1" ht="37.5" customHeight="1" x14ac:dyDescent="0.2">
      <c r="A114" s="160" t="s">
        <v>66</v>
      </c>
      <c r="B114" s="281"/>
      <c r="C114" s="159"/>
      <c r="D114" s="36">
        <v>300</v>
      </c>
      <c r="E114" s="37"/>
      <c r="F114" s="37"/>
      <c r="G114" s="37"/>
      <c r="H114" s="38"/>
    </row>
    <row r="115" spans="1:8" s="16" customFormat="1" ht="37.5" customHeight="1" x14ac:dyDescent="0.2">
      <c r="A115" s="160" t="s">
        <v>67</v>
      </c>
      <c r="B115" s="281"/>
      <c r="C115" s="159"/>
      <c r="D115" s="36">
        <v>600</v>
      </c>
      <c r="E115" s="37"/>
      <c r="F115" s="37"/>
      <c r="G115" s="37"/>
      <c r="H115" s="38"/>
    </row>
    <row r="116" spans="1:8" s="16" customFormat="1" ht="37.5" customHeight="1" x14ac:dyDescent="0.2">
      <c r="A116" s="160" t="s">
        <v>68</v>
      </c>
      <c r="B116" s="281"/>
      <c r="C116" s="159"/>
      <c r="D116" s="36">
        <v>900</v>
      </c>
      <c r="E116" s="37"/>
      <c r="F116" s="37"/>
      <c r="G116" s="37"/>
      <c r="H116" s="38"/>
    </row>
    <row r="117" spans="1:8" s="16" customFormat="1" ht="37.5" customHeight="1" thickBot="1" x14ac:dyDescent="0.25">
      <c r="A117" s="207" t="s">
        <v>69</v>
      </c>
      <c r="B117" s="282"/>
      <c r="C117" s="164"/>
      <c r="D117" s="36">
        <v>4440</v>
      </c>
      <c r="E117" s="37"/>
      <c r="F117" s="37"/>
      <c r="G117" s="37"/>
      <c r="H117" s="38"/>
    </row>
    <row r="118" spans="1:8" s="16" customFormat="1" ht="117.75" customHeight="1" thickBot="1" x14ac:dyDescent="0.25">
      <c r="A118" s="283" t="s">
        <v>71</v>
      </c>
      <c r="B118" s="284"/>
      <c r="C118"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45">
        <v>30</v>
      </c>
      <c r="E118" s="45"/>
      <c r="F118" s="45"/>
      <c r="G118" s="45"/>
      <c r="H118" s="46"/>
    </row>
    <row r="119" spans="1:8" s="28" customFormat="1" ht="50.1" customHeight="1" thickBot="1" x14ac:dyDescent="0.25">
      <c r="A119" s="24" t="s">
        <v>72</v>
      </c>
      <c r="B119" s="25"/>
      <c r="C119" s="26"/>
      <c r="D119" s="173" t="e">
        <f>"от "&amp;MIN(D121,D141:H142,#REF!,D143:H157)&amp;" до "&amp;MAX(D121,D141:H142,#REF!,D143:H157)</f>
        <v>#REF!</v>
      </c>
      <c r="E119" s="173"/>
      <c r="F119" s="173"/>
      <c r="G119" s="173"/>
      <c r="H119" s="174"/>
    </row>
    <row r="120" spans="1:8" s="16" customFormat="1" ht="24.95" customHeight="1" thickBot="1" x14ac:dyDescent="0.25">
      <c r="A120" s="286"/>
      <c r="B120" s="287"/>
      <c r="C120" s="130"/>
      <c r="D120" s="288"/>
      <c r="E120" s="288"/>
      <c r="F120" s="288"/>
      <c r="G120" s="288"/>
      <c r="H120" s="289"/>
    </row>
    <row r="121" spans="1:8" s="16" customFormat="1" ht="57"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182">
        <v>4200</v>
      </c>
      <c r="E121" s="182"/>
      <c r="F121" s="182"/>
      <c r="G121" s="182"/>
      <c r="H121" s="183"/>
    </row>
    <row r="122" spans="1:8" s="16" customFormat="1" ht="57" customHeight="1" thickBot="1" x14ac:dyDescent="0.25">
      <c r="A122" s="184" t="s">
        <v>74</v>
      </c>
      <c r="B122" s="185"/>
      <c r="C122" s="186"/>
      <c r="D122" s="187" t="s">
        <v>75</v>
      </c>
      <c r="E122" s="188"/>
      <c r="F122" s="188"/>
      <c r="G122" s="188"/>
      <c r="H122" s="189"/>
    </row>
    <row r="123" spans="1:8" s="16" customFormat="1" ht="57" customHeight="1" x14ac:dyDescent="0.2">
      <c r="A123" s="190" t="s">
        <v>76</v>
      </c>
      <c r="B123" s="191"/>
      <c r="C123" s="186"/>
      <c r="D123" s="157">
        <f>D121/4</f>
        <v>1050</v>
      </c>
      <c r="E123" s="157"/>
      <c r="F123" s="157"/>
      <c r="G123" s="157"/>
      <c r="H123" s="158"/>
    </row>
    <row r="124" spans="1:8" s="16" customFormat="1" ht="57" customHeight="1" x14ac:dyDescent="0.2">
      <c r="A124" s="190" t="s">
        <v>77</v>
      </c>
      <c r="B124" s="191"/>
      <c r="C124" s="186"/>
      <c r="D124" s="157">
        <f>D121/5</f>
        <v>840</v>
      </c>
      <c r="E124" s="157"/>
      <c r="F124" s="157"/>
      <c r="G124" s="157"/>
      <c r="H124" s="158"/>
    </row>
    <row r="125" spans="1:8" s="16" customFormat="1" ht="57" customHeight="1" x14ac:dyDescent="0.2">
      <c r="A125" s="190" t="s">
        <v>78</v>
      </c>
      <c r="B125" s="191"/>
      <c r="C125" s="186"/>
      <c r="D125" s="157">
        <f>D121/6</f>
        <v>700</v>
      </c>
      <c r="E125" s="157"/>
      <c r="F125" s="157"/>
      <c r="G125" s="157"/>
      <c r="H125" s="158"/>
    </row>
    <row r="126" spans="1:8" s="16" customFormat="1" ht="57" customHeight="1" x14ac:dyDescent="0.2">
      <c r="A126" s="190" t="s">
        <v>79</v>
      </c>
      <c r="B126" s="191"/>
      <c r="C126" s="186"/>
      <c r="D126" s="157">
        <f>D121/7</f>
        <v>600</v>
      </c>
      <c r="E126" s="157"/>
      <c r="F126" s="157"/>
      <c r="G126" s="157"/>
      <c r="H126" s="158"/>
    </row>
    <row r="127" spans="1:8" s="16" customFormat="1" ht="57" customHeight="1" x14ac:dyDescent="0.2">
      <c r="A127" s="190" t="s">
        <v>80</v>
      </c>
      <c r="B127" s="191"/>
      <c r="C127" s="186"/>
      <c r="D127" s="157">
        <f>D121/8</f>
        <v>525</v>
      </c>
      <c r="E127" s="157"/>
      <c r="F127" s="157"/>
      <c r="G127" s="157"/>
      <c r="H127" s="158"/>
    </row>
    <row r="128" spans="1:8" s="16" customFormat="1" ht="57" customHeight="1" x14ac:dyDescent="0.2">
      <c r="A128" s="190" t="s">
        <v>81</v>
      </c>
      <c r="B128" s="191"/>
      <c r="C128" s="186"/>
      <c r="D128" s="157">
        <f>D121/9</f>
        <v>466.66666666666669</v>
      </c>
      <c r="E128" s="157"/>
      <c r="F128" s="157"/>
      <c r="G128" s="157"/>
      <c r="H128" s="158"/>
    </row>
    <row r="129" spans="1:8" s="16" customFormat="1" ht="57" customHeight="1" x14ac:dyDescent="0.2">
      <c r="A129" s="190" t="s">
        <v>82</v>
      </c>
      <c r="B129" s="191"/>
      <c r="C129" s="186"/>
      <c r="D129" s="157">
        <f>D121/10</f>
        <v>420</v>
      </c>
      <c r="E129" s="157"/>
      <c r="F129" s="157"/>
      <c r="G129" s="157"/>
      <c r="H129" s="158"/>
    </row>
    <row r="130" spans="1:8" s="16" customFormat="1" ht="57" customHeight="1" thickBot="1" x14ac:dyDescent="0.25">
      <c r="A130" s="179" t="s">
        <v>83</v>
      </c>
      <c r="B130" s="180"/>
      <c r="C130" s="186"/>
      <c r="D130" s="182">
        <v>8400</v>
      </c>
      <c r="E130" s="182"/>
      <c r="F130" s="182"/>
      <c r="G130" s="182"/>
      <c r="H130" s="183"/>
    </row>
    <row r="131" spans="1:8" s="16" customFormat="1" ht="57" customHeight="1" thickBot="1" x14ac:dyDescent="0.25">
      <c r="A131" s="184" t="s">
        <v>74</v>
      </c>
      <c r="B131" s="185"/>
      <c r="C131" s="186"/>
      <c r="D131" s="187" t="s">
        <v>75</v>
      </c>
      <c r="E131" s="188"/>
      <c r="F131" s="188"/>
      <c r="G131" s="188"/>
      <c r="H131" s="189"/>
    </row>
    <row r="132" spans="1:8" s="16" customFormat="1" ht="57" customHeight="1" x14ac:dyDescent="0.2">
      <c r="A132" s="190" t="s">
        <v>76</v>
      </c>
      <c r="B132" s="191"/>
      <c r="C132" s="186"/>
      <c r="D132" s="290">
        <v>2100</v>
      </c>
      <c r="E132" s="291"/>
      <c r="F132" s="291"/>
      <c r="G132" s="291"/>
      <c r="H132" s="292"/>
    </row>
    <row r="133" spans="1:8" s="16" customFormat="1" ht="57" customHeight="1" x14ac:dyDescent="0.2">
      <c r="A133" s="190" t="s">
        <v>77</v>
      </c>
      <c r="B133" s="191"/>
      <c r="C133" s="186"/>
      <c r="D133" s="293">
        <v>1680</v>
      </c>
      <c r="E133" s="157"/>
      <c r="F133" s="157"/>
      <c r="G133" s="157"/>
      <c r="H133" s="158"/>
    </row>
    <row r="134" spans="1:8" s="16" customFormat="1" ht="57" customHeight="1" x14ac:dyDescent="0.2">
      <c r="A134" s="190" t="s">
        <v>78</v>
      </c>
      <c r="B134" s="191"/>
      <c r="C134" s="186"/>
      <c r="D134" s="293">
        <v>1400</v>
      </c>
      <c r="E134" s="157"/>
      <c r="F134" s="157"/>
      <c r="G134" s="157"/>
      <c r="H134" s="158"/>
    </row>
    <row r="135" spans="1:8" s="16" customFormat="1" ht="57" customHeight="1" x14ac:dyDescent="0.2">
      <c r="A135" s="190" t="s">
        <v>79</v>
      </c>
      <c r="B135" s="191"/>
      <c r="C135" s="186"/>
      <c r="D135" s="293">
        <v>1200</v>
      </c>
      <c r="E135" s="157"/>
      <c r="F135" s="157"/>
      <c r="G135" s="157"/>
      <c r="H135" s="158"/>
    </row>
    <row r="136" spans="1:8" s="16" customFormat="1" ht="57" customHeight="1" x14ac:dyDescent="0.2">
      <c r="A136" s="190" t="s">
        <v>80</v>
      </c>
      <c r="B136" s="191"/>
      <c r="C136" s="186"/>
      <c r="D136" s="293">
        <v>1050</v>
      </c>
      <c r="E136" s="157"/>
      <c r="F136" s="157"/>
      <c r="G136" s="157"/>
      <c r="H136" s="158"/>
    </row>
    <row r="137" spans="1:8" s="16" customFormat="1" ht="57" customHeight="1" x14ac:dyDescent="0.2">
      <c r="A137" s="190" t="s">
        <v>81</v>
      </c>
      <c r="B137" s="191"/>
      <c r="C137" s="186"/>
      <c r="D137" s="157">
        <v>933.33333333333337</v>
      </c>
      <c r="E137" s="157"/>
      <c r="F137" s="157"/>
      <c r="G137" s="157"/>
      <c r="H137" s="158"/>
    </row>
    <row r="138" spans="1:8" s="16" customFormat="1" ht="57" customHeight="1" thickBot="1" x14ac:dyDescent="0.25">
      <c r="A138" s="190" t="s">
        <v>82</v>
      </c>
      <c r="B138" s="191"/>
      <c r="C138" s="194"/>
      <c r="D138" s="157">
        <v>840</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44">
        <v>20016</v>
      </c>
      <c r="E139" s="45"/>
      <c r="F139" s="45"/>
      <c r="G139" s="45"/>
      <c r="H139" s="46"/>
    </row>
    <row r="140" spans="1:8" s="16" customFormat="1" ht="24.95" customHeight="1" thickBot="1" x14ac:dyDescent="0.25">
      <c r="A140" s="286"/>
      <c r="B140" s="287"/>
      <c r="C140" s="125"/>
      <c r="D140" s="288"/>
      <c r="E140" s="288"/>
      <c r="F140" s="288"/>
      <c r="G140" s="288"/>
      <c r="H140" s="289"/>
    </row>
    <row r="141" spans="1:8" s="16" customFormat="1" ht="50.1" customHeight="1" x14ac:dyDescent="0.2">
      <c r="A141" s="160" t="s">
        <v>85</v>
      </c>
      <c r="B141" s="161"/>
      <c r="C141" s="294" t="str">
        <f>"Интернет-площадка 2gis.ru на основе Cправочника организаций "&amp;$C$2&amp;""</f>
        <v>Интернет-площадка 2gis.ru на основе Cправочника организаций "2ГИС.СОЧИ"</v>
      </c>
      <c r="D141" s="56">
        <v>7680</v>
      </c>
      <c r="E141" s="37"/>
      <c r="F141" s="37"/>
      <c r="G141" s="37"/>
      <c r="H141" s="38"/>
    </row>
    <row r="142" spans="1:8" s="16" customFormat="1" ht="50.1" customHeight="1" x14ac:dyDescent="0.2">
      <c r="A142" s="160" t="s">
        <v>86</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56">
        <v>5250</v>
      </c>
      <c r="E142" s="37"/>
      <c r="F142" s="37"/>
      <c r="G142" s="37"/>
      <c r="H142" s="38"/>
    </row>
    <row r="143" spans="1:8" s="16" customFormat="1" ht="50.1" customHeight="1" x14ac:dyDescent="0.2">
      <c r="A143" s="154" t="s">
        <v>87</v>
      </c>
      <c r="B143" s="204"/>
      <c r="C14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56">
        <v>5250</v>
      </c>
      <c r="E143" s="37"/>
      <c r="F143" s="37"/>
      <c r="G143" s="37"/>
      <c r="H143" s="38"/>
    </row>
    <row r="144" spans="1:8" s="16" customFormat="1" ht="50.1" customHeight="1" x14ac:dyDescent="0.2">
      <c r="A144" s="154" t="s">
        <v>88</v>
      </c>
      <c r="B144" s="204"/>
      <c r="C144" s="203" t="str">
        <f>"Интернет-площадка 2gis.ru на основе Cправочника организаций "&amp;$C$2&amp;""</f>
        <v>Интернет-площадка 2gis.ru на основе Cправочника организаций "2ГИС.СОЧИ"</v>
      </c>
      <c r="D144" s="56">
        <v>20340</v>
      </c>
      <c r="E144" s="37"/>
      <c r="F144" s="37"/>
      <c r="G144" s="37"/>
      <c r="H144" s="38"/>
    </row>
    <row r="145" spans="1:8" s="16" customFormat="1" ht="50.1" customHeight="1" x14ac:dyDescent="0.2">
      <c r="A145" s="160" t="s">
        <v>89</v>
      </c>
      <c r="B145" s="161"/>
      <c r="C145" s="203" t="str">
        <f>"Интернет-площадка 2gis.ru на основе Cправочника организаций "&amp;$C$2&amp;""</f>
        <v>Интернет-площадка 2gis.ru на основе Cправочника организаций "2ГИС.СОЧИ"</v>
      </c>
      <c r="D145" s="56">
        <v>24408</v>
      </c>
      <c r="E145" s="37"/>
      <c r="F145" s="37"/>
      <c r="G145" s="37"/>
      <c r="H145" s="38"/>
    </row>
    <row r="146" spans="1:8" s="16" customFormat="1" ht="50.1" customHeight="1" x14ac:dyDescent="0.2">
      <c r="A146" s="160" t="s">
        <v>90</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56">
        <v>5250</v>
      </c>
      <c r="E146" s="37"/>
      <c r="F146" s="37"/>
      <c r="G146" s="37"/>
      <c r="H146" s="38"/>
    </row>
    <row r="147" spans="1:8" s="16" customFormat="1" ht="50.1" customHeight="1" x14ac:dyDescent="0.2">
      <c r="A147" s="160" t="s">
        <v>91</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56">
        <v>5250</v>
      </c>
      <c r="E147" s="37"/>
      <c r="F147" s="37"/>
      <c r="G147" s="37"/>
      <c r="H147" s="38"/>
    </row>
    <row r="148" spans="1:8" s="16" customFormat="1" ht="50.1" customHeight="1" x14ac:dyDescent="0.2">
      <c r="A148" s="160" t="s">
        <v>92</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56">
        <v>5250</v>
      </c>
      <c r="E148" s="37"/>
      <c r="F148" s="37"/>
      <c r="G148" s="37"/>
      <c r="H148" s="38"/>
    </row>
    <row r="149" spans="1:8" s="16" customFormat="1" ht="50.1" customHeight="1" x14ac:dyDescent="0.2">
      <c r="A149" s="160" t="s">
        <v>93</v>
      </c>
      <c r="B149" s="161"/>
      <c r="C149" s="203" t="e">
        <f>#REF!</f>
        <v>#REF!</v>
      </c>
      <c r="D149" s="56">
        <v>12204</v>
      </c>
      <c r="E149" s="37"/>
      <c r="F149" s="37"/>
      <c r="G149" s="37"/>
      <c r="H149" s="38"/>
    </row>
    <row r="150" spans="1:8" s="16" customFormat="1" ht="50.1" customHeight="1" x14ac:dyDescent="0.2">
      <c r="A150" s="160" t="s">
        <v>94</v>
      </c>
      <c r="B150" s="161"/>
      <c r="C150" s="203" t="s">
        <v>95</v>
      </c>
      <c r="D150" s="56">
        <v>540</v>
      </c>
      <c r="E150" s="37"/>
      <c r="F150" s="37"/>
      <c r="G150" s="37"/>
      <c r="H150" s="38"/>
    </row>
    <row r="151" spans="1:8" s="16" customFormat="1" ht="78" customHeight="1" x14ac:dyDescent="0.2">
      <c r="A151" s="160" t="s">
        <v>96</v>
      </c>
      <c r="B151" s="161"/>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56">
        <v>4320</v>
      </c>
      <c r="E151" s="37"/>
      <c r="F151" s="37"/>
      <c r="G151" s="37"/>
      <c r="H151" s="38"/>
    </row>
    <row r="152" spans="1:8" s="16" customFormat="1" ht="78" customHeight="1" x14ac:dyDescent="0.2">
      <c r="A152" s="160" t="s">
        <v>97</v>
      </c>
      <c r="B152" s="161"/>
      <c r="C152" s="20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56">
        <v>3456</v>
      </c>
      <c r="E152" s="37"/>
      <c r="F152" s="37"/>
      <c r="G152" s="37"/>
      <c r="H152" s="38"/>
    </row>
    <row r="153" spans="1:8" s="16" customFormat="1" ht="78" customHeight="1" x14ac:dyDescent="0.2">
      <c r="A153" s="160" t="s">
        <v>98</v>
      </c>
      <c r="B153" s="161"/>
      <c r="C153"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56">
        <v>3480</v>
      </c>
      <c r="E153" s="37"/>
      <c r="F153" s="37"/>
      <c r="G153" s="37"/>
      <c r="H153" s="38"/>
    </row>
    <row r="154" spans="1:8" s="16" customFormat="1" ht="78" customHeight="1" x14ac:dyDescent="0.2">
      <c r="A154" s="160" t="s">
        <v>99</v>
      </c>
      <c r="B154" s="161"/>
      <c r="C154"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56">
        <v>1728</v>
      </c>
      <c r="E154" s="37"/>
      <c r="F154" s="37"/>
      <c r="G154" s="37"/>
      <c r="H154" s="38"/>
    </row>
    <row r="155" spans="1:8" s="16" customFormat="1" ht="78" customHeight="1" x14ac:dyDescent="0.2">
      <c r="A155" s="160" t="s">
        <v>100</v>
      </c>
      <c r="B155" s="161" t="s">
        <v>100</v>
      </c>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56">
        <v>25800</v>
      </c>
      <c r="E155" s="37"/>
      <c r="F155" s="37"/>
      <c r="G155" s="37"/>
      <c r="H155" s="38"/>
    </row>
    <row r="156" spans="1:8" s="16" customFormat="1" ht="78" customHeight="1" x14ac:dyDescent="0.2">
      <c r="A156" s="160" t="s">
        <v>101</v>
      </c>
      <c r="B156" s="161" t="s">
        <v>101</v>
      </c>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56">
        <v>10008</v>
      </c>
      <c r="E156" s="37"/>
      <c r="F156" s="37"/>
      <c r="G156" s="37"/>
      <c r="H156" s="38"/>
    </row>
    <row r="157" spans="1:8" s="16" customFormat="1" ht="50.1" customHeight="1" thickBot="1" x14ac:dyDescent="0.25">
      <c r="A157" s="160" t="s">
        <v>102</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56">
        <v>6360</v>
      </c>
      <c r="E157" s="37"/>
      <c r="F157" s="37"/>
      <c r="G157" s="37"/>
      <c r="H157" s="38"/>
    </row>
    <row r="158" spans="1:8" s="16" customFormat="1" ht="102" customHeight="1" thickBot="1" x14ac:dyDescent="0.25">
      <c r="A158" s="160" t="s">
        <v>16</v>
      </c>
      <c r="B158" s="161"/>
      <c r="C158"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56">
        <v>1008</v>
      </c>
      <c r="E158" s="37"/>
      <c r="F158" s="37"/>
      <c r="G158" s="37"/>
      <c r="H158" s="38"/>
    </row>
    <row r="159" spans="1:8" s="16" customFormat="1" ht="102" customHeight="1" thickBot="1" x14ac:dyDescent="0.25">
      <c r="A159" s="160" t="s">
        <v>103</v>
      </c>
      <c r="B159" s="161"/>
      <c r="C159"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9" s="56">
        <v>100002</v>
      </c>
      <c r="E159" s="37"/>
      <c r="F159" s="37"/>
      <c r="G159" s="37"/>
      <c r="H159" s="38"/>
    </row>
    <row r="160" spans="1:8" s="16" customFormat="1" ht="126" customHeight="1" x14ac:dyDescent="0.2">
      <c r="A160" s="160" t="s">
        <v>104</v>
      </c>
      <c r="B160" s="161"/>
      <c r="C160"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0" s="56">
        <v>12000</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56">
        <v>4500</v>
      </c>
      <c r="E161" s="37"/>
      <c r="F161" s="37"/>
      <c r="G161" s="37"/>
      <c r="H161" s="38"/>
    </row>
    <row r="162" spans="1:8" s="16" customFormat="1" ht="96" customHeight="1" x14ac:dyDescent="0.2">
      <c r="A162" s="154" t="s">
        <v>106</v>
      </c>
      <c r="B162" s="204"/>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2" s="56">
        <v>15003</v>
      </c>
      <c r="E162" s="37"/>
      <c r="F162" s="37"/>
      <c r="G162" s="37"/>
      <c r="H162" s="38"/>
    </row>
    <row r="163" spans="1:8" s="16" customFormat="1" ht="50.1" customHeight="1" x14ac:dyDescent="0.2">
      <c r="A163" s="160" t="s">
        <v>107</v>
      </c>
      <c r="B163" s="161"/>
      <c r="C163" s="203" t="str">
        <f>"Интернет-площадка 2gis.ru на основе Cправочника организаций "&amp;$C$2&amp;""</f>
        <v>Интернет-площадка 2gis.ru на основе Cправочника организаций "2ГИС.СОЧИ"</v>
      </c>
      <c r="D163" s="56">
        <v>13920</v>
      </c>
      <c r="E163" s="37"/>
      <c r="F163" s="37"/>
      <c r="G163" s="37"/>
      <c r="H163" s="38"/>
    </row>
    <row r="164" spans="1:8" s="16" customFormat="1" ht="50.1" customHeight="1" x14ac:dyDescent="0.2">
      <c r="A164" s="160" t="s">
        <v>108</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56">
        <v>9480</v>
      </c>
      <c r="E164" s="37"/>
      <c r="F164" s="37"/>
      <c r="G164" s="37"/>
      <c r="H164" s="38"/>
    </row>
    <row r="165" spans="1:8" s="16" customFormat="1" ht="50.1" customHeight="1" x14ac:dyDescent="0.2">
      <c r="A165" s="154" t="s">
        <v>109</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56">
        <v>9480</v>
      </c>
      <c r="E165" s="37"/>
      <c r="F165" s="37"/>
      <c r="G165" s="37"/>
      <c r="H165" s="38"/>
    </row>
    <row r="166" spans="1:8" s="16" customFormat="1" ht="50.1" customHeight="1" x14ac:dyDescent="0.2">
      <c r="A166" s="154" t="s">
        <v>110</v>
      </c>
      <c r="B166" s="204"/>
      <c r="C166" s="203" t="str">
        <f>"Интернет-площадка 2gis.ru на основе Cправочника организаций "&amp;$C$2&amp;""</f>
        <v>Интернет-площадка 2gis.ru на основе Cправочника организаций "2ГИС.СОЧИ"</v>
      </c>
      <c r="D166" s="56">
        <v>36720</v>
      </c>
      <c r="E166" s="37"/>
      <c r="F166" s="37"/>
      <c r="G166" s="37"/>
      <c r="H166" s="38"/>
    </row>
    <row r="167" spans="1:8" s="16" customFormat="1" ht="50.1" customHeight="1" x14ac:dyDescent="0.2">
      <c r="A167" s="154" t="s">
        <v>111</v>
      </c>
      <c r="B167" s="204"/>
      <c r="C167" s="203" t="str">
        <f>"Интернет-площадка 2gis.ru на основе Cправочника организаций "&amp;$C$2&amp;""</f>
        <v>Интернет-площадка 2gis.ru на основе Cправочника организаций "2ГИС.СОЧИ"</v>
      </c>
      <c r="D167" s="56">
        <v>44064</v>
      </c>
      <c r="E167" s="37"/>
      <c r="F167" s="37"/>
      <c r="G167" s="37"/>
      <c r="H167" s="38"/>
    </row>
    <row r="168" spans="1:8" s="16" customFormat="1" ht="50.1" customHeight="1" x14ac:dyDescent="0.2">
      <c r="A168" s="154" t="s">
        <v>112</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56">
        <v>9480</v>
      </c>
      <c r="E168" s="37"/>
      <c r="F168" s="37"/>
      <c r="G168" s="37"/>
      <c r="H168" s="38"/>
    </row>
    <row r="169" spans="1:8" s="16" customFormat="1" ht="50.1" customHeight="1" x14ac:dyDescent="0.2">
      <c r="A169" s="154" t="s">
        <v>113</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56">
        <v>9480</v>
      </c>
      <c r="E169" s="37"/>
      <c r="F169" s="37"/>
      <c r="G169" s="37"/>
      <c r="H169" s="38"/>
    </row>
    <row r="170" spans="1:8" s="16" customFormat="1" ht="50.1" customHeight="1" x14ac:dyDescent="0.2">
      <c r="A170" s="160" t="s">
        <v>114</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56">
        <v>9480</v>
      </c>
      <c r="E170" s="37"/>
      <c r="F170" s="37"/>
      <c r="G170" s="37"/>
      <c r="H170" s="38"/>
    </row>
    <row r="171" spans="1:8" s="16" customFormat="1" ht="50.1" customHeight="1" x14ac:dyDescent="0.2">
      <c r="A171" s="160" t="s">
        <v>115</v>
      </c>
      <c r="B171" s="161"/>
      <c r="C171" s="203" t="s">
        <v>95</v>
      </c>
      <c r="D171" s="56">
        <v>1080</v>
      </c>
      <c r="E171" s="37"/>
      <c r="F171" s="37"/>
      <c r="G171" s="37"/>
      <c r="H171" s="38"/>
    </row>
    <row r="172" spans="1:8" s="16" customFormat="1" ht="75" customHeight="1" x14ac:dyDescent="0.2">
      <c r="A172" s="160" t="s">
        <v>116</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56">
        <v>46440</v>
      </c>
      <c r="E172" s="37"/>
      <c r="F172" s="37"/>
      <c r="G172" s="37"/>
      <c r="H172" s="38"/>
    </row>
    <row r="173" spans="1:8" s="16" customFormat="1" ht="50.1" customHeight="1" thickBot="1" x14ac:dyDescent="0.25">
      <c r="A173" s="160" t="s">
        <v>117</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56">
        <v>11520</v>
      </c>
      <c r="E173" s="37"/>
      <c r="F173" s="37"/>
      <c r="G173" s="37"/>
      <c r="H173" s="38"/>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6">
        <v>10008</v>
      </c>
      <c r="E175" s="37"/>
      <c r="F175" s="37"/>
      <c r="G175" s="37"/>
      <c r="H175" s="38"/>
    </row>
    <row r="176" spans="1:8" s="16" customFormat="1" ht="50.1" customHeight="1" x14ac:dyDescent="0.2">
      <c r="A176" s="160" t="s">
        <v>120</v>
      </c>
      <c r="B176" s="161"/>
      <c r="C176" s="209"/>
      <c r="D176" s="36">
        <v>10008</v>
      </c>
      <c r="E176" s="37"/>
      <c r="F176" s="37"/>
      <c r="G176" s="37"/>
      <c r="H176" s="38"/>
    </row>
    <row r="177" spans="1:8" s="16" customFormat="1" ht="50.1" customHeight="1" x14ac:dyDescent="0.2">
      <c r="A177" s="207" t="s">
        <v>121</v>
      </c>
      <c r="B177" s="208"/>
      <c r="C177" s="209"/>
      <c r="D177" s="293">
        <v>1500</v>
      </c>
      <c r="E177" s="157"/>
      <c r="F177" s="157"/>
      <c r="G177" s="157"/>
      <c r="H177" s="157"/>
    </row>
    <row r="178" spans="1:8" s="16" customFormat="1" ht="50.1" customHeight="1" x14ac:dyDescent="0.2">
      <c r="A178" s="207" t="s">
        <v>122</v>
      </c>
      <c r="B178" s="208"/>
      <c r="C178" s="209"/>
      <c r="D178" s="293">
        <v>150</v>
      </c>
      <c r="E178" s="157"/>
      <c r="F178" s="157"/>
      <c r="G178" s="157"/>
      <c r="H178" s="157"/>
    </row>
    <row r="179" spans="1:8" s="16" customFormat="1" ht="50.1" customHeight="1" thickBot="1" x14ac:dyDescent="0.25">
      <c r="A179" s="207" t="s">
        <v>123</v>
      </c>
      <c r="B179" s="208"/>
      <c r="C179" s="210"/>
      <c r="D179" s="78">
        <v>510</v>
      </c>
      <c r="E179" s="79"/>
      <c r="F179" s="79"/>
      <c r="G179" s="79"/>
      <c r="H179" s="79"/>
    </row>
    <row r="180" spans="1:8" s="16" customFormat="1" ht="50.1" customHeight="1" thickBot="1" x14ac:dyDescent="0.25">
      <c r="A180" s="24" t="s">
        <v>124</v>
      </c>
      <c r="B180" s="25"/>
      <c r="C180" s="26"/>
      <c r="D180" s="173"/>
      <c r="E180" s="173"/>
      <c r="F180" s="173"/>
      <c r="G180" s="173"/>
      <c r="H180" s="174"/>
    </row>
    <row r="181" spans="1:8" s="16" customFormat="1" ht="50.1" customHeight="1" x14ac:dyDescent="0.2">
      <c r="A181" s="160" t="s">
        <v>125</v>
      </c>
      <c r="B181" s="161"/>
      <c r="C181" s="203" t="str">
        <f>"Интернет-площадка 2gis.ru на основе Cправочника организаций "&amp;$C$2&amp;""</f>
        <v>Интернет-площадка 2gis.ru на основе Cправочника организаций "2ГИС.СОЧИ"</v>
      </c>
      <c r="D181" s="36">
        <v>2040</v>
      </c>
      <c r="E181" s="37"/>
      <c r="F181" s="37"/>
      <c r="G181" s="37"/>
      <c r="H181" s="38"/>
    </row>
    <row r="182" spans="1:8" s="16" customFormat="1" ht="50.1" customHeight="1" x14ac:dyDescent="0.2">
      <c r="A182" s="160" t="s">
        <v>126</v>
      </c>
      <c r="B182" s="161"/>
      <c r="C182"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2" s="56">
        <v>6720</v>
      </c>
      <c r="E182" s="37"/>
      <c r="F182" s="37"/>
      <c r="G182" s="37"/>
      <c r="H182" s="38"/>
    </row>
    <row r="183" spans="1:8" s="16" customFormat="1" ht="50.1" customHeight="1" x14ac:dyDescent="0.2">
      <c r="A183" s="154" t="s">
        <v>195</v>
      </c>
      <c r="B183" s="204"/>
      <c r="C183" s="203" t="str">
        <f>"Интернет-площадка 2gis.ru на основе Cправочника организаций "&amp;$C$2&amp;""</f>
        <v>Интернет-площадка 2gis.ru на основе Cправочника организаций "2ГИС.СОЧИ"</v>
      </c>
      <c r="D183" s="36">
        <v>3720</v>
      </c>
      <c r="E183" s="37"/>
      <c r="F183" s="37"/>
      <c r="G183" s="37"/>
      <c r="H183" s="38"/>
    </row>
    <row r="184" spans="1:8" s="16" customFormat="1" ht="50.1" customHeight="1" x14ac:dyDescent="0.2">
      <c r="A184" s="154" t="s">
        <v>128</v>
      </c>
      <c r="B184" s="204"/>
      <c r="C184"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4" s="36">
        <v>12120</v>
      </c>
      <c r="E184" s="37"/>
      <c r="F184" s="37"/>
      <c r="G184" s="37"/>
      <c r="H184" s="38"/>
    </row>
    <row r="185" spans="1:8" s="16" customFormat="1" ht="126" customHeight="1" x14ac:dyDescent="0.2">
      <c r="A185" s="160" t="s">
        <v>534</v>
      </c>
      <c r="B185" s="161"/>
      <c r="C185" s="481" t="str">
        <f>C181</f>
        <v>Интернет-площадка 2gis.ru на основе Cправочника организаций "2ГИС.СОЧИ"</v>
      </c>
      <c r="D185" s="56">
        <v>2040</v>
      </c>
      <c r="E185" s="37"/>
      <c r="F185" s="37"/>
      <c r="G185" s="37"/>
      <c r="H185" s="38"/>
    </row>
    <row r="186" spans="1:8" s="16" customFormat="1" ht="126" customHeight="1" thickBot="1" x14ac:dyDescent="0.25">
      <c r="A186" s="160" t="s">
        <v>129</v>
      </c>
      <c r="B186" s="161"/>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6" s="56">
        <v>6594</v>
      </c>
      <c r="E186" s="37"/>
      <c r="F186" s="37"/>
      <c r="G186" s="37"/>
      <c r="H186" s="38"/>
    </row>
    <row r="187" spans="1:8" ht="50.1" customHeight="1" thickBot="1" x14ac:dyDescent="0.25">
      <c r="A187" s="24" t="s">
        <v>196</v>
      </c>
      <c r="B187" s="25"/>
      <c r="C187" s="26"/>
      <c r="D187" s="173"/>
      <c r="E187" s="173"/>
      <c r="F187" s="173"/>
      <c r="G187" s="173"/>
      <c r="H187" s="174"/>
    </row>
    <row r="188" spans="1:8" s="23" customFormat="1" ht="30" customHeight="1" thickBot="1" x14ac:dyDescent="0.25">
      <c r="A188" s="297"/>
      <c r="B188" s="298"/>
      <c r="C188" s="298"/>
      <c r="D188" s="298"/>
      <c r="E188" s="298"/>
      <c r="F188" s="298"/>
      <c r="G188" s="298"/>
      <c r="H188" s="299"/>
    </row>
    <row r="189" spans="1:8" s="16" customFormat="1" ht="83.25" customHeight="1" x14ac:dyDescent="0.2">
      <c r="A189" s="300" t="s">
        <v>197</v>
      </c>
      <c r="B189" s="301"/>
      <c r="C189"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9" s="290">
        <v>11850</v>
      </c>
      <c r="E189" s="291"/>
      <c r="F189" s="291"/>
      <c r="G189" s="291"/>
      <c r="H189" s="292"/>
    </row>
    <row r="190" spans="1:8" s="16" customFormat="1" ht="83.25" customHeight="1" thickBot="1" x14ac:dyDescent="0.25">
      <c r="A190" s="302" t="s">
        <v>198</v>
      </c>
      <c r="B190" s="303"/>
      <c r="C190" s="210"/>
      <c r="D190" s="304">
        <v>11850</v>
      </c>
      <c r="E190" s="165"/>
      <c r="F190" s="165"/>
      <c r="G190" s="165"/>
      <c r="H190" s="166"/>
    </row>
    <row r="191" spans="1:8" s="28" customFormat="1" ht="50.1" customHeight="1" thickBot="1" x14ac:dyDescent="0.25">
      <c r="A191" s="197"/>
      <c r="B191" s="198"/>
      <c r="C191" s="125"/>
      <c r="D191" s="199"/>
      <c r="E191" s="199"/>
      <c r="F191" s="199"/>
      <c r="G191" s="199"/>
      <c r="H191" s="200"/>
    </row>
    <row r="192" spans="1:8" s="23" customFormat="1" ht="26.25" x14ac:dyDescent="0.2">
      <c r="A192" s="212"/>
      <c r="B192" s="213"/>
      <c r="C192" s="214"/>
      <c r="D192" s="213"/>
      <c r="E192" s="213"/>
      <c r="F192" s="213"/>
      <c r="G192" s="213"/>
      <c r="H192" s="215"/>
    </row>
    <row r="193" spans="1:8" s="16" customFormat="1" ht="21" x14ac:dyDescent="0.2">
      <c r="A193" s="216"/>
      <c r="B193" s="217" t="s">
        <v>130</v>
      </c>
      <c r="C193" s="218" t="s">
        <v>199</v>
      </c>
      <c r="D193" s="218"/>
      <c r="E193" s="219"/>
      <c r="F193" s="219"/>
      <c r="G193" s="219"/>
      <c r="H193" s="219"/>
    </row>
    <row r="194" spans="1:8" s="16" customFormat="1" ht="21" x14ac:dyDescent="0.2">
      <c r="A194" s="216"/>
      <c r="B194" s="219"/>
      <c r="C194" s="220" t="s">
        <v>200</v>
      </c>
      <c r="D194" s="220"/>
      <c r="E194" s="219"/>
      <c r="F194" s="219"/>
      <c r="G194" s="219"/>
      <c r="H194" s="219"/>
    </row>
    <row r="195" spans="1:8" s="16" customFormat="1" ht="21" x14ac:dyDescent="0.2">
      <c r="A195" s="216"/>
      <c r="B195" s="219"/>
      <c r="C195" s="220" t="s">
        <v>201</v>
      </c>
      <c r="D195" s="220"/>
      <c r="E195" s="219"/>
      <c r="F195" s="219"/>
      <c r="G195" s="219"/>
      <c r="H195" s="219"/>
    </row>
    <row r="196" spans="1:8" s="16" customFormat="1" ht="21" x14ac:dyDescent="0.2">
      <c r="A196" s="216"/>
      <c r="B196" s="219"/>
      <c r="C196" s="305"/>
      <c r="D196" s="305"/>
      <c r="E196" s="219"/>
      <c r="F196" s="219"/>
      <c r="G196" s="219"/>
      <c r="H196" s="219"/>
    </row>
    <row r="197" spans="1:8" s="16" customFormat="1" ht="21" x14ac:dyDescent="0.2">
      <c r="A197" s="221" t="s">
        <v>202</v>
      </c>
      <c r="B197" s="221"/>
      <c r="C197" s="221"/>
      <c r="D197" s="221"/>
      <c r="E197" s="221"/>
      <c r="F197" s="221"/>
      <c r="G197" s="221"/>
      <c r="H197" s="221"/>
    </row>
    <row r="198" spans="1:8" s="16" customFormat="1" ht="21" x14ac:dyDescent="0.2">
      <c r="A198" s="212"/>
      <c r="B198" s="213"/>
      <c r="C198" s="220"/>
      <c r="D198" s="220"/>
      <c r="E198" s="219"/>
      <c r="F198" s="219"/>
      <c r="G198" s="219"/>
      <c r="H198" s="213"/>
    </row>
    <row r="199" spans="1:8" ht="12.6" customHeight="1" x14ac:dyDescent="0.2">
      <c r="A199" s="223" t="str">
        <f>Абакан_юр!A171</f>
        <v>По соглашению сторон в качестве валюты платежа могут выступать украинские гривны, в этом случае курс следующий: 1 руб. = 0,5104 гривен</v>
      </c>
      <c r="B199" s="223"/>
      <c r="C199" s="223"/>
      <c r="D199" s="224"/>
      <c r="E199" s="224"/>
      <c r="F199" s="225"/>
      <c r="G199" s="226"/>
      <c r="H199" s="226"/>
    </row>
    <row r="200" spans="1:8" s="219" customFormat="1" ht="24.95" customHeight="1" x14ac:dyDescent="0.2">
      <c r="A200" s="223" t="str">
        <f>Абакан_юр!A172</f>
        <v>По соглашению сторон в качестве валюты платежа могут выступать дирхамы ОАЭ, в этом случае курс следующий: 1 руб. = 0,0436 дирхам</v>
      </c>
      <c r="B200" s="223"/>
      <c r="C200" s="223"/>
      <c r="D200" s="224"/>
      <c r="E200" s="224"/>
      <c r="F200" s="225"/>
      <c r="G200" s="228"/>
      <c r="H200" s="228"/>
    </row>
    <row r="201" spans="1:8" s="219" customFormat="1" ht="24.95" customHeight="1" x14ac:dyDescent="0.2">
      <c r="A201" s="223" t="str">
        <f>Абакан_юр!A173</f>
        <v>По соглашению сторон в качестве валюты платежа могут выступать доллары США, в этом случае курс следующий: 1 руб. = 0,0118 доллара</v>
      </c>
      <c r="B201" s="223"/>
      <c r="C201" s="223"/>
      <c r="D201" s="224"/>
      <c r="E201" s="224"/>
      <c r="F201" s="225"/>
      <c r="G201" s="228"/>
      <c r="H201" s="228"/>
    </row>
    <row r="202" spans="1:8" s="219" customFormat="1" ht="24.95" customHeight="1" x14ac:dyDescent="0.2">
      <c r="A202" s="223" t="str">
        <f>Абакан_юр!A174</f>
        <v>По соглашению сторон в качестве валюты платежа могут выступать евро, в этом случае курс следующий: 1 руб. = 0,0108 евро</v>
      </c>
      <c r="B202" s="223"/>
      <c r="C202" s="223"/>
      <c r="D202" s="224"/>
      <c r="E202" s="225"/>
      <c r="F202" s="225"/>
      <c r="G202" s="228"/>
      <c r="H202" s="228"/>
    </row>
    <row r="203" spans="1:8" s="219" customFormat="1" ht="24.75" customHeight="1" x14ac:dyDescent="0.2">
      <c r="A203" s="223" t="str">
        <f>Абакан_юр!A175</f>
        <v>По соглашению сторон в качестве валюты платежа могут выступать чешские кроны, в этом случае курс следующий: 1 руб. = 0,2741 крона</v>
      </c>
      <c r="B203" s="223"/>
      <c r="C203" s="223"/>
      <c r="D203" s="224"/>
      <c r="E203" s="225"/>
      <c r="F203" s="225"/>
      <c r="G203" s="228"/>
      <c r="H203" s="228"/>
    </row>
    <row r="204" spans="1:8" s="222" customFormat="1" ht="26.25" x14ac:dyDescent="0.2">
      <c r="A204" s="223" t="str">
        <f>Абакан_юр!A176</f>
        <v>По соглашению сторон в качестве валюты платежа могут выступать киргизские сомы, в этом случае курс следующий: 1 руб. = 1,0001 сом</v>
      </c>
      <c r="B204" s="223"/>
      <c r="C204" s="223"/>
      <c r="D204" s="224"/>
      <c r="E204" s="224"/>
      <c r="F204" s="225"/>
      <c r="G204" s="228"/>
      <c r="H204" s="228"/>
    </row>
    <row r="205" spans="1:8" s="213" customFormat="1" ht="12" customHeight="1" x14ac:dyDescent="0.2">
      <c r="A205"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5" s="223"/>
      <c r="C205" s="223"/>
      <c r="D205" s="224"/>
      <c r="E205" s="224"/>
      <c r="F205" s="225"/>
      <c r="G205" s="228"/>
      <c r="H205" s="228"/>
    </row>
    <row r="206" spans="1:8" s="227" customFormat="1" ht="24.95" customHeight="1" x14ac:dyDescent="0.2">
      <c r="A206" s="229"/>
      <c r="B206" s="229"/>
      <c r="C206" s="230"/>
      <c r="D206" s="231"/>
      <c r="E206" s="231"/>
      <c r="F206" s="232"/>
      <c r="G206" s="233"/>
      <c r="H206" s="233"/>
    </row>
    <row r="207" spans="1:8" s="227" customFormat="1" ht="24.95" customHeight="1" x14ac:dyDescent="0.2">
      <c r="A207" s="235" t="s">
        <v>141</v>
      </c>
      <c r="B207" s="235"/>
      <c r="C207" s="235"/>
      <c r="D207" s="235"/>
      <c r="E207" s="235"/>
      <c r="F207" s="235"/>
      <c r="G207" s="235"/>
      <c r="H207" s="235"/>
    </row>
    <row r="208" spans="1:8" s="227" customFormat="1" ht="24.95" customHeight="1" x14ac:dyDescent="0.2">
      <c r="A208" s="235" t="s">
        <v>142</v>
      </c>
      <c r="B208" s="235"/>
      <c r="C208" s="235"/>
      <c r="D208" s="235"/>
      <c r="E208" s="235"/>
      <c r="F208" s="235"/>
      <c r="G208" s="235"/>
      <c r="H208" s="235"/>
    </row>
    <row r="209" spans="1:8" s="227" customFormat="1" ht="24.95" customHeight="1" x14ac:dyDescent="0.2">
      <c r="A209" s="229"/>
      <c r="B209" s="229"/>
      <c r="C209" s="230"/>
      <c r="D209" s="231"/>
      <c r="E209" s="231"/>
      <c r="F209" s="232"/>
      <c r="G209" s="233"/>
      <c r="H209" s="233"/>
    </row>
    <row r="210" spans="1:8" s="227" customFormat="1" ht="24.95" customHeight="1" thickBot="1" x14ac:dyDescent="0.25">
      <c r="A210" s="236" t="s">
        <v>143</v>
      </c>
      <c r="B210" s="236"/>
      <c r="C210" s="236"/>
      <c r="D210" s="236"/>
      <c r="E210" s="236"/>
      <c r="F210" s="237"/>
      <c r="H210" s="238"/>
    </row>
    <row r="211" spans="1:8" s="227" customFormat="1" ht="24.95" customHeight="1" thickBot="1" x14ac:dyDescent="0.25">
      <c r="A211" s="306" t="s">
        <v>144</v>
      </c>
      <c r="B211" s="307"/>
      <c r="C211" s="307"/>
      <c r="D211" s="307"/>
      <c r="E211" s="308"/>
      <c r="F211" s="242"/>
      <c r="G211" s="213"/>
      <c r="H211" s="243"/>
    </row>
    <row r="212" spans="1:8" s="227" customFormat="1" ht="24.95" customHeight="1" thickBot="1" x14ac:dyDescent="0.25">
      <c r="A212" s="421" t="s">
        <v>145</v>
      </c>
      <c r="B212" s="422"/>
      <c r="C212" s="246" t="s">
        <v>146</v>
      </c>
      <c r="D212" s="435" t="s">
        <v>147</v>
      </c>
      <c r="E212" s="436"/>
      <c r="F212" s="248"/>
      <c r="G212" s="248"/>
      <c r="H212" s="248"/>
    </row>
    <row r="213" spans="1:8" s="234" customFormat="1" ht="12" customHeight="1" x14ac:dyDescent="0.2">
      <c r="A213" s="254" t="s">
        <v>203</v>
      </c>
      <c r="B213" s="255"/>
      <c r="C213" s="257" t="s">
        <v>204</v>
      </c>
      <c r="D213" s="257">
        <v>2190</v>
      </c>
      <c r="E213" s="258"/>
      <c r="F213" s="215"/>
      <c r="G213" s="215"/>
      <c r="H213" s="215"/>
    </row>
    <row r="214" spans="1:8" ht="24.95" customHeight="1" x14ac:dyDescent="0.2">
      <c r="A214" s="254" t="s">
        <v>205</v>
      </c>
      <c r="B214" s="255"/>
      <c r="C214" s="257"/>
      <c r="D214" s="257">
        <v>1590</v>
      </c>
      <c r="E214" s="258"/>
      <c r="F214" s="215"/>
      <c r="G214" s="215"/>
    </row>
    <row r="215" spans="1:8" ht="24.95" customHeight="1" x14ac:dyDescent="0.2">
      <c r="A215" s="254" t="s">
        <v>206</v>
      </c>
      <c r="B215" s="255"/>
      <c r="C215" s="257"/>
      <c r="D215" s="257">
        <v>1440</v>
      </c>
      <c r="E215" s="258"/>
      <c r="F215" s="215"/>
      <c r="G215" s="215"/>
    </row>
    <row r="216" spans="1:8" s="234" customFormat="1" ht="12.6" customHeight="1" x14ac:dyDescent="0.2">
      <c r="A216" s="254" t="s">
        <v>207</v>
      </c>
      <c r="B216" s="255"/>
      <c r="C216" s="257"/>
      <c r="D216" s="257">
        <v>1290</v>
      </c>
      <c r="E216" s="258"/>
      <c r="F216" s="215"/>
      <c r="G216" s="215"/>
      <c r="H216" s="215"/>
    </row>
    <row r="217" spans="1:8" s="238" customFormat="1" ht="50.1" customHeight="1" x14ac:dyDescent="0.2">
      <c r="A217" s="254" t="s">
        <v>148</v>
      </c>
      <c r="B217" s="255"/>
      <c r="C217" s="256" t="s">
        <v>149</v>
      </c>
      <c r="D217" s="257" t="s">
        <v>150</v>
      </c>
      <c r="E217" s="258"/>
      <c r="F217" s="248"/>
      <c r="G217" s="248"/>
      <c r="H217" s="248"/>
    </row>
    <row r="218" spans="1:8" s="243" customFormat="1" ht="50.1" customHeight="1" x14ac:dyDescent="0.2">
      <c r="A218" s="254" t="s">
        <v>151</v>
      </c>
      <c r="B218" s="255"/>
      <c r="C218" s="256" t="s">
        <v>152</v>
      </c>
      <c r="D218" s="257" t="s">
        <v>153</v>
      </c>
      <c r="E218" s="258"/>
      <c r="F218" s="248"/>
      <c r="G218" s="248"/>
      <c r="H218" s="248"/>
    </row>
    <row r="219" spans="1:8" ht="91.5" customHeight="1" x14ac:dyDescent="0.2">
      <c r="A219" s="254" t="s">
        <v>154</v>
      </c>
      <c r="B219" s="255"/>
      <c r="C219" s="256" t="s">
        <v>155</v>
      </c>
      <c r="D219" s="257" t="s">
        <v>153</v>
      </c>
      <c r="E219" s="258"/>
      <c r="F219" s="248"/>
      <c r="G219" s="248"/>
      <c r="H219" s="248"/>
    </row>
    <row r="220" spans="1:8" ht="50.1" customHeight="1" thickBot="1" x14ac:dyDescent="0.25">
      <c r="A220" s="316" t="s">
        <v>157</v>
      </c>
      <c r="B220" s="317"/>
      <c r="C220" s="613" t="s">
        <v>158</v>
      </c>
      <c r="D220" s="317" t="s">
        <v>153</v>
      </c>
      <c r="E220" s="614"/>
      <c r="F220" s="242"/>
      <c r="G220" s="242"/>
      <c r="H220" s="242"/>
    </row>
    <row r="221" spans="1:8" ht="50.1" customHeight="1" thickBot="1" x14ac:dyDescent="0.25">
      <c r="A221" s="316" t="s">
        <v>159</v>
      </c>
      <c r="B221" s="317"/>
      <c r="C221" s="318" t="s">
        <v>160</v>
      </c>
      <c r="D221" s="319" t="s">
        <v>153</v>
      </c>
      <c r="E221" s="320"/>
      <c r="F221" s="232"/>
      <c r="G221" s="233"/>
      <c r="H221" s="233"/>
    </row>
    <row r="222" spans="1:8" ht="50.1" customHeight="1" x14ac:dyDescent="0.2">
      <c r="A222" s="260" t="s">
        <v>161</v>
      </c>
      <c r="B222" s="260"/>
      <c r="C222" s="260"/>
      <c r="D222" s="260"/>
      <c r="E222" s="260"/>
      <c r="F222" s="260"/>
      <c r="G222" s="260"/>
      <c r="H222" s="260"/>
    </row>
    <row r="223" spans="1:8" ht="50.1" customHeight="1" x14ac:dyDescent="0.2">
      <c r="A223" s="260" t="s">
        <v>162</v>
      </c>
      <c r="B223" s="260"/>
      <c r="C223" s="260"/>
      <c r="D223" s="260"/>
      <c r="E223" s="260"/>
      <c r="F223" s="260"/>
      <c r="G223" s="260"/>
      <c r="H223" s="260"/>
    </row>
    <row r="224" spans="1:8" ht="99.95" customHeight="1" x14ac:dyDescent="0.2">
      <c r="A22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21"/>
      <c r="C224" s="321"/>
      <c r="D224" s="321"/>
      <c r="E224" s="321"/>
      <c r="F224" s="321"/>
      <c r="G224" s="321"/>
      <c r="H224" s="321"/>
    </row>
    <row r="225" spans="1:8" ht="75" customHeight="1" x14ac:dyDescent="0.2">
      <c r="A225" s="235" t="s">
        <v>164</v>
      </c>
      <c r="B225" s="235"/>
      <c r="C225" s="235"/>
      <c r="D225" s="235"/>
      <c r="E225" s="235"/>
      <c r="F225" s="235"/>
      <c r="G225" s="235"/>
      <c r="H225" s="235"/>
    </row>
    <row r="226" spans="1:8" ht="134.25" customHeight="1" x14ac:dyDescent="0.2">
      <c r="A226" s="260" t="s">
        <v>165</v>
      </c>
      <c r="B226" s="260"/>
      <c r="C226" s="260"/>
      <c r="D226" s="260"/>
      <c r="E226" s="260"/>
      <c r="F226" s="260"/>
      <c r="G226" s="260"/>
      <c r="H226" s="260"/>
    </row>
    <row r="227" spans="1:8" s="213" customFormat="1" ht="102.75" customHeight="1" x14ac:dyDescent="0.2">
      <c r="A227" s="235" t="s">
        <v>166</v>
      </c>
      <c r="B227" s="235"/>
      <c r="C227" s="235"/>
      <c r="D227" s="235"/>
      <c r="E227" s="235"/>
      <c r="F227" s="235"/>
      <c r="G227" s="235"/>
      <c r="H227" s="235"/>
    </row>
    <row r="228" spans="1:8" s="234" customFormat="1" ht="222.75" customHeight="1" x14ac:dyDescent="0.2">
      <c r="A228" s="212"/>
      <c r="B228" s="213"/>
      <c r="C228" s="214"/>
      <c r="D228" s="213"/>
      <c r="E228" s="213"/>
      <c r="F228" s="213"/>
      <c r="G228" s="213"/>
      <c r="H228" s="215"/>
    </row>
    <row r="229" spans="1:8" ht="50.1" customHeight="1" x14ac:dyDescent="0.2"/>
    <row r="230" spans="1:8" ht="50.1" customHeight="1" x14ac:dyDescent="0.2"/>
    <row r="231" spans="1:8" ht="185.25" customHeight="1" x14ac:dyDescent="0.2"/>
    <row r="232" spans="1:8" s="16" customFormat="1" ht="67.5" customHeight="1" x14ac:dyDescent="0.2">
      <c r="A232" s="212"/>
      <c r="B232" s="213"/>
      <c r="C232" s="214"/>
      <c r="D232" s="213"/>
      <c r="E232" s="213"/>
      <c r="F232" s="213"/>
      <c r="G232" s="213"/>
      <c r="H232" s="215"/>
    </row>
    <row r="234" spans="1:8" s="262" customFormat="1" ht="114.75" customHeight="1" x14ac:dyDescent="0.2">
      <c r="A234" s="212"/>
      <c r="B234" s="213"/>
      <c r="C234" s="214"/>
      <c r="D234" s="213"/>
      <c r="E234" s="213"/>
      <c r="F234" s="213"/>
      <c r="G234" s="213"/>
      <c r="H234" s="215"/>
    </row>
  </sheetData>
  <sheetProtection selectLockedCells="1" selectUnlockedCells="1"/>
  <mergeCells count="378">
    <mergeCell ref="A224:H224"/>
    <mergeCell ref="A225:H225"/>
    <mergeCell ref="A226:H226"/>
    <mergeCell ref="A227:E227"/>
    <mergeCell ref="F227:H227"/>
    <mergeCell ref="A220:B220"/>
    <mergeCell ref="D220:E220"/>
    <mergeCell ref="A221:B221"/>
    <mergeCell ref="D221:E221"/>
    <mergeCell ref="A222:H222"/>
    <mergeCell ref="A223:H223"/>
    <mergeCell ref="A217:B217"/>
    <mergeCell ref="D217:E217"/>
    <mergeCell ref="A218:B218"/>
    <mergeCell ref="D218:E218"/>
    <mergeCell ref="A219:B219"/>
    <mergeCell ref="D219:E219"/>
    <mergeCell ref="A213:B213"/>
    <mergeCell ref="C213:C216"/>
    <mergeCell ref="D213:E213"/>
    <mergeCell ref="A214:B214"/>
    <mergeCell ref="D214:E214"/>
    <mergeCell ref="A215:B215"/>
    <mergeCell ref="D215:E215"/>
    <mergeCell ref="A216:B216"/>
    <mergeCell ref="D216:E216"/>
    <mergeCell ref="A207:H207"/>
    <mergeCell ref="A208:H208"/>
    <mergeCell ref="A210:E210"/>
    <mergeCell ref="A211:E211"/>
    <mergeCell ref="A212:B212"/>
    <mergeCell ref="D212:E212"/>
    <mergeCell ref="A200:C200"/>
    <mergeCell ref="A201:C201"/>
    <mergeCell ref="A202:C202"/>
    <mergeCell ref="A203:C203"/>
    <mergeCell ref="A204:C204"/>
    <mergeCell ref="A205:C205"/>
    <mergeCell ref="C193:D193"/>
    <mergeCell ref="C194:D194"/>
    <mergeCell ref="C195:D195"/>
    <mergeCell ref="A197:H197"/>
    <mergeCell ref="C198:D198"/>
    <mergeCell ref="A199:C199"/>
    <mergeCell ref="G199:H199"/>
    <mergeCell ref="A189:B189"/>
    <mergeCell ref="C189:C190"/>
    <mergeCell ref="D189:H189"/>
    <mergeCell ref="A190:B190"/>
    <mergeCell ref="D190:H190"/>
    <mergeCell ref="A191:B191"/>
    <mergeCell ref="D191:H191"/>
    <mergeCell ref="A186:B186"/>
    <mergeCell ref="D186:H186"/>
    <mergeCell ref="A187:B187"/>
    <mergeCell ref="D187:H187"/>
    <mergeCell ref="A188:C188"/>
    <mergeCell ref="D188:H188"/>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8"/>
  <sheetViews>
    <sheetView view="pageBreakPreview" zoomScale="40" zoomScaleNormal="60" zoomScaleSheetLayoutView="40" workbookViewId="0">
      <pane ySplit="4" topLeftCell="A17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267">
        <v>180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1">
        <f>F48*1.2</f>
        <v>10641.6</v>
      </c>
      <c r="E48" s="32">
        <f>F48*1.1</f>
        <v>9754.8000000000011</v>
      </c>
      <c r="F48" s="32">
        <v>8868</v>
      </c>
      <c r="G48" s="32">
        <f>F48*0.75</f>
        <v>6651</v>
      </c>
      <c r="H48" s="33">
        <f>F48*0.5</f>
        <v>4434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54">
        <f>F54*1.2</f>
        <v>12038.4</v>
      </c>
      <c r="E54" s="32">
        <f>F54*1.1</f>
        <v>11035.2</v>
      </c>
      <c r="F54" s="32">
        <v>10032</v>
      </c>
      <c r="G54" s="32">
        <f>F54*0.75</f>
        <v>7524</v>
      </c>
      <c r="H54" s="33">
        <f>F54*0.5</f>
        <v>5016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267">
        <v>180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330 до 25080</v>
      </c>
      <c r="E64" s="139"/>
      <c r="F64" s="139"/>
      <c r="G64" s="139"/>
      <c r="H64" s="140"/>
    </row>
    <row r="65" spans="1:8" ht="37.5" customHeight="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144">
        <v>330</v>
      </c>
      <c r="E65" s="145"/>
      <c r="F65" s="145"/>
      <c r="G65" s="145"/>
      <c r="H65" s="146"/>
    </row>
    <row r="66" spans="1:8" ht="37.5" customHeight="1" x14ac:dyDescent="0.2">
      <c r="A66" s="147" t="s">
        <v>40</v>
      </c>
      <c r="B66" s="366"/>
      <c r="C66" s="350"/>
      <c r="D66" s="36">
        <v>1320</v>
      </c>
      <c r="E66" s="37"/>
      <c r="F66" s="37"/>
      <c r="G66" s="37"/>
      <c r="H66" s="38"/>
    </row>
    <row r="67" spans="1:8" ht="37.5" customHeight="1" x14ac:dyDescent="0.2">
      <c r="A67" s="147" t="s">
        <v>41</v>
      </c>
      <c r="B67" s="366"/>
      <c r="C67" s="350"/>
      <c r="D67" s="36">
        <v>2640</v>
      </c>
      <c r="E67" s="37"/>
      <c r="F67" s="37"/>
      <c r="G67" s="37"/>
      <c r="H67" s="38"/>
    </row>
    <row r="68" spans="1:8" ht="37.5" customHeight="1" x14ac:dyDescent="0.2">
      <c r="A68" s="147" t="s">
        <v>42</v>
      </c>
      <c r="B68" s="366"/>
      <c r="C68" s="350"/>
      <c r="D68" s="36">
        <v>3960</v>
      </c>
      <c r="E68" s="37"/>
      <c r="F68" s="37"/>
      <c r="G68" s="37"/>
      <c r="H68" s="38"/>
    </row>
    <row r="69" spans="1:8" ht="37.5" customHeight="1" x14ac:dyDescent="0.2">
      <c r="A69" s="147" t="s">
        <v>43</v>
      </c>
      <c r="B69" s="366"/>
      <c r="C69" s="350"/>
      <c r="D69" s="36">
        <v>5280</v>
      </c>
      <c r="E69" s="37"/>
      <c r="F69" s="37"/>
      <c r="G69" s="37"/>
      <c r="H69" s="38"/>
    </row>
    <row r="70" spans="1:8" ht="37.5" customHeight="1" x14ac:dyDescent="0.2">
      <c r="A70" s="147" t="s">
        <v>44</v>
      </c>
      <c r="B70" s="366"/>
      <c r="C70" s="350"/>
      <c r="D70" s="36">
        <v>6600</v>
      </c>
      <c r="E70" s="37"/>
      <c r="F70" s="37"/>
      <c r="G70" s="37"/>
      <c r="H70" s="38"/>
    </row>
    <row r="71" spans="1:8" ht="37.5" customHeight="1" x14ac:dyDescent="0.2">
      <c r="A71" s="147" t="s">
        <v>45</v>
      </c>
      <c r="B71" s="366"/>
      <c r="C71" s="350"/>
      <c r="D71" s="36">
        <v>7920</v>
      </c>
      <c r="E71" s="37"/>
      <c r="F71" s="37"/>
      <c r="G71" s="37"/>
      <c r="H71" s="38"/>
    </row>
    <row r="72" spans="1:8" ht="37.5" customHeight="1" x14ac:dyDescent="0.2">
      <c r="A72" s="147" t="s">
        <v>46</v>
      </c>
      <c r="B72" s="366"/>
      <c r="C72" s="350"/>
      <c r="D72" s="36">
        <v>9240</v>
      </c>
      <c r="E72" s="37"/>
      <c r="F72" s="37"/>
      <c r="G72" s="37"/>
      <c r="H72" s="38"/>
    </row>
    <row r="73" spans="1:8" ht="37.5" customHeight="1" x14ac:dyDescent="0.2">
      <c r="A73" s="147" t="s">
        <v>47</v>
      </c>
      <c r="B73" s="366"/>
      <c r="C73" s="350"/>
      <c r="D73" s="36">
        <v>10560</v>
      </c>
      <c r="E73" s="37"/>
      <c r="F73" s="37"/>
      <c r="G73" s="37"/>
      <c r="H73" s="38"/>
    </row>
    <row r="74" spans="1:8" ht="37.5" customHeight="1" x14ac:dyDescent="0.2">
      <c r="A74" s="147" t="s">
        <v>48</v>
      </c>
      <c r="B74" s="366"/>
      <c r="C74" s="350"/>
      <c r="D74" s="36">
        <v>11880</v>
      </c>
      <c r="E74" s="37"/>
      <c r="F74" s="37"/>
      <c r="G74" s="37"/>
      <c r="H74" s="38"/>
    </row>
    <row r="75" spans="1:8" ht="37.5" customHeight="1" x14ac:dyDescent="0.2">
      <c r="A75" s="147" t="s">
        <v>49</v>
      </c>
      <c r="B75" s="366"/>
      <c r="C75" s="350"/>
      <c r="D75" s="36">
        <v>13200</v>
      </c>
      <c r="E75" s="37"/>
      <c r="F75" s="37"/>
      <c r="G75" s="37"/>
      <c r="H75" s="38"/>
    </row>
    <row r="76" spans="1:8" ht="37.5" customHeight="1" x14ac:dyDescent="0.2">
      <c r="A76" s="147" t="s">
        <v>50</v>
      </c>
      <c r="B76" s="366"/>
      <c r="C76" s="350"/>
      <c r="D76" s="36">
        <v>14520</v>
      </c>
      <c r="E76" s="37"/>
      <c r="F76" s="37"/>
      <c r="G76" s="37"/>
      <c r="H76" s="38"/>
    </row>
    <row r="77" spans="1:8" ht="37.5" customHeight="1" x14ac:dyDescent="0.2">
      <c r="A77" s="147" t="s">
        <v>51</v>
      </c>
      <c r="B77" s="366"/>
      <c r="C77" s="350"/>
      <c r="D77" s="36">
        <v>15840</v>
      </c>
      <c r="E77" s="37"/>
      <c r="F77" s="37"/>
      <c r="G77" s="37"/>
      <c r="H77" s="38"/>
    </row>
    <row r="78" spans="1:8" ht="37.5" customHeight="1" x14ac:dyDescent="0.2">
      <c r="A78" s="147" t="s">
        <v>52</v>
      </c>
      <c r="B78" s="366"/>
      <c r="C78" s="350"/>
      <c r="D78" s="36">
        <v>17160</v>
      </c>
      <c r="E78" s="37"/>
      <c r="F78" s="37"/>
      <c r="G78" s="37"/>
      <c r="H78" s="38"/>
    </row>
    <row r="79" spans="1:8" ht="37.5" customHeight="1" x14ac:dyDescent="0.2">
      <c r="A79" s="147" t="s">
        <v>53</v>
      </c>
      <c r="B79" s="366"/>
      <c r="C79" s="350"/>
      <c r="D79" s="36">
        <v>18480</v>
      </c>
      <c r="E79" s="37"/>
      <c r="F79" s="37"/>
      <c r="G79" s="37"/>
      <c r="H79" s="38"/>
    </row>
    <row r="80" spans="1:8" ht="37.5" customHeight="1" x14ac:dyDescent="0.2">
      <c r="A80" s="147" t="s">
        <v>54</v>
      </c>
      <c r="B80" s="366"/>
      <c r="C80" s="350"/>
      <c r="D80" s="36">
        <v>19800</v>
      </c>
      <c r="E80" s="37"/>
      <c r="F80" s="37"/>
      <c r="G80" s="37"/>
      <c r="H80" s="38"/>
    </row>
    <row r="81" spans="1:8" ht="37.5" customHeight="1" x14ac:dyDescent="0.2">
      <c r="A81" s="147" t="s">
        <v>55</v>
      </c>
      <c r="B81" s="366"/>
      <c r="C81" s="350"/>
      <c r="D81" s="36">
        <v>21120</v>
      </c>
      <c r="E81" s="37"/>
      <c r="F81" s="37"/>
      <c r="G81" s="37"/>
      <c r="H81" s="38"/>
    </row>
    <row r="82" spans="1:8" ht="37.5" customHeight="1" x14ac:dyDescent="0.2">
      <c r="A82" s="147" t="s">
        <v>56</v>
      </c>
      <c r="B82" s="366"/>
      <c r="C82" s="350"/>
      <c r="D82" s="36">
        <v>22440</v>
      </c>
      <c r="E82" s="37"/>
      <c r="F82" s="37"/>
      <c r="G82" s="37"/>
      <c r="H82" s="38"/>
    </row>
    <row r="83" spans="1:8" ht="37.5" customHeight="1" x14ac:dyDescent="0.2">
      <c r="A83" s="147" t="s">
        <v>57</v>
      </c>
      <c r="B83" s="366"/>
      <c r="C83" s="350"/>
      <c r="D83" s="36">
        <v>23760</v>
      </c>
      <c r="E83" s="37"/>
      <c r="F83" s="37"/>
      <c r="G83" s="37"/>
      <c r="H83" s="38"/>
    </row>
    <row r="84" spans="1:8" ht="37.5" customHeight="1" x14ac:dyDescent="0.2">
      <c r="A84" s="147" t="s">
        <v>58</v>
      </c>
      <c r="B84" s="366"/>
      <c r="C84" s="350"/>
      <c r="D84" s="36">
        <v>25080</v>
      </c>
      <c r="E84" s="37"/>
      <c r="F84" s="37"/>
      <c r="G84" s="37"/>
      <c r="H84" s="38"/>
    </row>
    <row r="85" spans="1:8" ht="37.5" customHeight="1" x14ac:dyDescent="0.2">
      <c r="A85" s="147" t="s">
        <v>178</v>
      </c>
      <c r="B85" s="366"/>
      <c r="C85" s="350"/>
      <c r="D85" s="36">
        <v>26400</v>
      </c>
      <c r="E85" s="37"/>
      <c r="F85" s="37"/>
      <c r="G85" s="37"/>
      <c r="H85" s="38"/>
    </row>
    <row r="86" spans="1:8" ht="37.5" customHeight="1" x14ac:dyDescent="0.2">
      <c r="A86" s="147" t="s">
        <v>179</v>
      </c>
      <c r="B86" s="366"/>
      <c r="C86" s="350"/>
      <c r="D86" s="36">
        <v>27720</v>
      </c>
      <c r="E86" s="37"/>
      <c r="F86" s="37"/>
      <c r="G86" s="37"/>
      <c r="H86" s="38"/>
    </row>
    <row r="87" spans="1:8" ht="37.5" customHeight="1" x14ac:dyDescent="0.2">
      <c r="A87" s="147" t="s">
        <v>180</v>
      </c>
      <c r="B87" s="366"/>
      <c r="C87" s="350"/>
      <c r="D87" s="36">
        <v>29040</v>
      </c>
      <c r="E87" s="37"/>
      <c r="F87" s="37"/>
      <c r="G87" s="37"/>
      <c r="H87" s="38"/>
    </row>
    <row r="88" spans="1:8" ht="37.5" customHeight="1" x14ac:dyDescent="0.2">
      <c r="A88" s="147" t="s">
        <v>181</v>
      </c>
      <c r="B88" s="366"/>
      <c r="C88" s="350"/>
      <c r="D88" s="36">
        <v>30360</v>
      </c>
      <c r="E88" s="37"/>
      <c r="F88" s="37"/>
      <c r="G88" s="37"/>
      <c r="H88" s="38"/>
    </row>
    <row r="89" spans="1:8" ht="37.5" customHeight="1" x14ac:dyDescent="0.2">
      <c r="A89" s="147" t="s">
        <v>182</v>
      </c>
      <c r="B89" s="366"/>
      <c r="C89" s="350"/>
      <c r="D89" s="36">
        <v>31680</v>
      </c>
      <c r="E89" s="37"/>
      <c r="F89" s="37"/>
      <c r="G89" s="37"/>
      <c r="H89" s="38"/>
    </row>
    <row r="90" spans="1:8" ht="37.5" customHeight="1" x14ac:dyDescent="0.2">
      <c r="A90" s="147" t="s">
        <v>183</v>
      </c>
      <c r="B90" s="366"/>
      <c r="C90" s="350"/>
      <c r="D90" s="36">
        <v>33000</v>
      </c>
      <c r="E90" s="37"/>
      <c r="F90" s="37"/>
      <c r="G90" s="37"/>
      <c r="H90" s="38"/>
    </row>
    <row r="91" spans="1:8" ht="37.5" customHeight="1" x14ac:dyDescent="0.2">
      <c r="A91" s="147" t="s">
        <v>184</v>
      </c>
      <c r="B91" s="366"/>
      <c r="C91" s="350"/>
      <c r="D91" s="36">
        <v>34320</v>
      </c>
      <c r="E91" s="37"/>
      <c r="F91" s="37"/>
      <c r="G91" s="37"/>
      <c r="H91" s="38"/>
    </row>
    <row r="92" spans="1:8" ht="37.5" customHeight="1" x14ac:dyDescent="0.2">
      <c r="A92" s="147" t="s">
        <v>185</v>
      </c>
      <c r="B92" s="366"/>
      <c r="C92" s="350"/>
      <c r="D92" s="36">
        <v>35640</v>
      </c>
      <c r="E92" s="37"/>
      <c r="F92" s="37"/>
      <c r="G92" s="37"/>
      <c r="H92" s="38"/>
    </row>
    <row r="93" spans="1:8" ht="37.5" customHeight="1" x14ac:dyDescent="0.2">
      <c r="A93" s="147" t="s">
        <v>186</v>
      </c>
      <c r="B93" s="366"/>
      <c r="C93" s="350"/>
      <c r="D93" s="36">
        <v>36960</v>
      </c>
      <c r="E93" s="37"/>
      <c r="F93" s="37"/>
      <c r="G93" s="37"/>
      <c r="H93" s="38"/>
    </row>
    <row r="94" spans="1:8" ht="37.5" customHeight="1" x14ac:dyDescent="0.2">
      <c r="A94" s="147" t="s">
        <v>187</v>
      </c>
      <c r="B94" s="366"/>
      <c r="C94" s="350"/>
      <c r="D94" s="36">
        <v>38280</v>
      </c>
      <c r="E94" s="37"/>
      <c r="F94" s="37"/>
      <c r="G94" s="37"/>
      <c r="H94" s="38"/>
    </row>
    <row r="95" spans="1:8" ht="37.5" customHeight="1" x14ac:dyDescent="0.2">
      <c r="A95" s="147" t="s">
        <v>188</v>
      </c>
      <c r="B95" s="366"/>
      <c r="C95" s="350"/>
      <c r="D95" s="36">
        <v>39600</v>
      </c>
      <c r="E95" s="37"/>
      <c r="F95" s="37"/>
      <c r="G95" s="37"/>
      <c r="H95" s="38"/>
    </row>
    <row r="96" spans="1:8" ht="37.5" customHeight="1" x14ac:dyDescent="0.2">
      <c r="A96" s="147" t="s">
        <v>189</v>
      </c>
      <c r="B96" s="366"/>
      <c r="C96" s="350"/>
      <c r="D96" s="36">
        <v>40920</v>
      </c>
      <c r="E96" s="37"/>
      <c r="F96" s="37"/>
      <c r="G96" s="37"/>
      <c r="H96" s="38"/>
    </row>
    <row r="97" spans="1:8" ht="37.5" customHeight="1" x14ac:dyDescent="0.2">
      <c r="A97" s="147" t="s">
        <v>190</v>
      </c>
      <c r="B97" s="366"/>
      <c r="C97" s="350"/>
      <c r="D97" s="36">
        <v>42240</v>
      </c>
      <c r="E97" s="37"/>
      <c r="F97" s="37"/>
      <c r="G97" s="37"/>
      <c r="H97" s="38"/>
    </row>
    <row r="98" spans="1:8" ht="37.5" customHeight="1" x14ac:dyDescent="0.2">
      <c r="A98" s="147" t="s">
        <v>191</v>
      </c>
      <c r="B98" s="366"/>
      <c r="C98" s="350"/>
      <c r="D98" s="36">
        <v>43560</v>
      </c>
      <c r="E98" s="37"/>
      <c r="F98" s="37"/>
      <c r="G98" s="37"/>
      <c r="H98" s="38"/>
    </row>
    <row r="99" spans="1:8" ht="37.5" customHeight="1" x14ac:dyDescent="0.2">
      <c r="A99" s="147" t="s">
        <v>192</v>
      </c>
      <c r="B99" s="366"/>
      <c r="C99" s="350"/>
      <c r="D99" s="36">
        <v>44880</v>
      </c>
      <c r="E99" s="37"/>
      <c r="F99" s="37"/>
      <c r="G99" s="37"/>
      <c r="H99" s="38"/>
    </row>
    <row r="100" spans="1:8" ht="37.5" customHeight="1" x14ac:dyDescent="0.2">
      <c r="A100" s="147" t="s">
        <v>229</v>
      </c>
      <c r="B100" s="366"/>
      <c r="C100" s="350"/>
      <c r="D100" s="36">
        <v>46200</v>
      </c>
      <c r="E100" s="37"/>
      <c r="F100" s="37"/>
      <c r="G100" s="37"/>
      <c r="H100" s="38"/>
    </row>
    <row r="101" spans="1:8" ht="37.5" customHeight="1" x14ac:dyDescent="0.2">
      <c r="A101" s="147" t="s">
        <v>230</v>
      </c>
      <c r="B101" s="366"/>
      <c r="C101" s="350"/>
      <c r="D101" s="36">
        <v>47520</v>
      </c>
      <c r="E101" s="37"/>
      <c r="F101" s="37"/>
      <c r="G101" s="37"/>
      <c r="H101" s="38"/>
    </row>
    <row r="102" spans="1:8" ht="37.5" customHeight="1" x14ac:dyDescent="0.2">
      <c r="A102" s="147" t="s">
        <v>231</v>
      </c>
      <c r="B102" s="366"/>
      <c r="C102" s="350"/>
      <c r="D102" s="36">
        <v>48840</v>
      </c>
      <c r="E102" s="37"/>
      <c r="F102" s="37"/>
      <c r="G102" s="37"/>
      <c r="H102" s="38"/>
    </row>
    <row r="103" spans="1:8" ht="37.5" customHeight="1" x14ac:dyDescent="0.2">
      <c r="A103" s="147" t="s">
        <v>232</v>
      </c>
      <c r="B103" s="366"/>
      <c r="C103" s="350"/>
      <c r="D103" s="36">
        <v>50160</v>
      </c>
      <c r="E103" s="37"/>
      <c r="F103" s="37"/>
      <c r="G103" s="37"/>
      <c r="H103" s="38"/>
    </row>
    <row r="104" spans="1:8" ht="37.5" customHeight="1" thickBot="1" x14ac:dyDescent="0.25">
      <c r="A104" s="147" t="s">
        <v>233</v>
      </c>
      <c r="B104" s="366"/>
      <c r="C104" s="367"/>
      <c r="D104" s="36">
        <v>51480</v>
      </c>
      <c r="E104" s="37"/>
      <c r="F104" s="37"/>
      <c r="G104" s="37"/>
      <c r="H104" s="38"/>
    </row>
    <row r="105" spans="1:8" ht="50.1" customHeight="1" thickBot="1" x14ac:dyDescent="0.25">
      <c r="A105" s="136" t="s">
        <v>59</v>
      </c>
      <c r="B105" s="137"/>
      <c r="C105" s="137"/>
      <c r="D105" s="138" t="str">
        <f>"от "&amp;MIN(D106:D115)&amp;" до "&amp;MAX(D106:D115)</f>
        <v>от 144 до 4932</v>
      </c>
      <c r="E105" s="139"/>
      <c r="F105" s="139"/>
      <c r="G105" s="139"/>
      <c r="H105" s="140"/>
    </row>
    <row r="106" spans="1:8" ht="151.5" x14ac:dyDescent="0.2">
      <c r="A106" s="149" t="s">
        <v>60</v>
      </c>
      <c r="B106" s="150" t="s">
        <v>13</v>
      </c>
      <c r="C106" s="296"/>
      <c r="D106" s="152">
        <v>858</v>
      </c>
      <c r="E106" s="152"/>
      <c r="F106" s="152"/>
      <c r="G106" s="152"/>
      <c r="H106" s="153"/>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7" s="157">
        <v>144</v>
      </c>
      <c r="E107" s="157"/>
      <c r="F107" s="157"/>
      <c r="G107" s="157"/>
      <c r="H107" s="158"/>
    </row>
    <row r="108" spans="1:8" ht="37.5" customHeight="1" x14ac:dyDescent="0.2">
      <c r="A108" s="154" t="s">
        <v>62</v>
      </c>
      <c r="B108" s="155"/>
      <c r="C108" s="159"/>
      <c r="D108" s="157">
        <v>2598</v>
      </c>
      <c r="E108" s="157"/>
      <c r="F108" s="157"/>
      <c r="G108" s="157"/>
      <c r="H108" s="158"/>
    </row>
    <row r="109" spans="1:8" ht="37.5" customHeight="1" x14ac:dyDescent="0.2">
      <c r="A109" s="154" t="s">
        <v>63</v>
      </c>
      <c r="B109" s="155"/>
      <c r="C109" s="159"/>
      <c r="D109" s="157">
        <v>1500</v>
      </c>
      <c r="E109" s="157"/>
      <c r="F109" s="157"/>
      <c r="G109" s="157"/>
      <c r="H109" s="158"/>
    </row>
    <row r="110" spans="1:8" ht="37.5" customHeight="1" x14ac:dyDescent="0.2">
      <c r="A110" s="160" t="s">
        <v>64</v>
      </c>
      <c r="B110" s="161"/>
      <c r="C110" s="159"/>
      <c r="D110" s="157">
        <v>2598</v>
      </c>
      <c r="E110" s="157"/>
      <c r="F110" s="157"/>
      <c r="G110" s="157"/>
      <c r="H110" s="158"/>
    </row>
    <row r="111" spans="1:8" ht="37.5" customHeight="1" x14ac:dyDescent="0.2">
      <c r="A111" s="154" t="s">
        <v>65</v>
      </c>
      <c r="B111" s="155"/>
      <c r="C111" s="159"/>
      <c r="D111" s="157">
        <v>258</v>
      </c>
      <c r="E111" s="157"/>
      <c r="F111" s="157"/>
      <c r="G111" s="157"/>
      <c r="H111" s="158"/>
    </row>
    <row r="112" spans="1:8" ht="37.5" customHeight="1" x14ac:dyDescent="0.2">
      <c r="A112" s="154" t="s">
        <v>66</v>
      </c>
      <c r="B112" s="155"/>
      <c r="C112" s="159"/>
      <c r="D112" s="157">
        <v>258</v>
      </c>
      <c r="E112" s="157"/>
      <c r="F112" s="157"/>
      <c r="G112" s="157"/>
      <c r="H112" s="158"/>
    </row>
    <row r="113" spans="1:8" ht="37.5" customHeight="1" x14ac:dyDescent="0.2">
      <c r="A113" s="154" t="s">
        <v>67</v>
      </c>
      <c r="B113" s="155"/>
      <c r="C113" s="159"/>
      <c r="D113" s="157">
        <v>516</v>
      </c>
      <c r="E113" s="157"/>
      <c r="F113" s="157"/>
      <c r="G113" s="157"/>
      <c r="H113" s="158"/>
    </row>
    <row r="114" spans="1:8" ht="37.5" customHeight="1" x14ac:dyDescent="0.2">
      <c r="A114" s="154" t="s">
        <v>68</v>
      </c>
      <c r="B114" s="155"/>
      <c r="C114" s="159"/>
      <c r="D114" s="157">
        <v>774</v>
      </c>
      <c r="E114" s="157"/>
      <c r="F114" s="157"/>
      <c r="G114" s="157"/>
      <c r="H114" s="158"/>
    </row>
    <row r="115" spans="1:8" ht="37.5" customHeight="1" thickBot="1" x14ac:dyDescent="0.25">
      <c r="A115" s="162" t="s">
        <v>69</v>
      </c>
      <c r="B115" s="163"/>
      <c r="C115" s="164"/>
      <c r="D115" s="165">
        <v>4932</v>
      </c>
      <c r="E115" s="165"/>
      <c r="F115" s="165"/>
      <c r="G115" s="165"/>
      <c r="H115" s="166"/>
    </row>
    <row r="116" spans="1:8" s="16" customFormat="1" ht="117.75" customHeight="1" thickBot="1" x14ac:dyDescent="0.25">
      <c r="A116" s="283" t="s">
        <v>71</v>
      </c>
      <c r="B116" s="284"/>
      <c r="C11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6" s="45">
        <v>30</v>
      </c>
      <c r="E116" s="45"/>
      <c r="F116" s="45"/>
      <c r="G116" s="45"/>
      <c r="H116" s="46"/>
    </row>
    <row r="117" spans="1:8" ht="50.1" customHeight="1" thickBot="1" x14ac:dyDescent="0.25">
      <c r="A117" s="24" t="s">
        <v>72</v>
      </c>
      <c r="B117" s="25"/>
      <c r="C117" s="26"/>
      <c r="D117" s="173" t="e">
        <f>"от "&amp;MIN(D119,D139:H140,#REF!,D141:H155)&amp;" до "&amp;MAX(D119,D139:H140,#REF!,D141:H155)</f>
        <v>#REF!</v>
      </c>
      <c r="E117" s="173"/>
      <c r="F117" s="173"/>
      <c r="G117" s="173"/>
      <c r="H117" s="174"/>
    </row>
    <row r="118" spans="1:8" ht="21.75" thickBot="1" x14ac:dyDescent="0.25">
      <c r="A118" s="286"/>
      <c r="B118" s="287"/>
      <c r="C118" s="130"/>
      <c r="D118" s="288"/>
      <c r="E118" s="288"/>
      <c r="F118" s="288"/>
      <c r="G118" s="288"/>
      <c r="H118" s="289"/>
    </row>
    <row r="119" spans="1:8" ht="59.25"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9" s="182">
        <v>16002</v>
      </c>
      <c r="E119" s="182"/>
      <c r="F119" s="182"/>
      <c r="G119" s="182"/>
      <c r="H119" s="183"/>
    </row>
    <row r="120" spans="1:8" ht="59.25" customHeight="1" thickBot="1" x14ac:dyDescent="0.25">
      <c r="A120" s="184" t="s">
        <v>74</v>
      </c>
      <c r="B120" s="185"/>
      <c r="C120" s="186"/>
      <c r="D120" s="187" t="s">
        <v>75</v>
      </c>
      <c r="E120" s="188"/>
      <c r="F120" s="188"/>
      <c r="G120" s="188"/>
      <c r="H120" s="189"/>
    </row>
    <row r="121" spans="1:8" ht="59.25" customHeight="1" x14ac:dyDescent="0.2">
      <c r="A121" s="190" t="s">
        <v>76</v>
      </c>
      <c r="B121" s="191"/>
      <c r="C121" s="186"/>
      <c r="D121" s="157">
        <f>D119/4</f>
        <v>4000.5</v>
      </c>
      <c r="E121" s="157"/>
      <c r="F121" s="157"/>
      <c r="G121" s="157"/>
      <c r="H121" s="158"/>
    </row>
    <row r="122" spans="1:8" ht="59.25" customHeight="1" x14ac:dyDescent="0.2">
      <c r="A122" s="190" t="s">
        <v>77</v>
      </c>
      <c r="B122" s="191"/>
      <c r="C122" s="186"/>
      <c r="D122" s="157">
        <f>D119/5</f>
        <v>3200.4</v>
      </c>
      <c r="E122" s="157"/>
      <c r="F122" s="157"/>
      <c r="G122" s="157"/>
      <c r="H122" s="158"/>
    </row>
    <row r="123" spans="1:8" ht="59.25" customHeight="1" x14ac:dyDescent="0.2">
      <c r="A123" s="190" t="s">
        <v>78</v>
      </c>
      <c r="B123" s="191"/>
      <c r="C123" s="186"/>
      <c r="D123" s="157">
        <f>D119/6</f>
        <v>2667</v>
      </c>
      <c r="E123" s="157"/>
      <c r="F123" s="157"/>
      <c r="G123" s="157"/>
      <c r="H123" s="158"/>
    </row>
    <row r="124" spans="1:8" ht="59.25" customHeight="1" x14ac:dyDescent="0.2">
      <c r="A124" s="190" t="s">
        <v>79</v>
      </c>
      <c r="B124" s="191"/>
      <c r="C124" s="186"/>
      <c r="D124" s="157">
        <f>D119/7</f>
        <v>2286</v>
      </c>
      <c r="E124" s="157"/>
      <c r="F124" s="157"/>
      <c r="G124" s="157"/>
      <c r="H124" s="158"/>
    </row>
    <row r="125" spans="1:8" ht="59.25" customHeight="1" x14ac:dyDescent="0.2">
      <c r="A125" s="190" t="s">
        <v>80</v>
      </c>
      <c r="B125" s="191"/>
      <c r="C125" s="186"/>
      <c r="D125" s="157">
        <f>D119/8</f>
        <v>2000.25</v>
      </c>
      <c r="E125" s="157"/>
      <c r="F125" s="157"/>
      <c r="G125" s="157"/>
      <c r="H125" s="158"/>
    </row>
    <row r="126" spans="1:8" ht="59.25" customHeight="1" x14ac:dyDescent="0.2">
      <c r="A126" s="190" t="s">
        <v>81</v>
      </c>
      <c r="B126" s="191"/>
      <c r="C126" s="186"/>
      <c r="D126" s="157">
        <f>D119/9</f>
        <v>1778</v>
      </c>
      <c r="E126" s="157"/>
      <c r="F126" s="157"/>
      <c r="G126" s="157"/>
      <c r="H126" s="158"/>
    </row>
    <row r="127" spans="1:8" ht="59.25" customHeight="1" x14ac:dyDescent="0.2">
      <c r="A127" s="190" t="s">
        <v>82</v>
      </c>
      <c r="B127" s="191"/>
      <c r="C127" s="186"/>
      <c r="D127" s="157">
        <f>D119/10</f>
        <v>1600.2</v>
      </c>
      <c r="E127" s="157"/>
      <c r="F127" s="157"/>
      <c r="G127" s="157"/>
      <c r="H127" s="158"/>
    </row>
    <row r="128" spans="1:8" ht="59.25" customHeight="1" thickBot="1" x14ac:dyDescent="0.25">
      <c r="A128" s="179" t="s">
        <v>83</v>
      </c>
      <c r="B128" s="180"/>
      <c r="C128" s="186"/>
      <c r="D128" s="182">
        <v>24000</v>
      </c>
      <c r="E128" s="182"/>
      <c r="F128" s="182"/>
      <c r="G128" s="182"/>
      <c r="H128" s="183"/>
    </row>
    <row r="129" spans="1:8" ht="59.25" customHeight="1" thickBot="1" x14ac:dyDescent="0.25">
      <c r="A129" s="184" t="s">
        <v>74</v>
      </c>
      <c r="B129" s="185"/>
      <c r="C129" s="186"/>
      <c r="D129" s="187" t="s">
        <v>75</v>
      </c>
      <c r="E129" s="188"/>
      <c r="F129" s="188"/>
      <c r="G129" s="188"/>
      <c r="H129" s="189"/>
    </row>
    <row r="130" spans="1:8" ht="59.25" customHeight="1" x14ac:dyDescent="0.2">
      <c r="A130" s="190" t="s">
        <v>76</v>
      </c>
      <c r="B130" s="191"/>
      <c r="C130" s="186"/>
      <c r="D130" s="157">
        <v>6000</v>
      </c>
      <c r="E130" s="157"/>
      <c r="F130" s="157"/>
      <c r="G130" s="157"/>
      <c r="H130" s="158"/>
    </row>
    <row r="131" spans="1:8" ht="59.25" customHeight="1" x14ac:dyDescent="0.2">
      <c r="A131" s="190" t="s">
        <v>77</v>
      </c>
      <c r="B131" s="191"/>
      <c r="C131" s="186"/>
      <c r="D131" s="157">
        <v>4800</v>
      </c>
      <c r="E131" s="157"/>
      <c r="F131" s="157"/>
      <c r="G131" s="157"/>
      <c r="H131" s="158"/>
    </row>
    <row r="132" spans="1:8" ht="59.25" customHeight="1" x14ac:dyDescent="0.2">
      <c r="A132" s="190" t="s">
        <v>78</v>
      </c>
      <c r="B132" s="191"/>
      <c r="C132" s="186"/>
      <c r="D132" s="157">
        <v>4000</v>
      </c>
      <c r="E132" s="157"/>
      <c r="F132" s="157"/>
      <c r="G132" s="157"/>
      <c r="H132" s="158"/>
    </row>
    <row r="133" spans="1:8" ht="59.25" customHeight="1" x14ac:dyDescent="0.2">
      <c r="A133" s="190" t="s">
        <v>79</v>
      </c>
      <c r="B133" s="191"/>
      <c r="C133" s="186"/>
      <c r="D133" s="157">
        <v>3428.5714285714289</v>
      </c>
      <c r="E133" s="157"/>
      <c r="F133" s="157"/>
      <c r="G133" s="157"/>
      <c r="H133" s="158"/>
    </row>
    <row r="134" spans="1:8" ht="59.25" customHeight="1" x14ac:dyDescent="0.2">
      <c r="A134" s="190" t="s">
        <v>80</v>
      </c>
      <c r="B134" s="191"/>
      <c r="C134" s="186"/>
      <c r="D134" s="157">
        <v>3000</v>
      </c>
      <c r="E134" s="157"/>
      <c r="F134" s="157"/>
      <c r="G134" s="157"/>
      <c r="H134" s="158"/>
    </row>
    <row r="135" spans="1:8" ht="59.25" customHeight="1" x14ac:dyDescent="0.2">
      <c r="A135" s="190" t="s">
        <v>81</v>
      </c>
      <c r="B135" s="191"/>
      <c r="C135" s="186"/>
      <c r="D135" s="157">
        <v>2666.6666666666665</v>
      </c>
      <c r="E135" s="157"/>
      <c r="F135" s="157"/>
      <c r="G135" s="157"/>
      <c r="H135" s="158"/>
    </row>
    <row r="136" spans="1:8" ht="59.25" customHeight="1" thickBot="1" x14ac:dyDescent="0.25">
      <c r="A136" s="190" t="s">
        <v>82</v>
      </c>
      <c r="B136" s="191"/>
      <c r="C136" s="194"/>
      <c r="D136" s="157">
        <v>2400</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7" s="44">
        <v>10008</v>
      </c>
      <c r="E137" s="45"/>
      <c r="F137" s="45"/>
      <c r="G137" s="45"/>
      <c r="H137" s="46"/>
    </row>
    <row r="138" spans="1:8" ht="21.75" thickBot="1" x14ac:dyDescent="0.25">
      <c r="A138" s="286"/>
      <c r="B138" s="287"/>
      <c r="C138" s="125"/>
      <c r="D138" s="288"/>
      <c r="E138" s="288"/>
      <c r="F138" s="288"/>
      <c r="G138" s="288"/>
      <c r="H138" s="289"/>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"2ГИС.СТАВРОПОЛЬ"</v>
      </c>
      <c r="D139" s="31">
        <v>5970</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121">
        <v>5970</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6">
        <v>5520</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"2ГИС.СТАВРОПОЛЬ"</v>
      </c>
      <c r="D142" s="36">
        <v>8640</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"2ГИС.СТАВРОПОЛЬ"</v>
      </c>
      <c r="D143" s="36">
        <v>10368</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4" s="36">
        <v>3834</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5" s="36">
        <v>3309</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6" s="36">
        <v>5970</v>
      </c>
      <c r="E146" s="37"/>
      <c r="F146" s="37"/>
      <c r="G146" s="37"/>
      <c r="H146" s="38"/>
    </row>
    <row r="147" spans="1:8" ht="50.1" customHeight="1" x14ac:dyDescent="0.2">
      <c r="A147" s="160" t="s">
        <v>93</v>
      </c>
      <c r="B147" s="161"/>
      <c r="C147" s="203" t="e">
        <f>#REF!</f>
        <v>#REF!</v>
      </c>
      <c r="D147" s="36">
        <v>15000</v>
      </c>
      <c r="E147" s="37"/>
      <c r="F147" s="37"/>
      <c r="G147" s="37"/>
      <c r="H147" s="38"/>
    </row>
    <row r="148" spans="1:8" ht="50.1" customHeight="1" x14ac:dyDescent="0.2">
      <c r="A148" s="160" t="s">
        <v>94</v>
      </c>
      <c r="B148" s="161"/>
      <c r="C148" s="202" t="s">
        <v>95</v>
      </c>
      <c r="D148" s="36">
        <v>552</v>
      </c>
      <c r="E148" s="37"/>
      <c r="F148" s="37"/>
      <c r="G148" s="37"/>
      <c r="H148" s="38"/>
    </row>
    <row r="149" spans="1:8" ht="81"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6">
        <v>1950</v>
      </c>
      <c r="E149" s="37"/>
      <c r="F149" s="37"/>
      <c r="G149" s="37"/>
      <c r="H149" s="38"/>
    </row>
    <row r="150" spans="1:8" ht="81" customHeight="1" x14ac:dyDescent="0.2">
      <c r="A150" s="160" t="s">
        <v>97</v>
      </c>
      <c r="B150" s="161"/>
      <c r="C150" s="202"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0" s="36">
        <v>1560</v>
      </c>
      <c r="E150" s="37"/>
      <c r="F150" s="37"/>
      <c r="G150" s="37"/>
      <c r="H150" s="38"/>
    </row>
    <row r="151" spans="1:8" ht="81" customHeight="1" x14ac:dyDescent="0.2">
      <c r="A151" s="160" t="s">
        <v>98</v>
      </c>
      <c r="B151" s="161"/>
      <c r="C151"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1" s="36">
        <v>1680</v>
      </c>
      <c r="E151" s="37"/>
      <c r="F151" s="37"/>
      <c r="G151" s="37"/>
      <c r="H151" s="38"/>
    </row>
    <row r="152" spans="1:8" ht="81" customHeight="1" x14ac:dyDescent="0.2">
      <c r="A152" s="160" t="s">
        <v>99</v>
      </c>
      <c r="B152" s="161"/>
      <c r="C152"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2" s="36">
        <v>780</v>
      </c>
      <c r="E152" s="37"/>
      <c r="F152" s="37"/>
      <c r="G152" s="37"/>
      <c r="H152" s="38"/>
    </row>
    <row r="153" spans="1:8" ht="81" customHeight="1" x14ac:dyDescent="0.2">
      <c r="A153" s="160" t="s">
        <v>100</v>
      </c>
      <c r="B153" s="161" t="s">
        <v>100</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3" s="36">
        <v>20640</v>
      </c>
      <c r="E153" s="37"/>
      <c r="F153" s="37"/>
      <c r="G153" s="37"/>
      <c r="H153" s="38"/>
    </row>
    <row r="154" spans="1:8" ht="81" customHeight="1" x14ac:dyDescent="0.2">
      <c r="A154" s="160" t="s">
        <v>101</v>
      </c>
      <c r="B154" s="161" t="s">
        <v>101</v>
      </c>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4" s="36">
        <v>3504</v>
      </c>
      <c r="E154" s="37"/>
      <c r="F154" s="37"/>
      <c r="G154" s="37"/>
      <c r="H154" s="38"/>
    </row>
    <row r="155" spans="1:8" ht="50.1" customHeight="1" thickBot="1" x14ac:dyDescent="0.25">
      <c r="A155" s="160" t="s">
        <v>102</v>
      </c>
      <c r="B155" s="161"/>
      <c r="C155"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5" s="36">
        <v>5514</v>
      </c>
      <c r="E155" s="37"/>
      <c r="F155" s="37"/>
      <c r="G155" s="37"/>
      <c r="H155" s="38"/>
    </row>
    <row r="156" spans="1:8" s="16" customFormat="1" ht="102" customHeight="1" thickBot="1" x14ac:dyDescent="0.25">
      <c r="A156" s="160" t="s">
        <v>16</v>
      </c>
      <c r="B156" s="161"/>
      <c r="C15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6" s="36">
        <v>858</v>
      </c>
      <c r="E156" s="37"/>
      <c r="F156" s="37"/>
      <c r="G156" s="37"/>
      <c r="H156" s="38"/>
    </row>
    <row r="157" spans="1:8" s="16" customFormat="1" ht="102" customHeight="1" thickBot="1" x14ac:dyDescent="0.25">
      <c r="A157" s="160" t="s">
        <v>103</v>
      </c>
      <c r="B157" s="161"/>
      <c r="C15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7" s="36">
        <v>50010</v>
      </c>
      <c r="E157" s="37"/>
      <c r="F157" s="37"/>
      <c r="G157" s="37"/>
      <c r="H157" s="38"/>
    </row>
    <row r="158" spans="1:8" s="16" customFormat="1" ht="126" customHeight="1" x14ac:dyDescent="0.2">
      <c r="A158" s="160" t="s">
        <v>104</v>
      </c>
      <c r="B158" s="161"/>
      <c r="C15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8" s="36">
        <v>15000</v>
      </c>
      <c r="E158" s="37"/>
      <c r="F158" s="37"/>
      <c r="G158" s="37"/>
      <c r="H158" s="38"/>
    </row>
    <row r="159" spans="1:8" s="16" customFormat="1" ht="96" customHeight="1" x14ac:dyDescent="0.2">
      <c r="A159" s="154" t="s">
        <v>105</v>
      </c>
      <c r="B159" s="20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9" s="36">
        <v>5010</v>
      </c>
      <c r="E159" s="37"/>
      <c r="F159" s="37"/>
      <c r="G159" s="37"/>
      <c r="H159" s="38"/>
    </row>
    <row r="160" spans="1:8" s="16" customFormat="1" ht="96" customHeight="1" x14ac:dyDescent="0.2">
      <c r="A160" s="154" t="s">
        <v>106</v>
      </c>
      <c r="B160" s="204"/>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0" s="36">
        <v>8232</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"2ГИС.СТАВРОПОЛЬ"</v>
      </c>
      <c r="D161" s="36">
        <v>9960</v>
      </c>
      <c r="E161" s="37"/>
      <c r="F161" s="37"/>
      <c r="G161" s="37"/>
      <c r="H161" s="38"/>
    </row>
    <row r="162" spans="1:8" ht="50.1" customHeight="1" x14ac:dyDescent="0.2">
      <c r="A162" s="160" t="s">
        <v>108</v>
      </c>
      <c r="B162" s="161"/>
      <c r="C162" s="202"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6">
        <v>9960</v>
      </c>
      <c r="E162" s="37"/>
      <c r="F162" s="37"/>
      <c r="G162" s="37"/>
      <c r="H162" s="38"/>
    </row>
    <row r="163" spans="1:8" ht="50.1" customHeight="1" x14ac:dyDescent="0.2">
      <c r="A163" s="160" t="s">
        <v>109</v>
      </c>
      <c r="B163" s="161"/>
      <c r="C163" s="202" t="str">
        <f t="shared" si="1"/>
        <v>Электронный справочник на основе Справочника организаций "2ГИС.СТАВРОПОЛЬ" (версия для ПК)</v>
      </c>
      <c r="D163" s="36">
        <v>9120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"2ГИС.СТАВРОПОЛЬ"</v>
      </c>
      <c r="D164" s="36">
        <v>14280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"2ГИС.СТАВРОПОЛЬ"</v>
      </c>
      <c r="D165" s="36">
        <v>17136</v>
      </c>
      <c r="E165" s="37"/>
      <c r="F165" s="37"/>
      <c r="G165" s="37"/>
      <c r="H165" s="38"/>
    </row>
    <row r="166" spans="1:8" ht="50.1" customHeight="1" x14ac:dyDescent="0.2">
      <c r="A166" s="160" t="s">
        <v>112</v>
      </c>
      <c r="B166" s="161"/>
      <c r="C166" s="202" t="str">
        <f t="shared" si="1"/>
        <v>Электронный справочник на основе Справочника организаций "2ГИС.СТАВРОПОЛЬ" (версия для ПК)</v>
      </c>
      <c r="D166" s="36">
        <v>6360</v>
      </c>
      <c r="E166" s="37"/>
      <c r="F166" s="37"/>
      <c r="G166" s="37"/>
      <c r="H166" s="38"/>
    </row>
    <row r="167" spans="1:8" ht="50.1" customHeight="1" x14ac:dyDescent="0.2">
      <c r="A167" s="160" t="s">
        <v>113</v>
      </c>
      <c r="B167" s="161"/>
      <c r="C167" s="202" t="str">
        <f t="shared" si="1"/>
        <v>Электронный справочник на основе Справочника организаций "2ГИС.СТАВРОПОЛЬ" (версия для ПК)</v>
      </c>
      <c r="D167" s="36">
        <v>5520</v>
      </c>
      <c r="E167" s="37"/>
      <c r="F167" s="37"/>
      <c r="G167" s="37"/>
      <c r="H167" s="38"/>
    </row>
    <row r="168" spans="1:8" ht="50.1" customHeight="1" x14ac:dyDescent="0.2">
      <c r="A168" s="160" t="s">
        <v>114</v>
      </c>
      <c r="B168" s="161"/>
      <c r="C168" s="202" t="str">
        <f t="shared" si="1"/>
        <v>Электронный справочник на основе Справочника организаций "2ГИС.СТАВРОПОЛЬ" (версия для ПК)</v>
      </c>
      <c r="D168" s="36">
        <v>9960</v>
      </c>
      <c r="E168" s="37"/>
      <c r="F168" s="37"/>
      <c r="G168" s="37"/>
      <c r="H168" s="38"/>
    </row>
    <row r="169" spans="1:8" ht="50.1" customHeight="1" x14ac:dyDescent="0.2">
      <c r="A169" s="160" t="s">
        <v>115</v>
      </c>
      <c r="B169" s="161"/>
      <c r="C169" s="202" t="s">
        <v>95</v>
      </c>
      <c r="D169" s="36">
        <v>960</v>
      </c>
      <c r="E169" s="37"/>
      <c r="F169" s="37"/>
      <c r="G169" s="37"/>
      <c r="H169" s="38"/>
    </row>
    <row r="170" spans="1:8" ht="69.75" customHeight="1" x14ac:dyDescent="0.2">
      <c r="A170" s="160" t="s">
        <v>116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70" s="36">
        <v>34080</v>
      </c>
      <c r="E170" s="37"/>
      <c r="F170" s="37"/>
      <c r="G170" s="37"/>
      <c r="H170" s="38"/>
    </row>
    <row r="171" spans="1:8" ht="50.1" customHeight="1" thickBot="1" x14ac:dyDescent="0.25">
      <c r="A171" s="160" t="s">
        <v>117</v>
      </c>
      <c r="B171" s="161"/>
      <c r="C171" s="202" t="str">
        <f t="shared" si="1"/>
        <v>Электронный справочник на основе Справочника организаций "2ГИС.СТАВРОПОЛЬ" (версия для ПК)</v>
      </c>
      <c r="D171" s="44">
        <v>9120</v>
      </c>
      <c r="E171" s="45"/>
      <c r="F171" s="45"/>
      <c r="G171" s="45"/>
      <c r="H171" s="46"/>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73" s="36">
        <v>5040</v>
      </c>
      <c r="E173" s="37"/>
      <c r="F173" s="37"/>
      <c r="G173" s="37"/>
      <c r="H173" s="38"/>
    </row>
    <row r="174" spans="1:8" s="16" customFormat="1" ht="50.1" customHeight="1" x14ac:dyDescent="0.2">
      <c r="A174" s="160" t="s">
        <v>120</v>
      </c>
      <c r="B174" s="161"/>
      <c r="C174" s="209"/>
      <c r="D174" s="36">
        <v>5040</v>
      </c>
      <c r="E174" s="37"/>
      <c r="F174" s="37"/>
      <c r="G174" s="37"/>
      <c r="H174" s="38"/>
    </row>
    <row r="175" spans="1:8" s="16" customFormat="1" ht="50.1" customHeight="1" x14ac:dyDescent="0.2">
      <c r="A175" s="207" t="s">
        <v>121</v>
      </c>
      <c r="B175" s="208"/>
      <c r="C175" s="209"/>
      <c r="D175" s="293">
        <v>1500</v>
      </c>
      <c r="E175" s="157"/>
      <c r="F175" s="157"/>
      <c r="G175" s="157"/>
      <c r="H175" s="157"/>
    </row>
    <row r="176" spans="1:8" s="16" customFormat="1" ht="50.1" customHeight="1" x14ac:dyDescent="0.2">
      <c r="A176" s="207" t="s">
        <v>122</v>
      </c>
      <c r="B176" s="208"/>
      <c r="C176" s="209"/>
      <c r="D176" s="293">
        <v>150</v>
      </c>
      <c r="E176" s="157"/>
      <c r="F176" s="157"/>
      <c r="G176" s="157"/>
      <c r="H176" s="157"/>
    </row>
    <row r="177" spans="1:8" s="16" customFormat="1" ht="50.1" customHeight="1" thickBot="1" x14ac:dyDescent="0.25">
      <c r="A177" s="207" t="s">
        <v>123</v>
      </c>
      <c r="B177" s="208"/>
      <c r="C177" s="210"/>
      <c r="D177" s="78">
        <v>510</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"Интернет-площадка 2gis.ru на основе Cправочника организаций "&amp;$C$2&amp;""</f>
        <v>Интернет-площадка 2gis.ru на основе Cправочника организаций "2ГИС.СТАВРОПОЛЬ"</v>
      </c>
      <c r="D179" s="36">
        <v>2208</v>
      </c>
      <c r="E179" s="37"/>
      <c r="F179" s="37"/>
      <c r="G179" s="37"/>
      <c r="H179" s="38"/>
    </row>
    <row r="180" spans="1:8" ht="50.1" customHeight="1" x14ac:dyDescent="0.2">
      <c r="A180" s="160" t="s">
        <v>126</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0" s="36">
        <v>2598</v>
      </c>
      <c r="E180" s="37"/>
      <c r="F180" s="37"/>
      <c r="G180" s="37"/>
      <c r="H180" s="38"/>
    </row>
    <row r="181" spans="1:8" ht="50.1" customHeight="1" x14ac:dyDescent="0.2">
      <c r="A181" s="160" t="s">
        <v>195</v>
      </c>
      <c r="B181" s="161"/>
      <c r="C181" s="202" t="str">
        <f>"Интернет-площадка 2gis.ru на основе Cправочника организаций "&amp;$C$2&amp;""</f>
        <v>Интернет-площадка 2gis.ru на основе Cправочника организаций "2ГИС.СТАВРОПОЛЬ"</v>
      </c>
      <c r="D181" s="36">
        <v>3720</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2" s="36">
        <v>4320</v>
      </c>
      <c r="E182" s="37"/>
      <c r="F182" s="37"/>
      <c r="G182" s="37"/>
      <c r="H182" s="38"/>
    </row>
    <row r="183" spans="1:8" s="16" customFormat="1" ht="126" customHeight="1" thickBot="1" x14ac:dyDescent="0.25">
      <c r="A183" s="160" t="s">
        <v>129</v>
      </c>
      <c r="B183" s="161"/>
      <c r="C183" s="481" t="str">
        <f>C179</f>
        <v>Интернет-площадка 2gis.ru на основе Cправочника организаций "2ГИС.СТАВРОПОЛЬ"</v>
      </c>
      <c r="D183" s="304">
        <v>5076</v>
      </c>
      <c r="E183" s="165"/>
      <c r="F183" s="165"/>
      <c r="G183" s="165"/>
      <c r="H183" s="166"/>
    </row>
    <row r="184" spans="1:8" ht="50.1" customHeight="1" thickBot="1" x14ac:dyDescent="0.25">
      <c r="A184" s="24" t="s">
        <v>196</v>
      </c>
      <c r="B184" s="25"/>
      <c r="C184" s="26"/>
      <c r="D184" s="173"/>
      <c r="E184" s="173"/>
      <c r="F184" s="173"/>
      <c r="G184" s="173"/>
      <c r="H184" s="174"/>
    </row>
    <row r="185" spans="1:8" s="23" customFormat="1" ht="30" customHeight="1" thickBot="1" x14ac:dyDescent="0.25">
      <c r="A185" s="297"/>
      <c r="B185" s="298"/>
      <c r="C185" s="456"/>
      <c r="D185" s="298"/>
      <c r="E185" s="298"/>
      <c r="F185" s="298"/>
      <c r="G185" s="298"/>
      <c r="H185" s="299"/>
    </row>
    <row r="186" spans="1:8" s="16" customFormat="1" ht="185.25" customHeight="1" x14ac:dyDescent="0.2">
      <c r="A186" s="160" t="s">
        <v>197</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6" s="31">
        <v>8010</v>
      </c>
      <c r="E186" s="32"/>
      <c r="F186" s="32"/>
      <c r="G186" s="32"/>
      <c r="H186" s="33"/>
    </row>
    <row r="187" spans="1:8" s="16" customFormat="1" ht="83.25" customHeight="1" thickBot="1" x14ac:dyDescent="0.25">
      <c r="A187" s="160" t="s">
        <v>198</v>
      </c>
      <c r="B187" s="161"/>
      <c r="C187" s="209"/>
      <c r="D187" s="36">
        <v>8010</v>
      </c>
      <c r="E187" s="37"/>
      <c r="F187" s="37"/>
      <c r="G187" s="37"/>
      <c r="H187" s="38"/>
    </row>
    <row r="188" spans="1:8" ht="21.75" thickBot="1" x14ac:dyDescent="0.25">
      <c r="A188" s="286"/>
      <c r="B188" s="287"/>
      <c r="C188" s="125"/>
      <c r="D188" s="288"/>
      <c r="E188" s="288"/>
      <c r="F188" s="288"/>
      <c r="G188" s="288"/>
      <c r="H188" s="289"/>
    </row>
    <row r="190" spans="1:8" ht="21" x14ac:dyDescent="0.2">
      <c r="A190" s="216"/>
      <c r="B190" s="217" t="s">
        <v>130</v>
      </c>
      <c r="C190" s="218" t="s">
        <v>670</v>
      </c>
      <c r="D190" s="218"/>
      <c r="E190" s="219"/>
      <c r="F190" s="219"/>
      <c r="G190" s="219"/>
      <c r="H190" s="219"/>
    </row>
    <row r="191" spans="1:8" ht="21" x14ac:dyDescent="0.2">
      <c r="A191" s="216"/>
      <c r="B191" s="219"/>
      <c r="C191" s="220" t="s">
        <v>671</v>
      </c>
      <c r="D191" s="220"/>
      <c r="E191" s="219"/>
      <c r="F191" s="219"/>
      <c r="G191" s="219"/>
      <c r="H191" s="219"/>
    </row>
    <row r="192" spans="1:8" ht="21" x14ac:dyDescent="0.2">
      <c r="A192" s="216"/>
      <c r="B192" s="219"/>
      <c r="C192" s="220" t="s">
        <v>672</v>
      </c>
      <c r="D192" s="220"/>
      <c r="E192" s="219"/>
      <c r="F192" s="219"/>
      <c r="G192" s="219"/>
      <c r="H192" s="219"/>
    </row>
    <row r="193" spans="1:8" ht="21" x14ac:dyDescent="0.2">
      <c r="C193" s="220"/>
      <c r="D193" s="220"/>
      <c r="E193" s="219"/>
      <c r="F193" s="219"/>
      <c r="G193" s="219"/>
      <c r="H193" s="213"/>
    </row>
    <row r="194" spans="1:8" ht="26.25" customHeight="1" x14ac:dyDescent="0.2">
      <c r="A194" s="223" t="str">
        <f>Абакан_юр!A171</f>
        <v>По соглашению сторон в качестве валюты платежа могут выступать украинские гривны, в этом случае курс следующий: 1 руб. = 0,5104 гривен</v>
      </c>
      <c r="B194" s="223"/>
      <c r="C194" s="223"/>
      <c r="D194" s="224"/>
      <c r="E194" s="224"/>
      <c r="F194" s="225"/>
      <c r="G194" s="226"/>
      <c r="H194" s="226"/>
    </row>
    <row r="195" spans="1:8" ht="26.25" customHeight="1" x14ac:dyDescent="0.2">
      <c r="A195" s="223" t="str">
        <f>Абакан_юр!A172</f>
        <v>По соглашению сторон в качестве валюты платежа могут выступать дирхамы ОАЭ, в этом случае курс следующий: 1 руб. = 0,0436 дирхам</v>
      </c>
      <c r="B195" s="223"/>
      <c r="C195" s="223"/>
      <c r="D195" s="224"/>
      <c r="E195" s="224"/>
      <c r="F195" s="225"/>
      <c r="G195" s="228"/>
      <c r="H195" s="228"/>
    </row>
    <row r="196" spans="1:8" ht="26.25" customHeight="1" x14ac:dyDescent="0.2">
      <c r="A196" s="223" t="str">
        <f>Абакан_юр!A173</f>
        <v>По соглашению сторон в качестве валюты платежа могут выступать доллары США, в этом случае курс следующий: 1 руб. = 0,0118 доллара</v>
      </c>
      <c r="B196" s="223"/>
      <c r="C196" s="223"/>
      <c r="D196" s="224"/>
      <c r="E196" s="224"/>
      <c r="F196" s="225"/>
      <c r="G196" s="228"/>
      <c r="H196" s="228"/>
    </row>
    <row r="197" spans="1:8" ht="26.25" customHeight="1" x14ac:dyDescent="0.2">
      <c r="A197" s="223" t="str">
        <f>Абакан_юр!A174</f>
        <v>По соглашению сторон в качестве валюты платежа могут выступать евро, в этом случае курс следующий: 1 руб. = 0,0108 евро</v>
      </c>
      <c r="B197" s="223"/>
      <c r="C197" s="223"/>
      <c r="D197" s="224"/>
      <c r="E197" s="225"/>
      <c r="F197" s="225"/>
      <c r="G197" s="228"/>
      <c r="H197" s="228"/>
    </row>
    <row r="198" spans="1:8" ht="26.25" customHeight="1" x14ac:dyDescent="0.2">
      <c r="A198" s="223" t="str">
        <f>Абакан_юр!A175</f>
        <v>По соглашению сторон в качестве валюты платежа могут выступать чешские кроны, в этом случае курс следующий: 1 руб. = 0,2741 крона</v>
      </c>
      <c r="B198" s="223"/>
      <c r="C198" s="223"/>
      <c r="D198" s="224"/>
      <c r="E198" s="225"/>
      <c r="F198" s="225"/>
      <c r="G198" s="228"/>
      <c r="H198" s="228"/>
    </row>
    <row r="199" spans="1:8" ht="26.25" customHeight="1" x14ac:dyDescent="0.2">
      <c r="A199" s="223" t="str">
        <f>Абакан_юр!A176</f>
        <v>По соглашению сторон в качестве валюты платежа могут выступать киргизские сомы, в этом случае курс следующий: 1 руб. = 1,0001 сом</v>
      </c>
      <c r="B199" s="223"/>
      <c r="C199" s="223"/>
      <c r="D199" s="224"/>
      <c r="E199" s="224"/>
      <c r="F199" s="225"/>
      <c r="G199" s="228"/>
      <c r="H199" s="228"/>
    </row>
    <row r="200" spans="1:8" ht="26.25" customHeight="1" x14ac:dyDescent="0.2">
      <c r="A200"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0" s="223"/>
      <c r="C200" s="223"/>
      <c r="D200" s="224"/>
      <c r="E200" s="224"/>
      <c r="F200" s="225"/>
      <c r="G200" s="228"/>
      <c r="H200" s="228"/>
    </row>
    <row r="201" spans="1:8" ht="26.25" customHeight="1" x14ac:dyDescent="0.2">
      <c r="A201" s="229"/>
      <c r="B201" s="229"/>
      <c r="C201" s="229"/>
      <c r="D201" s="224"/>
      <c r="E201" s="224"/>
      <c r="F201" s="225"/>
      <c r="G201" s="228"/>
      <c r="H201" s="228"/>
    </row>
    <row r="202" spans="1:8" s="262" customFormat="1" ht="92.25" customHeight="1" x14ac:dyDescent="0.2">
      <c r="A202" s="752" t="s">
        <v>673</v>
      </c>
      <c r="B202" s="752"/>
      <c r="C202" s="752"/>
      <c r="D202" s="752"/>
      <c r="E202" s="752"/>
      <c r="F202" s="752"/>
      <c r="G202" s="752"/>
      <c r="H202" s="752"/>
    </row>
    <row r="203" spans="1:8" ht="26.25" x14ac:dyDescent="0.2">
      <c r="A203" s="229"/>
      <c r="B203" s="229"/>
      <c r="C203" s="230"/>
      <c r="D203" s="231"/>
      <c r="E203" s="231"/>
      <c r="F203" s="232"/>
      <c r="G203" s="233"/>
      <c r="H203" s="233"/>
    </row>
    <row r="204" spans="1:8" ht="21" x14ac:dyDescent="0.2">
      <c r="A204" s="235" t="s">
        <v>141</v>
      </c>
      <c r="B204" s="235"/>
      <c r="C204" s="235"/>
      <c r="D204" s="235"/>
      <c r="E204" s="235"/>
      <c r="F204" s="235"/>
      <c r="G204" s="235"/>
      <c r="H204" s="235"/>
    </row>
    <row r="205" spans="1:8" ht="21" x14ac:dyDescent="0.2">
      <c r="A205" s="235" t="s">
        <v>142</v>
      </c>
      <c r="B205" s="235"/>
      <c r="C205" s="235"/>
      <c r="D205" s="235"/>
      <c r="E205" s="235"/>
      <c r="F205" s="235"/>
      <c r="G205" s="235"/>
      <c r="H205" s="235"/>
    </row>
    <row r="206" spans="1:8" ht="21" x14ac:dyDescent="0.2">
      <c r="A206" s="607"/>
      <c r="B206" s="607"/>
      <c r="C206" s="607"/>
      <c r="D206" s="607"/>
      <c r="E206" s="607"/>
      <c r="F206" s="607"/>
      <c r="G206" s="607"/>
      <c r="H206" s="607"/>
    </row>
    <row r="207" spans="1:8" s="227" customFormat="1" ht="24.95" customHeight="1" thickBot="1" x14ac:dyDescent="0.25">
      <c r="A207" s="236" t="s">
        <v>143</v>
      </c>
      <c r="B207" s="236"/>
      <c r="C207" s="236"/>
      <c r="D207" s="236"/>
      <c r="E207" s="236"/>
      <c r="F207" s="237"/>
      <c r="H207" s="238"/>
    </row>
    <row r="208" spans="1:8" s="227" customFormat="1" ht="24.95" customHeight="1" thickBot="1" x14ac:dyDescent="0.25">
      <c r="A208" s="239" t="s">
        <v>144</v>
      </c>
      <c r="B208" s="240"/>
      <c r="C208" s="240"/>
      <c r="D208" s="240"/>
      <c r="E208" s="241"/>
      <c r="F208" s="242"/>
      <c r="G208" s="213"/>
      <c r="H208" s="243"/>
    </row>
    <row r="209" spans="1:8" s="227" customFormat="1" ht="88.5" customHeight="1" thickBot="1" x14ac:dyDescent="0.25">
      <c r="A209" s="421" t="s">
        <v>145</v>
      </c>
      <c r="B209" s="422"/>
      <c r="C209" s="246" t="s">
        <v>146</v>
      </c>
      <c r="D209" s="312" t="s">
        <v>147</v>
      </c>
      <c r="E209" s="313"/>
      <c r="F209" s="248"/>
      <c r="G209" s="248"/>
      <c r="H209" s="248"/>
    </row>
    <row r="210" spans="1:8" s="234" customFormat="1" ht="23.25" x14ac:dyDescent="0.2">
      <c r="A210" s="255" t="s">
        <v>203</v>
      </c>
      <c r="B210" s="753"/>
      <c r="C210" s="754" t="s">
        <v>204</v>
      </c>
      <c r="D210" s="755">
        <v>2190</v>
      </c>
      <c r="E210" s="253"/>
      <c r="F210" s="248"/>
      <c r="G210" s="248"/>
      <c r="H210" s="248"/>
    </row>
    <row r="211" spans="1:8" ht="24.95" customHeight="1" x14ac:dyDescent="0.2">
      <c r="A211" s="255" t="s">
        <v>205</v>
      </c>
      <c r="B211" s="753"/>
      <c r="C211" s="756"/>
      <c r="D211" s="259">
        <v>1590</v>
      </c>
      <c r="E211" s="258"/>
      <c r="F211" s="248"/>
      <c r="G211" s="248"/>
      <c r="H211" s="248"/>
    </row>
    <row r="212" spans="1:8" ht="24.95" customHeight="1" x14ac:dyDescent="0.2">
      <c r="A212" s="255" t="s">
        <v>206</v>
      </c>
      <c r="B212" s="753"/>
      <c r="C212" s="756"/>
      <c r="D212" s="259">
        <v>1440</v>
      </c>
      <c r="E212" s="258"/>
      <c r="F212" s="248"/>
      <c r="G212" s="248"/>
      <c r="H212" s="248"/>
    </row>
    <row r="213" spans="1:8" s="213" customFormat="1" ht="38.25" customHeight="1" thickBot="1" x14ac:dyDescent="0.25">
      <c r="A213" s="255" t="s">
        <v>207</v>
      </c>
      <c r="B213" s="753"/>
      <c r="C213" s="757"/>
      <c r="D213" s="758">
        <v>1290</v>
      </c>
      <c r="E213" s="320"/>
      <c r="F213" s="248"/>
      <c r="G213" s="248"/>
      <c r="H213" s="248"/>
    </row>
    <row r="214" spans="1:8" ht="50.1" customHeight="1" thickBot="1" x14ac:dyDescent="0.25">
      <c r="A214" s="236" t="s">
        <v>143</v>
      </c>
      <c r="B214" s="236"/>
      <c r="C214" s="236"/>
      <c r="D214" s="236"/>
      <c r="E214" s="236"/>
      <c r="F214" s="248"/>
      <c r="G214" s="227"/>
      <c r="H214" s="238"/>
    </row>
    <row r="215" spans="1:8" ht="50.1" customHeight="1" thickBot="1" x14ac:dyDescent="0.25">
      <c r="A215" s="306" t="s">
        <v>144</v>
      </c>
      <c r="B215" s="307"/>
      <c r="C215" s="307"/>
      <c r="D215" s="307"/>
      <c r="E215" s="308"/>
      <c r="F215" s="242"/>
      <c r="H215" s="243"/>
    </row>
    <row r="216" spans="1:8" ht="81" customHeight="1" thickBot="1" x14ac:dyDescent="0.25">
      <c r="A216" s="421" t="s">
        <v>145</v>
      </c>
      <c r="B216" s="422"/>
      <c r="C216" s="246" t="s">
        <v>146</v>
      </c>
      <c r="D216" s="435" t="s">
        <v>147</v>
      </c>
      <c r="E216" s="436"/>
      <c r="F216" s="248"/>
      <c r="G216" s="248"/>
      <c r="H216" s="248"/>
    </row>
    <row r="217" spans="1:8" ht="117" customHeight="1" x14ac:dyDescent="0.2">
      <c r="A217" s="759" t="s">
        <v>148</v>
      </c>
      <c r="B217" s="760"/>
      <c r="C217" s="251" t="s">
        <v>149</v>
      </c>
      <c r="D217" s="761" t="s">
        <v>150</v>
      </c>
      <c r="E217" s="762"/>
      <c r="F217" s="248"/>
      <c r="G217" s="248"/>
      <c r="H217" s="248"/>
    </row>
    <row r="218" spans="1:8" ht="77.25" customHeight="1" x14ac:dyDescent="0.2">
      <c r="A218" s="487" t="s">
        <v>151</v>
      </c>
      <c r="B218" s="488"/>
      <c r="C218" s="256" t="s">
        <v>152</v>
      </c>
      <c r="D218" s="489" t="s">
        <v>153</v>
      </c>
      <c r="E218" s="490"/>
      <c r="F218" s="248"/>
      <c r="G218" s="248"/>
      <c r="H218" s="248"/>
    </row>
    <row r="219" spans="1:8" ht="135" customHeight="1" x14ac:dyDescent="0.2">
      <c r="A219" s="487" t="s">
        <v>154</v>
      </c>
      <c r="B219" s="488"/>
      <c r="C219" s="256" t="s">
        <v>155</v>
      </c>
      <c r="D219" s="489" t="s">
        <v>153</v>
      </c>
      <c r="E219" s="490"/>
      <c r="F219" s="248"/>
      <c r="G219" s="248"/>
      <c r="H219" s="248"/>
    </row>
    <row r="220" spans="1:8" s="213" customFormat="1" ht="102.75" customHeight="1" thickBot="1" x14ac:dyDescent="0.25">
      <c r="A220" s="316" t="s">
        <v>157</v>
      </c>
      <c r="B220" s="317"/>
      <c r="C220" s="613" t="s">
        <v>158</v>
      </c>
      <c r="D220" s="317" t="s">
        <v>153</v>
      </c>
      <c r="E220" s="614"/>
      <c r="F220" s="242"/>
      <c r="G220" s="242"/>
      <c r="H220" s="242"/>
    </row>
    <row r="221" spans="1:8" s="234" customFormat="1" ht="222.75" customHeight="1" thickBot="1" x14ac:dyDescent="0.25">
      <c r="A221" s="316" t="s">
        <v>159</v>
      </c>
      <c r="B221" s="317"/>
      <c r="C221" s="318" t="s">
        <v>160</v>
      </c>
      <c r="D221" s="319" t="s">
        <v>153</v>
      </c>
      <c r="E221" s="320"/>
      <c r="F221" s="232"/>
      <c r="G221" s="233"/>
      <c r="H221" s="233"/>
    </row>
    <row r="222" spans="1:8" ht="26.25" x14ac:dyDescent="0.2">
      <c r="A222" s="734"/>
      <c r="B222" s="734"/>
      <c r="C222" s="638"/>
      <c r="D222" s="638"/>
      <c r="E222" s="638"/>
      <c r="F222" s="232"/>
      <c r="G222" s="233"/>
      <c r="H222" s="233"/>
    </row>
    <row r="223" spans="1:8" ht="34.5" customHeight="1" x14ac:dyDescent="0.2">
      <c r="A223" s="260" t="s">
        <v>161</v>
      </c>
      <c r="B223" s="260"/>
      <c r="C223" s="260"/>
      <c r="D223" s="260"/>
      <c r="E223" s="260"/>
      <c r="F223" s="260"/>
      <c r="G223" s="260"/>
      <c r="H223" s="260"/>
    </row>
    <row r="224" spans="1:8" ht="34.5" customHeight="1" x14ac:dyDescent="0.2">
      <c r="A224" s="260" t="s">
        <v>162</v>
      </c>
      <c r="B224" s="260"/>
      <c r="C224" s="260"/>
      <c r="D224" s="260"/>
      <c r="E224" s="260"/>
      <c r="F224" s="260"/>
      <c r="G224" s="260"/>
      <c r="H224" s="260"/>
    </row>
    <row r="225" spans="1:8" ht="183" customHeight="1" x14ac:dyDescent="0.2">
      <c r="A22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235"/>
      <c r="C225" s="235"/>
      <c r="D225" s="235"/>
      <c r="E225" s="235"/>
      <c r="F225" s="235"/>
      <c r="G225" s="235"/>
      <c r="H225" s="235"/>
    </row>
    <row r="226" spans="1:8" ht="77.25" customHeight="1" x14ac:dyDescent="0.2">
      <c r="A226" s="235" t="s">
        <v>164</v>
      </c>
      <c r="B226" s="235"/>
      <c r="C226" s="235"/>
      <c r="D226" s="235"/>
      <c r="E226" s="235"/>
      <c r="F226" s="235"/>
      <c r="G226" s="235"/>
      <c r="H226" s="235"/>
    </row>
    <row r="227" spans="1:8" ht="23.25" x14ac:dyDescent="0.2">
      <c r="A227" s="260" t="s">
        <v>165</v>
      </c>
      <c r="B227" s="260"/>
      <c r="C227" s="260"/>
      <c r="D227" s="260"/>
      <c r="E227" s="260"/>
      <c r="F227" s="260"/>
      <c r="G227" s="260"/>
      <c r="H227" s="260"/>
    </row>
    <row r="228" spans="1:8" s="262" customFormat="1" ht="114.75" customHeight="1" x14ac:dyDescent="0.2">
      <c r="A228" s="235" t="s">
        <v>166</v>
      </c>
      <c r="B228" s="235"/>
      <c r="C228" s="235"/>
      <c r="D228" s="235"/>
      <c r="E228" s="235"/>
      <c r="F228" s="235"/>
      <c r="G228" s="235"/>
      <c r="H228" s="235"/>
    </row>
  </sheetData>
  <sheetProtection selectLockedCells="1" selectUnlockedCells="1"/>
  <mergeCells count="380">
    <mergeCell ref="A227:H227"/>
    <mergeCell ref="A228:E228"/>
    <mergeCell ref="F228:H228"/>
    <mergeCell ref="A221:B221"/>
    <mergeCell ref="D221:E221"/>
    <mergeCell ref="A223:H223"/>
    <mergeCell ref="A224:H224"/>
    <mergeCell ref="A225:H225"/>
    <mergeCell ref="A226:H226"/>
    <mergeCell ref="A218:B218"/>
    <mergeCell ref="D218:E218"/>
    <mergeCell ref="A219:B219"/>
    <mergeCell ref="D219:E219"/>
    <mergeCell ref="A220:B220"/>
    <mergeCell ref="D220:E220"/>
    <mergeCell ref="A214:E214"/>
    <mergeCell ref="A215:E215"/>
    <mergeCell ref="A216:B216"/>
    <mergeCell ref="D216:E216"/>
    <mergeCell ref="A217:B217"/>
    <mergeCell ref="D217:E217"/>
    <mergeCell ref="A210:B210"/>
    <mergeCell ref="C210:C213"/>
    <mergeCell ref="D210:E210"/>
    <mergeCell ref="A211:B211"/>
    <mergeCell ref="D211:E211"/>
    <mergeCell ref="A212:B212"/>
    <mergeCell ref="D212:E212"/>
    <mergeCell ref="A213:B213"/>
    <mergeCell ref="D213:E213"/>
    <mergeCell ref="A202:H202"/>
    <mergeCell ref="A204:H204"/>
    <mergeCell ref="A205:H205"/>
    <mergeCell ref="A207:E207"/>
    <mergeCell ref="A208:E208"/>
    <mergeCell ref="A209:B209"/>
    <mergeCell ref="D209:E209"/>
    <mergeCell ref="A195:C195"/>
    <mergeCell ref="A196:C196"/>
    <mergeCell ref="A197:C197"/>
    <mergeCell ref="A198:C198"/>
    <mergeCell ref="A199:C199"/>
    <mergeCell ref="A200:C200"/>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3"/>
  <sheetViews>
    <sheetView view="pageBreakPreview" zoomScale="40" zoomScaleNormal="60" zoomScaleSheetLayoutView="40" workbookViewId="0">
      <pane ySplit="3" topLeftCell="A137"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674</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267">
        <v>120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1">
        <f>F48*1.2</f>
        <v>5608.8</v>
      </c>
      <c r="E48" s="32">
        <f>F48*1.1</f>
        <v>5141.4000000000005</v>
      </c>
      <c r="F48" s="32">
        <v>4674</v>
      </c>
      <c r="G48" s="32">
        <f>F48*0.75</f>
        <v>3505.5</v>
      </c>
      <c r="H48" s="33">
        <f>F48*0.5</f>
        <v>2337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54">
        <f>F54*1.2</f>
        <v>6544.8</v>
      </c>
      <c r="E54" s="32">
        <f>F54*1.1</f>
        <v>5999.4000000000005</v>
      </c>
      <c r="F54" s="32">
        <v>5454</v>
      </c>
      <c r="G54" s="32">
        <f>F54*0.75</f>
        <v>4090.5</v>
      </c>
      <c r="H54" s="33">
        <f>F54*0.5</f>
        <v>2727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267">
        <v>120</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271"/>
      <c r="E62" s="272"/>
      <c r="F62" s="272"/>
      <c r="G62" s="272"/>
      <c r="H62" s="273"/>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"&amp;MIN(D65:D84)&amp;" до "&amp;MAX(D65:D84)</f>
        <v>от 474 до 9480</v>
      </c>
      <c r="E64" s="139"/>
      <c r="F64" s="139"/>
      <c r="G64" s="139"/>
      <c r="H64" s="140"/>
    </row>
    <row r="65" spans="1:8" s="16" customFormat="1" ht="37.5" customHeight="1" outlineLevel="1" x14ac:dyDescent="0.2">
      <c r="A65" s="141" t="s">
        <v>39</v>
      </c>
      <c r="B65" s="142"/>
      <c r="C65" s="53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144">
        <v>474</v>
      </c>
      <c r="E65" s="145"/>
      <c r="F65" s="145"/>
      <c r="G65" s="145"/>
      <c r="H65" s="146"/>
    </row>
    <row r="66" spans="1:8" s="16" customFormat="1" ht="37.5" customHeight="1" outlineLevel="1" x14ac:dyDescent="0.2">
      <c r="A66" s="147" t="s">
        <v>40</v>
      </c>
      <c r="B66" s="148"/>
      <c r="C66" s="536"/>
      <c r="D66" s="36">
        <v>948</v>
      </c>
      <c r="E66" s="37"/>
      <c r="F66" s="37"/>
      <c r="G66" s="37"/>
      <c r="H66" s="38"/>
    </row>
    <row r="67" spans="1:8" s="16" customFormat="1" ht="37.5" customHeight="1" outlineLevel="1" x14ac:dyDescent="0.2">
      <c r="A67" s="147" t="s">
        <v>41</v>
      </c>
      <c r="B67" s="148"/>
      <c r="C67" s="536"/>
      <c r="D67" s="36">
        <v>1422</v>
      </c>
      <c r="E67" s="37"/>
      <c r="F67" s="37"/>
      <c r="G67" s="37"/>
      <c r="H67" s="38"/>
    </row>
    <row r="68" spans="1:8" s="16" customFormat="1" ht="37.5" customHeight="1" outlineLevel="1" x14ac:dyDescent="0.2">
      <c r="A68" s="147" t="s">
        <v>42</v>
      </c>
      <c r="B68" s="148"/>
      <c r="C68" s="536"/>
      <c r="D68" s="36">
        <v>1896</v>
      </c>
      <c r="E68" s="37"/>
      <c r="F68" s="37"/>
      <c r="G68" s="37"/>
      <c r="H68" s="38"/>
    </row>
    <row r="69" spans="1:8" s="16" customFormat="1" ht="37.5" customHeight="1" outlineLevel="1" x14ac:dyDescent="0.2">
      <c r="A69" s="147" t="s">
        <v>43</v>
      </c>
      <c r="B69" s="148"/>
      <c r="C69" s="536"/>
      <c r="D69" s="36">
        <v>2370</v>
      </c>
      <c r="E69" s="37"/>
      <c r="F69" s="37"/>
      <c r="G69" s="37"/>
      <c r="H69" s="38"/>
    </row>
    <row r="70" spans="1:8" s="16" customFormat="1" ht="37.5" customHeight="1" outlineLevel="1" x14ac:dyDescent="0.2">
      <c r="A70" s="147" t="s">
        <v>44</v>
      </c>
      <c r="B70" s="148"/>
      <c r="C70" s="536"/>
      <c r="D70" s="36">
        <v>2844</v>
      </c>
      <c r="E70" s="37"/>
      <c r="F70" s="37"/>
      <c r="G70" s="37"/>
      <c r="H70" s="38"/>
    </row>
    <row r="71" spans="1:8" s="16" customFormat="1" ht="37.5" customHeight="1" outlineLevel="1" x14ac:dyDescent="0.2">
      <c r="A71" s="147" t="s">
        <v>45</v>
      </c>
      <c r="B71" s="148"/>
      <c r="C71" s="536"/>
      <c r="D71" s="36">
        <v>3318</v>
      </c>
      <c r="E71" s="37"/>
      <c r="F71" s="37"/>
      <c r="G71" s="37"/>
      <c r="H71" s="38"/>
    </row>
    <row r="72" spans="1:8" s="16" customFormat="1" ht="37.5" customHeight="1" outlineLevel="1" x14ac:dyDescent="0.2">
      <c r="A72" s="147" t="s">
        <v>46</v>
      </c>
      <c r="B72" s="148"/>
      <c r="C72" s="536"/>
      <c r="D72" s="36">
        <v>3792</v>
      </c>
      <c r="E72" s="37"/>
      <c r="F72" s="37"/>
      <c r="G72" s="37"/>
      <c r="H72" s="38"/>
    </row>
    <row r="73" spans="1:8" s="16" customFormat="1" ht="37.5" customHeight="1" outlineLevel="1" x14ac:dyDescent="0.2">
      <c r="A73" s="147" t="s">
        <v>47</v>
      </c>
      <c r="B73" s="148"/>
      <c r="C73" s="536"/>
      <c r="D73" s="36">
        <v>4266</v>
      </c>
      <c r="E73" s="37"/>
      <c r="F73" s="37"/>
      <c r="G73" s="37"/>
      <c r="H73" s="38"/>
    </row>
    <row r="74" spans="1:8" s="16" customFormat="1" ht="37.5" customHeight="1" outlineLevel="1" x14ac:dyDescent="0.2">
      <c r="A74" s="147" t="s">
        <v>48</v>
      </c>
      <c r="B74" s="148"/>
      <c r="C74" s="536"/>
      <c r="D74" s="36">
        <v>4740</v>
      </c>
      <c r="E74" s="37"/>
      <c r="F74" s="37"/>
      <c r="G74" s="37"/>
      <c r="H74" s="38"/>
    </row>
    <row r="75" spans="1:8" s="16" customFormat="1" ht="37.5" customHeight="1" outlineLevel="1" x14ac:dyDescent="0.2">
      <c r="A75" s="147" t="s">
        <v>49</v>
      </c>
      <c r="B75" s="148"/>
      <c r="C75" s="536"/>
      <c r="D75" s="36">
        <v>5214</v>
      </c>
      <c r="E75" s="37"/>
      <c r="F75" s="37"/>
      <c r="G75" s="37"/>
      <c r="H75" s="38"/>
    </row>
    <row r="76" spans="1:8" s="16" customFormat="1" ht="37.5" customHeight="1" outlineLevel="1" x14ac:dyDescent="0.2">
      <c r="A76" s="147" t="s">
        <v>50</v>
      </c>
      <c r="B76" s="148"/>
      <c r="C76" s="536"/>
      <c r="D76" s="36">
        <v>5688</v>
      </c>
      <c r="E76" s="37"/>
      <c r="F76" s="37"/>
      <c r="G76" s="37"/>
      <c r="H76" s="38"/>
    </row>
    <row r="77" spans="1:8" s="16" customFormat="1" ht="37.5" customHeight="1" outlineLevel="1" x14ac:dyDescent="0.2">
      <c r="A77" s="147" t="s">
        <v>51</v>
      </c>
      <c r="B77" s="148"/>
      <c r="C77" s="536"/>
      <c r="D77" s="36">
        <v>6162</v>
      </c>
      <c r="E77" s="37"/>
      <c r="F77" s="37"/>
      <c r="G77" s="37"/>
      <c r="H77" s="38"/>
    </row>
    <row r="78" spans="1:8" s="16" customFormat="1" ht="37.5" customHeight="1" outlineLevel="1" x14ac:dyDescent="0.2">
      <c r="A78" s="147" t="s">
        <v>52</v>
      </c>
      <c r="B78" s="148"/>
      <c r="C78" s="536"/>
      <c r="D78" s="36">
        <v>6636</v>
      </c>
      <c r="E78" s="37"/>
      <c r="F78" s="37"/>
      <c r="G78" s="37"/>
      <c r="H78" s="38"/>
    </row>
    <row r="79" spans="1:8" s="16" customFormat="1" ht="37.5" customHeight="1" outlineLevel="1" x14ac:dyDescent="0.2">
      <c r="A79" s="147" t="s">
        <v>53</v>
      </c>
      <c r="B79" s="148"/>
      <c r="C79" s="536"/>
      <c r="D79" s="36">
        <v>7110</v>
      </c>
      <c r="E79" s="37"/>
      <c r="F79" s="37"/>
      <c r="G79" s="37"/>
      <c r="H79" s="38"/>
    </row>
    <row r="80" spans="1:8" s="16" customFormat="1" ht="37.5" customHeight="1" outlineLevel="1" x14ac:dyDescent="0.2">
      <c r="A80" s="147" t="s">
        <v>54</v>
      </c>
      <c r="B80" s="148"/>
      <c r="C80" s="536"/>
      <c r="D80" s="36">
        <v>7584</v>
      </c>
      <c r="E80" s="37"/>
      <c r="F80" s="37"/>
      <c r="G80" s="37"/>
      <c r="H80" s="38"/>
    </row>
    <row r="81" spans="1:8" s="16" customFormat="1" ht="37.5" customHeight="1" outlineLevel="1" x14ac:dyDescent="0.2">
      <c r="A81" s="147" t="s">
        <v>55</v>
      </c>
      <c r="B81" s="148"/>
      <c r="C81" s="536"/>
      <c r="D81" s="36">
        <v>8058</v>
      </c>
      <c r="E81" s="37"/>
      <c r="F81" s="37"/>
      <c r="G81" s="37"/>
      <c r="H81" s="38"/>
    </row>
    <row r="82" spans="1:8" s="16" customFormat="1" ht="37.5" customHeight="1" outlineLevel="1" x14ac:dyDescent="0.2">
      <c r="A82" s="147" t="s">
        <v>56</v>
      </c>
      <c r="B82" s="148"/>
      <c r="C82" s="536"/>
      <c r="D82" s="36">
        <v>8532</v>
      </c>
      <c r="E82" s="37"/>
      <c r="F82" s="37"/>
      <c r="G82" s="37"/>
      <c r="H82" s="38"/>
    </row>
    <row r="83" spans="1:8" s="16" customFormat="1" ht="37.5" customHeight="1" outlineLevel="1" x14ac:dyDescent="0.2">
      <c r="A83" s="147" t="s">
        <v>57</v>
      </c>
      <c r="B83" s="148"/>
      <c r="C83" s="536"/>
      <c r="D83" s="36">
        <v>9006</v>
      </c>
      <c r="E83" s="37"/>
      <c r="F83" s="37"/>
      <c r="G83" s="37"/>
      <c r="H83" s="38"/>
    </row>
    <row r="84" spans="1:8" s="16" customFormat="1" ht="37.5" customHeight="1" outlineLevel="1" thickBot="1" x14ac:dyDescent="0.25">
      <c r="A84" s="147" t="s">
        <v>58</v>
      </c>
      <c r="B84" s="148"/>
      <c r="C84" s="537"/>
      <c r="D84" s="36">
        <v>9480</v>
      </c>
      <c r="E84" s="37"/>
      <c r="F84" s="37"/>
      <c r="G84" s="37"/>
      <c r="H84" s="38"/>
    </row>
    <row r="85" spans="1:8" s="16" customFormat="1" ht="50.1" customHeight="1" thickBot="1" x14ac:dyDescent="0.25">
      <c r="A85" s="136" t="s">
        <v>59</v>
      </c>
      <c r="B85" s="137"/>
      <c r="C85" s="137"/>
      <c r="D85" s="138" t="str">
        <f>"от "&amp;MIN(D86:D95)&amp;" до "&amp;MAX(D86:D95)</f>
        <v>от 300 до 5310</v>
      </c>
      <c r="E85" s="139"/>
      <c r="F85" s="139"/>
      <c r="G85" s="139"/>
      <c r="H85" s="140"/>
    </row>
    <row r="86" spans="1:8" s="16" customFormat="1" ht="150"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144">
        <v>648</v>
      </c>
      <c r="E86" s="145"/>
      <c r="F86" s="145"/>
      <c r="G86" s="145"/>
      <c r="H86" s="146"/>
    </row>
    <row r="87" spans="1:8" s="16" customFormat="1" ht="37.5" customHeight="1" x14ac:dyDescent="0.2">
      <c r="A87" s="160" t="s">
        <v>61</v>
      </c>
      <c r="B87" s="161"/>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6">
        <v>444</v>
      </c>
      <c r="E87" s="37"/>
      <c r="F87" s="37"/>
      <c r="G87" s="37"/>
      <c r="H87" s="38"/>
    </row>
    <row r="88" spans="1:8" s="16" customFormat="1" ht="37.5" customHeight="1" x14ac:dyDescent="0.2">
      <c r="A88" s="160" t="s">
        <v>62</v>
      </c>
      <c r="B88" s="161"/>
      <c r="C88" s="159"/>
      <c r="D88" s="36">
        <v>5310</v>
      </c>
      <c r="E88" s="37"/>
      <c r="F88" s="37"/>
      <c r="G88" s="37"/>
      <c r="H88" s="38"/>
    </row>
    <row r="89" spans="1:8" s="16" customFormat="1" ht="37.5" customHeight="1" x14ac:dyDescent="0.2">
      <c r="A89" s="160" t="s">
        <v>63</v>
      </c>
      <c r="B89" s="281"/>
      <c r="C89" s="159"/>
      <c r="D89" s="293">
        <v>1038</v>
      </c>
      <c r="E89" s="157"/>
      <c r="F89" s="157"/>
      <c r="G89" s="157"/>
      <c r="H89" s="158"/>
    </row>
    <row r="90" spans="1:8" s="16" customFormat="1" ht="37.5" customHeight="1" x14ac:dyDescent="0.2">
      <c r="A90" s="160" t="s">
        <v>64</v>
      </c>
      <c r="B90" s="161"/>
      <c r="C90" s="159"/>
      <c r="D90" s="293">
        <v>3246</v>
      </c>
      <c r="E90" s="157"/>
      <c r="F90" s="157"/>
      <c r="G90" s="157"/>
      <c r="H90" s="158"/>
    </row>
    <row r="91" spans="1:8" s="16" customFormat="1" ht="37.5" customHeight="1" x14ac:dyDescent="0.2">
      <c r="A91" s="160" t="s">
        <v>65</v>
      </c>
      <c r="B91" s="281"/>
      <c r="C91" s="159"/>
      <c r="D91" s="36">
        <v>300</v>
      </c>
      <c r="E91" s="37"/>
      <c r="F91" s="37"/>
      <c r="G91" s="37"/>
      <c r="H91" s="38"/>
    </row>
    <row r="92" spans="1:8" s="16" customFormat="1" ht="37.5" customHeight="1" x14ac:dyDescent="0.2">
      <c r="A92" s="160" t="s">
        <v>66</v>
      </c>
      <c r="B92" s="281"/>
      <c r="C92" s="159"/>
      <c r="D92" s="36">
        <v>300</v>
      </c>
      <c r="E92" s="37"/>
      <c r="F92" s="37"/>
      <c r="G92" s="37"/>
      <c r="H92" s="38"/>
    </row>
    <row r="93" spans="1:8" s="16" customFormat="1" ht="37.5" customHeight="1" x14ac:dyDescent="0.2">
      <c r="A93" s="160" t="s">
        <v>67</v>
      </c>
      <c r="B93" s="281"/>
      <c r="C93" s="159"/>
      <c r="D93" s="36">
        <v>600</v>
      </c>
      <c r="E93" s="37"/>
      <c r="F93" s="37"/>
      <c r="G93" s="37"/>
      <c r="H93" s="38"/>
    </row>
    <row r="94" spans="1:8" s="16" customFormat="1" ht="37.5" customHeight="1" x14ac:dyDescent="0.2">
      <c r="A94" s="160" t="s">
        <v>68</v>
      </c>
      <c r="B94" s="281"/>
      <c r="C94" s="159"/>
      <c r="D94" s="36">
        <v>900</v>
      </c>
      <c r="E94" s="37"/>
      <c r="F94" s="37"/>
      <c r="G94" s="37"/>
      <c r="H94" s="38"/>
    </row>
    <row r="95" spans="1:8" s="16" customFormat="1" ht="37.5" customHeight="1" thickBot="1" x14ac:dyDescent="0.25">
      <c r="A95" s="207" t="s">
        <v>69</v>
      </c>
      <c r="B95" s="282"/>
      <c r="C95" s="164"/>
      <c r="D95" s="36">
        <v>4632</v>
      </c>
      <c r="E95" s="37"/>
      <c r="F95" s="37"/>
      <c r="G95" s="37"/>
      <c r="H95" s="38"/>
    </row>
    <row r="96" spans="1:8" s="16" customFormat="1" ht="117.75" customHeight="1" thickBot="1" x14ac:dyDescent="0.25">
      <c r="A96" s="283" t="s">
        <v>71</v>
      </c>
      <c r="B96" s="284"/>
      <c r="C9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45">
        <v>30</v>
      </c>
      <c r="E96" s="45"/>
      <c r="F96" s="45"/>
      <c r="G96" s="45"/>
      <c r="H96" s="46"/>
    </row>
    <row r="97" spans="1:8" s="28" customFormat="1" ht="50.1" customHeight="1" thickBot="1" x14ac:dyDescent="0.25">
      <c r="A97" s="24" t="s">
        <v>72</v>
      </c>
      <c r="B97" s="25"/>
      <c r="C97" s="26"/>
      <c r="D97" s="173" t="str">
        <f>"от "&amp;MIN(D99,D119:H135)&amp;" до "&amp;MAX(D99,D119:H135)</f>
        <v>от 504 до 9444</v>
      </c>
      <c r="E97" s="173"/>
      <c r="F97" s="173"/>
      <c r="G97" s="173"/>
      <c r="H97" s="174"/>
    </row>
    <row r="98" spans="1:8" s="16" customFormat="1" ht="24.95" customHeight="1" thickBot="1" x14ac:dyDescent="0.25">
      <c r="A98" s="286"/>
      <c r="B98" s="287"/>
      <c r="C98" s="130"/>
      <c r="D98" s="288"/>
      <c r="E98" s="288"/>
      <c r="F98" s="288"/>
      <c r="G98" s="288"/>
      <c r="H98" s="289"/>
    </row>
    <row r="99" spans="1:8" s="16" customFormat="1" ht="58.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182">
        <v>6480</v>
      </c>
      <c r="E99" s="182"/>
      <c r="F99" s="182"/>
      <c r="G99" s="182"/>
      <c r="H99" s="183"/>
    </row>
    <row r="100" spans="1:8" s="16" customFormat="1" ht="58.5" customHeight="1" thickBot="1" x14ac:dyDescent="0.25">
      <c r="A100" s="184" t="s">
        <v>74</v>
      </c>
      <c r="B100" s="185"/>
      <c r="C100" s="186"/>
      <c r="D100" s="187" t="s">
        <v>75</v>
      </c>
      <c r="E100" s="188"/>
      <c r="F100" s="188"/>
      <c r="G100" s="188"/>
      <c r="H100" s="189"/>
    </row>
    <row r="101" spans="1:8" s="16" customFormat="1" ht="58.5" customHeight="1" x14ac:dyDescent="0.2">
      <c r="A101" s="190" t="s">
        <v>76</v>
      </c>
      <c r="B101" s="191"/>
      <c r="C101" s="186"/>
      <c r="D101" s="157">
        <f>D99/4</f>
        <v>1620</v>
      </c>
      <c r="E101" s="157"/>
      <c r="F101" s="157"/>
      <c r="G101" s="157"/>
      <c r="H101" s="158"/>
    </row>
    <row r="102" spans="1:8" s="16" customFormat="1" ht="58.5" customHeight="1" x14ac:dyDescent="0.2">
      <c r="A102" s="190" t="s">
        <v>77</v>
      </c>
      <c r="B102" s="191"/>
      <c r="C102" s="186"/>
      <c r="D102" s="157">
        <f>D99/5</f>
        <v>1296</v>
      </c>
      <c r="E102" s="157"/>
      <c r="F102" s="157"/>
      <c r="G102" s="157"/>
      <c r="H102" s="158"/>
    </row>
    <row r="103" spans="1:8" s="16" customFormat="1" ht="58.5" customHeight="1" x14ac:dyDescent="0.2">
      <c r="A103" s="190" t="s">
        <v>78</v>
      </c>
      <c r="B103" s="191"/>
      <c r="C103" s="186"/>
      <c r="D103" s="157">
        <f>D99/6</f>
        <v>1080</v>
      </c>
      <c r="E103" s="157"/>
      <c r="F103" s="157"/>
      <c r="G103" s="157"/>
      <c r="H103" s="158"/>
    </row>
    <row r="104" spans="1:8" s="16" customFormat="1" ht="58.5" customHeight="1" x14ac:dyDescent="0.2">
      <c r="A104" s="190" t="s">
        <v>79</v>
      </c>
      <c r="B104" s="191"/>
      <c r="C104" s="186"/>
      <c r="D104" s="157">
        <f>D99/7</f>
        <v>925.71428571428567</v>
      </c>
      <c r="E104" s="157"/>
      <c r="F104" s="157"/>
      <c r="G104" s="157"/>
      <c r="H104" s="158"/>
    </row>
    <row r="105" spans="1:8" s="16" customFormat="1" ht="58.5" customHeight="1" x14ac:dyDescent="0.2">
      <c r="A105" s="190" t="s">
        <v>80</v>
      </c>
      <c r="B105" s="191"/>
      <c r="C105" s="186"/>
      <c r="D105" s="157">
        <f>D99/8</f>
        <v>810</v>
      </c>
      <c r="E105" s="157"/>
      <c r="F105" s="157"/>
      <c r="G105" s="157"/>
      <c r="H105" s="158"/>
    </row>
    <row r="106" spans="1:8" s="16" customFormat="1" ht="58.5" customHeight="1" x14ac:dyDescent="0.2">
      <c r="A106" s="190" t="s">
        <v>81</v>
      </c>
      <c r="B106" s="191"/>
      <c r="C106" s="186"/>
      <c r="D106" s="157">
        <f>D99/9</f>
        <v>720</v>
      </c>
      <c r="E106" s="157"/>
      <c r="F106" s="157"/>
      <c r="G106" s="157"/>
      <c r="H106" s="158"/>
    </row>
    <row r="107" spans="1:8" s="16" customFormat="1" ht="58.5" customHeight="1" x14ac:dyDescent="0.2">
      <c r="A107" s="190" t="s">
        <v>82</v>
      </c>
      <c r="B107" s="191"/>
      <c r="C107" s="186"/>
      <c r="D107" s="157">
        <f>D99/10</f>
        <v>648</v>
      </c>
      <c r="E107" s="157"/>
      <c r="F107" s="157"/>
      <c r="G107" s="157"/>
      <c r="H107" s="158"/>
    </row>
    <row r="108" spans="1:8" s="16" customFormat="1" ht="58.5" customHeight="1" thickBot="1" x14ac:dyDescent="0.25">
      <c r="A108" s="179" t="s">
        <v>83</v>
      </c>
      <c r="B108" s="180"/>
      <c r="C108" s="186"/>
      <c r="D108" s="182">
        <v>9720</v>
      </c>
      <c r="E108" s="182"/>
      <c r="F108" s="182"/>
      <c r="G108" s="182"/>
      <c r="H108" s="183"/>
    </row>
    <row r="109" spans="1:8" s="16" customFormat="1" ht="58.5" customHeight="1" thickBot="1" x14ac:dyDescent="0.25">
      <c r="A109" s="184" t="s">
        <v>74</v>
      </c>
      <c r="B109" s="185"/>
      <c r="C109" s="186"/>
      <c r="D109" s="187" t="s">
        <v>75</v>
      </c>
      <c r="E109" s="188"/>
      <c r="F109" s="188"/>
      <c r="G109" s="188"/>
      <c r="H109" s="189"/>
    </row>
    <row r="110" spans="1:8" s="16" customFormat="1" ht="58.5" customHeight="1" x14ac:dyDescent="0.2">
      <c r="A110" s="190" t="s">
        <v>76</v>
      </c>
      <c r="B110" s="191"/>
      <c r="C110" s="186"/>
      <c r="D110" s="157">
        <v>2430</v>
      </c>
      <c r="E110" s="157"/>
      <c r="F110" s="157"/>
      <c r="G110" s="157"/>
      <c r="H110" s="158"/>
    </row>
    <row r="111" spans="1:8" s="16" customFormat="1" ht="58.5" customHeight="1" x14ac:dyDescent="0.2">
      <c r="A111" s="190" t="s">
        <v>77</v>
      </c>
      <c r="B111" s="191"/>
      <c r="C111" s="186"/>
      <c r="D111" s="157">
        <v>1944</v>
      </c>
      <c r="E111" s="157"/>
      <c r="F111" s="157"/>
      <c r="G111" s="157"/>
      <c r="H111" s="158"/>
    </row>
    <row r="112" spans="1:8" s="16" customFormat="1" ht="58.5" customHeight="1" x14ac:dyDescent="0.2">
      <c r="A112" s="190" t="s">
        <v>78</v>
      </c>
      <c r="B112" s="191"/>
      <c r="C112" s="186"/>
      <c r="D112" s="157">
        <v>1620</v>
      </c>
      <c r="E112" s="157"/>
      <c r="F112" s="157"/>
      <c r="G112" s="157"/>
      <c r="H112" s="158"/>
    </row>
    <row r="113" spans="1:8" s="16" customFormat="1" ht="58.5" customHeight="1" x14ac:dyDescent="0.2">
      <c r="A113" s="190" t="s">
        <v>79</v>
      </c>
      <c r="B113" s="191"/>
      <c r="C113" s="186"/>
      <c r="D113" s="157">
        <v>1388.5714285714284</v>
      </c>
      <c r="E113" s="157"/>
      <c r="F113" s="157"/>
      <c r="G113" s="157"/>
      <c r="H113" s="158"/>
    </row>
    <row r="114" spans="1:8" s="16" customFormat="1" ht="58.5" customHeight="1" x14ac:dyDescent="0.2">
      <c r="A114" s="190" t="s">
        <v>80</v>
      </c>
      <c r="B114" s="191"/>
      <c r="C114" s="186"/>
      <c r="D114" s="157">
        <v>1215</v>
      </c>
      <c r="E114" s="157"/>
      <c r="F114" s="157"/>
      <c r="G114" s="157"/>
      <c r="H114" s="158"/>
    </row>
    <row r="115" spans="1:8" s="16" customFormat="1" ht="58.5" customHeight="1" x14ac:dyDescent="0.2">
      <c r="A115" s="190" t="s">
        <v>81</v>
      </c>
      <c r="B115" s="191"/>
      <c r="C115" s="186"/>
      <c r="D115" s="157">
        <v>1080</v>
      </c>
      <c r="E115" s="157"/>
      <c r="F115" s="157"/>
      <c r="G115" s="157"/>
      <c r="H115" s="158"/>
    </row>
    <row r="116" spans="1:8" s="16" customFormat="1" ht="58.5" customHeight="1" thickBot="1" x14ac:dyDescent="0.25">
      <c r="A116" s="190" t="s">
        <v>82</v>
      </c>
      <c r="B116" s="191"/>
      <c r="C116" s="194"/>
      <c r="D116" s="157">
        <v>972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44">
        <v>10008</v>
      </c>
      <c r="E117" s="45"/>
      <c r="F117" s="45"/>
      <c r="G117" s="45"/>
      <c r="H117" s="46"/>
    </row>
    <row r="118" spans="1:8" s="16" customFormat="1" ht="24.95" customHeight="1" thickBot="1" x14ac:dyDescent="0.25">
      <c r="A118" s="286"/>
      <c r="B118" s="287"/>
      <c r="C118" s="125"/>
      <c r="D118" s="288"/>
      <c r="E118" s="288"/>
      <c r="F118" s="288"/>
      <c r="G118" s="288"/>
      <c r="H118" s="289"/>
    </row>
    <row r="119" spans="1:8" s="16" customFormat="1" ht="50.1" customHeight="1" x14ac:dyDescent="0.2">
      <c r="A119" s="154" t="s">
        <v>85</v>
      </c>
      <c r="B119" s="204"/>
      <c r="C119" s="294" t="str">
        <f>"Интернет-площадка 2gis.ru на основе Cправочника организаций "&amp;$C$2&amp;""</f>
        <v>Интернет-площадка 2gis.ru на основе Cправочника организаций "2ГИС.СТАРЫЙ ОСКОЛ"</v>
      </c>
      <c r="D119" s="293">
        <v>948</v>
      </c>
      <c r="E119" s="157"/>
      <c r="F119" s="157"/>
      <c r="G119" s="157"/>
      <c r="H119" s="158"/>
    </row>
    <row r="120" spans="1:8" s="16" customFormat="1"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56">
        <v>2214</v>
      </c>
      <c r="E120" s="37"/>
      <c r="F120" s="37"/>
      <c r="G120" s="37"/>
      <c r="H120" s="38"/>
    </row>
    <row r="121" spans="1:8" s="16" customFormat="1" ht="50.1" customHeight="1" x14ac:dyDescent="0.2">
      <c r="A121" s="154" t="s">
        <v>87</v>
      </c>
      <c r="B121" s="204"/>
      <c r="C121"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56">
        <v>8202</v>
      </c>
      <c r="E121" s="37"/>
      <c r="F121" s="37"/>
      <c r="G121" s="37"/>
      <c r="H121" s="38"/>
    </row>
    <row r="122" spans="1:8" s="16" customFormat="1" ht="50.1" customHeight="1" x14ac:dyDescent="0.2">
      <c r="A122" s="154" t="s">
        <v>88</v>
      </c>
      <c r="B122" s="204"/>
      <c r="C122" s="203" t="str">
        <f>"Интернет-площадка 2gis.ru на основе Cправочника организаций "&amp;$C$2&amp;""</f>
        <v>Интернет-площадка 2gis.ru на основе Cправочника организаций "2ГИС.СТАРЫЙ ОСКОЛ"</v>
      </c>
      <c r="D122" s="56">
        <v>1416</v>
      </c>
      <c r="E122" s="37"/>
      <c r="F122" s="37"/>
      <c r="G122" s="37"/>
      <c r="H122" s="38"/>
    </row>
    <row r="123" spans="1:8"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"2ГИС.СТАРЫЙ ОСКОЛ"</v>
      </c>
      <c r="D123" s="56">
        <v>1699.2</v>
      </c>
      <c r="E123" s="37"/>
      <c r="F123" s="37"/>
      <c r="G123" s="37"/>
      <c r="H123" s="38"/>
    </row>
    <row r="124" spans="1:8" s="16" customFormat="1"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56">
        <v>2952</v>
      </c>
      <c r="E124" s="37"/>
      <c r="F124" s="37"/>
      <c r="G124" s="37"/>
      <c r="H124" s="38"/>
    </row>
    <row r="125" spans="1:8" s="16" customFormat="1"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56">
        <v>6636</v>
      </c>
      <c r="E125" s="37"/>
      <c r="F125" s="37"/>
      <c r="G125" s="37"/>
      <c r="H125" s="38"/>
    </row>
    <row r="126" spans="1:8" s="16" customFormat="1"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56">
        <v>9444</v>
      </c>
      <c r="E126" s="37"/>
      <c r="F126" s="37"/>
      <c r="G126" s="37"/>
      <c r="H126" s="38"/>
    </row>
    <row r="127" spans="1:8" s="16" customFormat="1" ht="50.1" customHeight="1" x14ac:dyDescent="0.2">
      <c r="A127" s="160" t="s">
        <v>93</v>
      </c>
      <c r="B127" s="161"/>
      <c r="C127" s="203" t="e">
        <f>#REF!</f>
        <v>#REF!</v>
      </c>
      <c r="D127" s="56">
        <v>1200</v>
      </c>
      <c r="E127" s="37"/>
      <c r="F127" s="37"/>
      <c r="G127" s="37"/>
      <c r="H127" s="38"/>
    </row>
    <row r="128" spans="1:8" s="16" customFormat="1" ht="50.1" customHeight="1" x14ac:dyDescent="0.2">
      <c r="A128" s="160" t="s">
        <v>94</v>
      </c>
      <c r="B128" s="161"/>
      <c r="C128" s="203" t="s">
        <v>95</v>
      </c>
      <c r="D128" s="56">
        <v>504</v>
      </c>
      <c r="E128" s="37"/>
      <c r="F128" s="37"/>
      <c r="G128" s="37"/>
      <c r="H128" s="38"/>
    </row>
    <row r="129" spans="1:8" s="16" customFormat="1" ht="64.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56">
        <v>1890</v>
      </c>
      <c r="E129" s="37"/>
      <c r="F129" s="37"/>
      <c r="G129" s="37"/>
      <c r="H129" s="38"/>
    </row>
    <row r="130" spans="1:8" s="16" customFormat="1" ht="64.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56">
        <v>1512</v>
      </c>
      <c r="E130" s="37"/>
      <c r="F130" s="37"/>
      <c r="G130" s="37"/>
      <c r="H130" s="38"/>
    </row>
    <row r="131" spans="1:8" s="16" customFormat="1" ht="64.5" customHeight="1" x14ac:dyDescent="0.2">
      <c r="A131" s="160" t="s">
        <v>98</v>
      </c>
      <c r="B131" s="161"/>
      <c r="C131" s="203"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56">
        <v>1656</v>
      </c>
      <c r="E131" s="37"/>
      <c r="F131" s="37"/>
      <c r="G131" s="37"/>
      <c r="H131" s="38"/>
    </row>
    <row r="132" spans="1:8" s="16" customFormat="1" ht="64.5" customHeight="1" x14ac:dyDescent="0.2">
      <c r="A132" s="160" t="s">
        <v>99</v>
      </c>
      <c r="B132" s="161"/>
      <c r="C132" s="203"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56">
        <v>756</v>
      </c>
      <c r="E132" s="37"/>
      <c r="F132" s="37"/>
      <c r="G132" s="37"/>
      <c r="H132" s="38"/>
    </row>
    <row r="133" spans="1:8" s="16" customFormat="1" ht="64.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56">
        <v>9444</v>
      </c>
      <c r="E133" s="37"/>
      <c r="F133" s="37"/>
      <c r="G133" s="37"/>
      <c r="H133" s="38"/>
    </row>
    <row r="134" spans="1:8" s="16" customFormat="1" ht="64.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4" s="56">
        <v>1002</v>
      </c>
      <c r="E134" s="37"/>
      <c r="F134" s="37"/>
      <c r="G134" s="37"/>
      <c r="H134" s="38"/>
    </row>
    <row r="135" spans="1:8" s="16" customFormat="1"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5" s="56">
        <v>2952</v>
      </c>
      <c r="E135" s="37"/>
      <c r="F135" s="37"/>
      <c r="G135" s="37"/>
      <c r="H135" s="38"/>
    </row>
    <row r="136" spans="1:8" s="16" customFormat="1" ht="102" customHeight="1" thickBot="1" x14ac:dyDescent="0.25">
      <c r="A136" s="160" t="s">
        <v>16</v>
      </c>
      <c r="B136" s="161"/>
      <c r="C13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56">
        <v>648</v>
      </c>
      <c r="E136" s="37"/>
      <c r="F136" s="37"/>
      <c r="G136" s="37"/>
      <c r="H136" s="38"/>
    </row>
    <row r="137" spans="1:8" s="16" customFormat="1" ht="102" customHeight="1" thickBot="1" x14ac:dyDescent="0.25">
      <c r="A137" s="160" t="s">
        <v>103</v>
      </c>
      <c r="B137" s="161"/>
      <c r="C13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7" s="56">
        <v>50010</v>
      </c>
      <c r="E137" s="37"/>
      <c r="F137" s="37"/>
      <c r="G137" s="37"/>
      <c r="H137" s="38"/>
    </row>
    <row r="138" spans="1:8" s="16" customFormat="1" ht="126" customHeight="1" x14ac:dyDescent="0.2">
      <c r="A138" s="160" t="s">
        <v>104</v>
      </c>
      <c r="B138" s="161"/>
      <c r="C13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8" s="56">
        <v>8610</v>
      </c>
      <c r="E138" s="37"/>
      <c r="F138" s="37"/>
      <c r="G138" s="37"/>
      <c r="H138" s="38"/>
    </row>
    <row r="139" spans="1:8" s="16" customFormat="1" ht="126" customHeight="1" x14ac:dyDescent="0.2">
      <c r="A139" s="154" t="s">
        <v>106</v>
      </c>
      <c r="B139" s="204"/>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9" s="56">
        <v>2004</v>
      </c>
      <c r="E139" s="37"/>
      <c r="F139" s="37"/>
      <c r="G139" s="37"/>
      <c r="H139" s="38"/>
    </row>
    <row r="140" spans="1:8" s="16" customFormat="1" ht="50.1" customHeight="1" x14ac:dyDescent="0.2">
      <c r="A140" s="160" t="s">
        <v>107</v>
      </c>
      <c r="B140" s="161"/>
      <c r="C140" s="203" t="str">
        <f>"Интернет-площадка 2gis.ru на основе Cправочника организаций "&amp;$C$2&amp;""</f>
        <v>Интернет-площадка 2gis.ru на основе Cправочника организаций "2ГИС.СТАРЫЙ ОСКОЛ"</v>
      </c>
      <c r="D140" s="56">
        <v>1440</v>
      </c>
      <c r="E140" s="37"/>
      <c r="F140" s="37"/>
      <c r="G140" s="37"/>
      <c r="H140" s="38"/>
    </row>
    <row r="141" spans="1:8" s="16" customFormat="1" ht="50.1" customHeight="1" x14ac:dyDescent="0.2">
      <c r="A141" s="160" t="s">
        <v>108</v>
      </c>
      <c r="B141" s="161"/>
      <c r="C141" s="203"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56">
        <v>3120</v>
      </c>
      <c r="E141" s="37"/>
      <c r="F141" s="37"/>
      <c r="G141" s="37"/>
      <c r="H141" s="38"/>
    </row>
    <row r="142" spans="1:8" s="16" customFormat="1" ht="50.1" customHeight="1" x14ac:dyDescent="0.2">
      <c r="A142" s="154" t="s">
        <v>109</v>
      </c>
      <c r="B142" s="204"/>
      <c r="C142" s="203" t="str">
        <f t="shared" si="2"/>
        <v>Электронный справочник на основе Справочника организаций "2ГИС.СТАРЫЙ ОСКОЛ" (версия для ПК)</v>
      </c>
      <c r="D142" s="56">
        <v>11520</v>
      </c>
      <c r="E142" s="37"/>
      <c r="F142" s="37"/>
      <c r="G142" s="37"/>
      <c r="H142" s="38"/>
    </row>
    <row r="143" spans="1:8" s="16" customFormat="1" ht="50.1" customHeight="1" x14ac:dyDescent="0.2">
      <c r="A143" s="154" t="s">
        <v>110</v>
      </c>
      <c r="B143" s="204"/>
      <c r="C143" s="203" t="str">
        <f>"Интернет-площадка 2gis.ru на основе Cправочника организаций "&amp;$C$2&amp;""</f>
        <v>Интернет-площадка 2gis.ru на основе Cправочника организаций "2ГИС.СТАРЫЙ ОСКОЛ"</v>
      </c>
      <c r="D143" s="56">
        <v>2040</v>
      </c>
      <c r="E143" s="37"/>
      <c r="F143" s="37"/>
      <c r="G143" s="37"/>
      <c r="H143" s="38"/>
    </row>
    <row r="144" spans="1:8" s="16" customFormat="1" ht="50.1" customHeight="1" x14ac:dyDescent="0.2">
      <c r="A144" s="154" t="s">
        <v>111</v>
      </c>
      <c r="B144" s="204"/>
      <c r="C144" s="203" t="str">
        <f>"Интернет-площадка 2gis.ru на основе Cправочника организаций "&amp;$C$2&amp;""</f>
        <v>Интернет-площадка 2gis.ru на основе Cправочника организаций "2ГИС.СТАРЫЙ ОСКОЛ"</v>
      </c>
      <c r="D144" s="56">
        <v>2448</v>
      </c>
      <c r="E144" s="37"/>
      <c r="F144" s="37"/>
      <c r="G144" s="37"/>
      <c r="H144" s="38"/>
    </row>
    <row r="145" spans="1:8" s="16" customFormat="1" ht="50.1" customHeight="1" x14ac:dyDescent="0.2">
      <c r="A145" s="154" t="s">
        <v>112</v>
      </c>
      <c r="B145" s="204"/>
      <c r="C145" s="203" t="str">
        <f t="shared" si="2"/>
        <v>Электронный справочник на основе Справочника организаций "2ГИС.СТАРЫЙ ОСКОЛ" (версия для ПК)</v>
      </c>
      <c r="D145" s="56">
        <v>4200</v>
      </c>
      <c r="E145" s="37"/>
      <c r="F145" s="37"/>
      <c r="G145" s="37"/>
      <c r="H145" s="38"/>
    </row>
    <row r="146" spans="1:8" s="16" customFormat="1" ht="50.1" customHeight="1" x14ac:dyDescent="0.2">
      <c r="A146" s="154" t="s">
        <v>113</v>
      </c>
      <c r="B146" s="204"/>
      <c r="C146" s="203" t="str">
        <f t="shared" si="2"/>
        <v>Электронный справочник на основе Справочника организаций "2ГИС.СТАРЫЙ ОСКОЛ" (версия для ПК)</v>
      </c>
      <c r="D146" s="56">
        <v>9360</v>
      </c>
      <c r="E146" s="37"/>
      <c r="F146" s="37"/>
      <c r="G146" s="37"/>
      <c r="H146" s="38"/>
    </row>
    <row r="147" spans="1:8" s="16" customFormat="1" ht="50.1" customHeight="1" x14ac:dyDescent="0.2">
      <c r="A147" s="160" t="s">
        <v>114</v>
      </c>
      <c r="B147" s="161"/>
      <c r="C147" s="203" t="str">
        <f t="shared" si="2"/>
        <v>Электронный справочник на основе Справочника организаций "2ГИС.СТАРЫЙ ОСКОЛ" (версия для ПК)</v>
      </c>
      <c r="D147" s="56">
        <v>13320</v>
      </c>
      <c r="E147" s="37"/>
      <c r="F147" s="37"/>
      <c r="G147" s="37"/>
      <c r="H147" s="38"/>
    </row>
    <row r="148" spans="1:8" s="16" customFormat="1" ht="50.1" customHeight="1" x14ac:dyDescent="0.2">
      <c r="A148" s="160" t="s">
        <v>115</v>
      </c>
      <c r="B148" s="161"/>
      <c r="C148" s="203" t="s">
        <v>95</v>
      </c>
      <c r="D148" s="56">
        <v>720</v>
      </c>
      <c r="E148" s="37"/>
      <c r="F148" s="37"/>
      <c r="G148" s="37"/>
      <c r="H148" s="38"/>
    </row>
    <row r="149" spans="1:8" s="16" customFormat="1" ht="64.5" customHeight="1" x14ac:dyDescent="0.2">
      <c r="A149" s="160" t="s">
        <v>116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56">
        <v>13320</v>
      </c>
      <c r="E149" s="37"/>
      <c r="F149" s="37"/>
      <c r="G149" s="37"/>
      <c r="H149" s="38"/>
    </row>
    <row r="150" spans="1:8" s="16" customFormat="1" ht="50.1" customHeight="1" thickBot="1" x14ac:dyDescent="0.25">
      <c r="A150" s="160" t="s">
        <v>117</v>
      </c>
      <c r="B150" s="161"/>
      <c r="C150" s="203" t="str">
        <f t="shared" si="2"/>
        <v>Электронный справочник на основе Справочника организаций "2ГИС.СТАРЫЙ ОСКОЛ" (версия для ПК)</v>
      </c>
      <c r="D150" s="56">
        <v>4200</v>
      </c>
      <c r="E150" s="37"/>
      <c r="F150" s="37"/>
      <c r="G150" s="37"/>
      <c r="H150" s="38"/>
    </row>
    <row r="151" spans="1:8" s="28" customFormat="1" ht="50.1" customHeight="1" thickBot="1" x14ac:dyDescent="0.25">
      <c r="A151" s="24" t="s">
        <v>118</v>
      </c>
      <c r="B151" s="25"/>
      <c r="C151" s="26"/>
      <c r="D151" s="173"/>
      <c r="E151" s="173"/>
      <c r="F151" s="173"/>
      <c r="G151" s="173"/>
      <c r="H151" s="174"/>
    </row>
    <row r="152" spans="1:8" s="16" customFormat="1" ht="50.1" customHeight="1" x14ac:dyDescent="0.2">
      <c r="A152" s="160" t="s">
        <v>119</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145">
        <v>2004</v>
      </c>
      <c r="E152" s="145"/>
      <c r="F152" s="145"/>
      <c r="G152" s="145"/>
      <c r="H152" s="145"/>
    </row>
    <row r="153" spans="1:8" s="16" customFormat="1" ht="50.1" customHeight="1" x14ac:dyDescent="0.2">
      <c r="A153" s="160" t="s">
        <v>120</v>
      </c>
      <c r="B153" s="161"/>
      <c r="C153" s="209"/>
      <c r="D153" s="145">
        <v>2004</v>
      </c>
      <c r="E153" s="145"/>
      <c r="F153" s="145"/>
      <c r="G153" s="145"/>
      <c r="H153" s="145"/>
    </row>
    <row r="154" spans="1:8" s="16" customFormat="1" ht="50.1" customHeight="1" x14ac:dyDescent="0.2">
      <c r="A154" s="207" t="s">
        <v>121</v>
      </c>
      <c r="B154" s="208"/>
      <c r="C154" s="209"/>
      <c r="D154" s="293">
        <v>3000</v>
      </c>
      <c r="E154" s="157"/>
      <c r="F154" s="157"/>
      <c r="G154" s="157"/>
      <c r="H154" s="157"/>
    </row>
    <row r="155" spans="1:8" s="16" customFormat="1" ht="50.1" customHeight="1" x14ac:dyDescent="0.2">
      <c r="A155" s="207" t="s">
        <v>122</v>
      </c>
      <c r="B155" s="208"/>
      <c r="C155" s="209"/>
      <c r="D155" s="293">
        <v>300</v>
      </c>
      <c r="E155" s="157"/>
      <c r="F155" s="157"/>
      <c r="G155" s="157"/>
      <c r="H155" s="157"/>
    </row>
    <row r="156" spans="1:8" s="16" customFormat="1" ht="50.1" customHeight="1" thickBot="1" x14ac:dyDescent="0.25">
      <c r="A156" s="207" t="s">
        <v>123</v>
      </c>
      <c r="B156" s="208"/>
      <c r="C156" s="210"/>
      <c r="D156" s="78">
        <v>1050</v>
      </c>
      <c r="E156" s="79"/>
      <c r="F156" s="79"/>
      <c r="G156" s="79"/>
      <c r="H156" s="79"/>
    </row>
    <row r="157" spans="1:8" s="16" customFormat="1" ht="50.1" customHeight="1" thickBot="1" x14ac:dyDescent="0.25">
      <c r="A157" s="24" t="s">
        <v>124</v>
      </c>
      <c r="B157" s="25"/>
      <c r="C157" s="26"/>
      <c r="D157" s="173"/>
      <c r="E157" s="173"/>
      <c r="F157" s="173"/>
      <c r="G157" s="173"/>
      <c r="H157" s="174"/>
    </row>
    <row r="158" spans="1:8" s="16" customFormat="1" ht="50.1" customHeight="1" x14ac:dyDescent="0.2">
      <c r="A158" s="160" t="s">
        <v>125</v>
      </c>
      <c r="B158" s="161"/>
      <c r="C158" s="203" t="str">
        <f>"Интернет-площадка 2gis.ru на основе Cправочника организаций "&amp;$C$2&amp;""</f>
        <v>Интернет-площадка 2gis.ru на основе Cправочника организаций "2ГИС.СТАРЫЙ ОСКОЛ"</v>
      </c>
      <c r="D158" s="293">
        <v>648</v>
      </c>
      <c r="E158" s="157"/>
      <c r="F158" s="157"/>
      <c r="G158" s="157"/>
      <c r="H158" s="158"/>
    </row>
    <row r="159" spans="1:8" s="16" customFormat="1" ht="50.1" customHeight="1" x14ac:dyDescent="0.2">
      <c r="A159" s="160" t="s">
        <v>126</v>
      </c>
      <c r="B159" s="161"/>
      <c r="C159"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59" s="145">
        <v>2070</v>
      </c>
      <c r="E159" s="145"/>
      <c r="F159" s="145"/>
      <c r="G159" s="145"/>
      <c r="H159" s="145"/>
    </row>
    <row r="160" spans="1:8" s="16" customFormat="1" ht="50.1" customHeight="1" x14ac:dyDescent="0.2">
      <c r="A160" s="154" t="s">
        <v>195</v>
      </c>
      <c r="B160" s="204"/>
      <c r="C160" s="203" t="str">
        <f>"Интернет-площадка 2gis.ru на основе Cправочника организаций "&amp;$C$2&amp;""</f>
        <v>Интернет-площадка 2gis.ru на основе Cправочника организаций "2ГИС.СТАРЫЙ ОСКОЛ"</v>
      </c>
      <c r="D160" s="36">
        <v>960</v>
      </c>
      <c r="E160" s="37"/>
      <c r="F160" s="37"/>
      <c r="G160" s="37"/>
      <c r="H160" s="38"/>
    </row>
    <row r="161" spans="1:8" s="16" customFormat="1" ht="50.1" customHeight="1" x14ac:dyDescent="0.2">
      <c r="A161" s="154" t="s">
        <v>128</v>
      </c>
      <c r="B161" s="204"/>
      <c r="C161" s="52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1" s="293">
        <v>3000</v>
      </c>
      <c r="E161" s="157"/>
      <c r="F161" s="157"/>
      <c r="G161" s="157"/>
      <c r="H161" s="158"/>
    </row>
    <row r="162" spans="1:8" s="16" customFormat="1" ht="50.1" customHeight="1" thickBot="1" x14ac:dyDescent="0.25">
      <c r="A162" s="160" t="s">
        <v>129</v>
      </c>
      <c r="B162" s="161"/>
      <c r="C162" s="203" t="str">
        <f>"Интернет-площадка 2gis.ru на основе Cправочника организаций "&amp;$C$2&amp;""</f>
        <v>Интернет-площадка 2gis.ru на основе Cправочника организаций "2ГИС.СТАРЫЙ ОСКОЛ"</v>
      </c>
      <c r="D162" s="293">
        <v>4542</v>
      </c>
      <c r="E162" s="157"/>
      <c r="F162" s="157"/>
      <c r="G162" s="157"/>
      <c r="H162" s="158"/>
    </row>
    <row r="163" spans="1:8" s="16" customFormat="1" ht="21.75" thickBot="1" x14ac:dyDescent="0.25">
      <c r="A163" s="286"/>
      <c r="B163" s="287"/>
      <c r="C163" s="125"/>
      <c r="D163" s="288"/>
      <c r="E163" s="288"/>
      <c r="F163" s="288"/>
      <c r="G163" s="288"/>
      <c r="H163" s="289"/>
    </row>
    <row r="164" spans="1:8" ht="12.6" customHeight="1" x14ac:dyDescent="0.2">
      <c r="E164" s="219"/>
      <c r="F164" s="219"/>
    </row>
    <row r="165" spans="1:8" s="219" customFormat="1" ht="24.95" customHeight="1" x14ac:dyDescent="0.2">
      <c r="A165" s="216"/>
      <c r="B165" s="217" t="s">
        <v>130</v>
      </c>
      <c r="C165" s="218" t="s">
        <v>214</v>
      </c>
      <c r="D165" s="218"/>
    </row>
    <row r="166" spans="1:8" s="219" customFormat="1" ht="24.95" customHeight="1" x14ac:dyDescent="0.2">
      <c r="A166" s="216"/>
      <c r="C166" s="220" t="s">
        <v>215</v>
      </c>
      <c r="D166" s="220"/>
    </row>
    <row r="167" spans="1:8" s="219" customFormat="1" ht="24.95" customHeight="1" x14ac:dyDescent="0.2">
      <c r="A167" s="216"/>
      <c r="C167" s="218" t="s">
        <v>216</v>
      </c>
      <c r="D167" s="220"/>
    </row>
    <row r="168" spans="1:8" s="213" customFormat="1" ht="12.6" customHeight="1" x14ac:dyDescent="0.2">
      <c r="A168" s="212"/>
      <c r="C168" s="220"/>
      <c r="D168" s="220"/>
      <c r="E168" s="219"/>
      <c r="F168" s="219"/>
      <c r="G168" s="219"/>
    </row>
    <row r="169" spans="1:8" s="227" customFormat="1" ht="24.95" customHeight="1" x14ac:dyDescent="0.2">
      <c r="A169" s="223" t="str">
        <f>Абакан_юр!A171</f>
        <v>По соглашению сторон в качестве валюты платежа могут выступать украинские гривны, в этом случае курс следующий: 1 руб. = 0,5104 гривен</v>
      </c>
      <c r="B169" s="223"/>
      <c r="C169" s="223"/>
      <c r="D169" s="224"/>
      <c r="E169" s="224"/>
      <c r="F169" s="225"/>
      <c r="G169" s="226"/>
      <c r="H169" s="226"/>
    </row>
    <row r="170" spans="1:8" s="227" customFormat="1" ht="24.95" customHeight="1" x14ac:dyDescent="0.2">
      <c r="A170" s="223" t="str">
        <f>Абакан_юр!A172</f>
        <v>По соглашению сторон в качестве валюты платежа могут выступать дирхамы ОАЭ, в этом случае курс следующий: 1 руб. = 0,0436 дирхам</v>
      </c>
      <c r="B170" s="223"/>
      <c r="C170" s="223"/>
      <c r="D170" s="224"/>
      <c r="E170" s="224"/>
      <c r="F170" s="225"/>
      <c r="G170" s="228"/>
      <c r="H170" s="228"/>
    </row>
    <row r="171" spans="1:8" s="227" customFormat="1" ht="24.95" customHeight="1" x14ac:dyDescent="0.2">
      <c r="A171" s="223" t="str">
        <f>Абакан_юр!A173</f>
        <v>По соглашению сторон в качестве валюты платежа могут выступать доллары США, в этом случае курс следующий: 1 руб. = 0,0118 доллара</v>
      </c>
      <c r="B171" s="223"/>
      <c r="C171" s="223"/>
      <c r="D171" s="224"/>
      <c r="E171" s="224"/>
      <c r="F171" s="225"/>
      <c r="G171" s="228"/>
      <c r="H171" s="228"/>
    </row>
    <row r="172" spans="1:8" s="227" customFormat="1" ht="24.95" customHeight="1" x14ac:dyDescent="0.2">
      <c r="A172" s="223" t="str">
        <f>Абакан_юр!A174</f>
        <v>По соглашению сторон в качестве валюты платежа могут выступать евро, в этом случае курс следующий: 1 руб. = 0,0108 евро</v>
      </c>
      <c r="B172" s="223"/>
      <c r="C172" s="223"/>
      <c r="D172" s="224"/>
      <c r="E172" s="225"/>
      <c r="F172" s="225"/>
      <c r="G172" s="228"/>
      <c r="H172" s="228"/>
    </row>
    <row r="173" spans="1:8" s="227" customFormat="1" ht="24.95" customHeight="1" x14ac:dyDescent="0.2">
      <c r="A173" s="223" t="str">
        <f>Абакан_юр!A175</f>
        <v>По соглашению сторон в качестве валюты платежа могут выступать чешские кроны, в этом случае курс следующий: 1 руб. = 0,2741 крона</v>
      </c>
      <c r="B173" s="223"/>
      <c r="C173" s="223"/>
      <c r="D173" s="224"/>
      <c r="E173" s="225"/>
      <c r="F173" s="225"/>
      <c r="G173" s="228"/>
      <c r="H173" s="228"/>
    </row>
    <row r="174" spans="1:8" s="227" customFormat="1" ht="24.95" customHeight="1" x14ac:dyDescent="0.2">
      <c r="A174" s="223" t="str">
        <f>Абакан_юр!A176</f>
        <v>По соглашению сторон в качестве валюты платежа могут выступать киргизские сомы, в этом случае курс следующий: 1 руб. = 1,0001 сом</v>
      </c>
      <c r="B174" s="223"/>
      <c r="C174" s="223"/>
      <c r="D174" s="224"/>
      <c r="E174" s="224"/>
      <c r="F174" s="225"/>
      <c r="G174" s="228"/>
      <c r="H174" s="228"/>
    </row>
    <row r="175" spans="1:8" s="227" customFormat="1" ht="24.95" customHeight="1" x14ac:dyDescent="0.2">
      <c r="A175" s="223" t="str">
        <f>Абакан_юр!A177</f>
        <v>По соглашению сторон в качестве валюты платежа могут выступать казахстанские тенге, в этом случае курс следующий: 1 руб. = 5,6363 тенге</v>
      </c>
      <c r="B175" s="223"/>
      <c r="C175" s="223"/>
      <c r="D175" s="224"/>
      <c r="E175" s="224"/>
      <c r="F175" s="225"/>
      <c r="G175" s="228"/>
      <c r="H175" s="228"/>
    </row>
    <row r="176" spans="1:8" s="234" customFormat="1" ht="12" customHeight="1" x14ac:dyDescent="0.2">
      <c r="A176" s="229"/>
      <c r="B176" s="229"/>
      <c r="C176" s="230"/>
      <c r="D176" s="231"/>
      <c r="E176" s="231"/>
      <c r="F176" s="232"/>
      <c r="G176" s="233"/>
      <c r="H176" s="233"/>
    </row>
    <row r="177" spans="1:8" ht="24.95" customHeight="1" x14ac:dyDescent="0.2">
      <c r="A177" s="235" t="s">
        <v>141</v>
      </c>
      <c r="B177" s="235"/>
      <c r="C177" s="235"/>
      <c r="D177" s="235"/>
      <c r="E177" s="235"/>
      <c r="F177" s="235"/>
      <c r="G177" s="235"/>
      <c r="H177" s="235"/>
    </row>
    <row r="178" spans="1:8" ht="24.95" customHeight="1" x14ac:dyDescent="0.2">
      <c r="A178" s="235" t="s">
        <v>142</v>
      </c>
      <c r="B178" s="235"/>
      <c r="C178" s="235"/>
      <c r="D178" s="235"/>
      <c r="E178" s="235"/>
      <c r="F178" s="235"/>
      <c r="G178" s="235"/>
      <c r="H178" s="235"/>
    </row>
    <row r="179" spans="1:8" s="234" customFormat="1" ht="12.6" customHeight="1" x14ac:dyDescent="0.2">
      <c r="A179" s="229"/>
      <c r="B179" s="229"/>
      <c r="C179" s="230"/>
      <c r="D179" s="231"/>
      <c r="E179" s="231"/>
      <c r="F179" s="232"/>
      <c r="G179" s="233"/>
      <c r="H179" s="233"/>
    </row>
    <row r="180" spans="1:8" s="238" customFormat="1" ht="50.1" customHeight="1" thickBot="1" x14ac:dyDescent="0.25">
      <c r="A180" s="236" t="s">
        <v>143</v>
      </c>
      <c r="B180" s="236"/>
      <c r="C180" s="236"/>
      <c r="D180" s="236"/>
      <c r="E180" s="236"/>
      <c r="F180" s="237"/>
      <c r="G180" s="227"/>
    </row>
    <row r="181" spans="1:8" s="243" customFormat="1" ht="50.1" customHeight="1" thickBot="1" x14ac:dyDescent="0.25">
      <c r="A181" s="306" t="s">
        <v>144</v>
      </c>
      <c r="B181" s="307"/>
      <c r="C181" s="307"/>
      <c r="D181" s="307"/>
      <c r="E181" s="308"/>
      <c r="F181" s="242"/>
      <c r="G181" s="213"/>
    </row>
    <row r="182" spans="1:8" ht="103.5" customHeight="1" thickBot="1" x14ac:dyDescent="0.25">
      <c r="A182" s="421" t="s">
        <v>145</v>
      </c>
      <c r="B182" s="422"/>
      <c r="C182" s="246" t="s">
        <v>146</v>
      </c>
      <c r="D182" s="435" t="s">
        <v>147</v>
      </c>
      <c r="E182" s="436"/>
      <c r="F182" s="248"/>
      <c r="G182" s="248"/>
      <c r="H182" s="248"/>
    </row>
    <row r="183" spans="1:8" ht="99.95" customHeight="1" x14ac:dyDescent="0.2">
      <c r="A183" s="249" t="s">
        <v>148</v>
      </c>
      <c r="B183" s="250"/>
      <c r="C183" s="251" t="s">
        <v>149</v>
      </c>
      <c r="D183" s="252" t="s">
        <v>150</v>
      </c>
      <c r="E183" s="253"/>
      <c r="F183" s="248"/>
      <c r="G183" s="248"/>
      <c r="H183" s="248"/>
    </row>
    <row r="184" spans="1:8" ht="75" customHeight="1" x14ac:dyDescent="0.2">
      <c r="A184" s="254" t="s">
        <v>151</v>
      </c>
      <c r="B184" s="255"/>
      <c r="C184" s="256" t="s">
        <v>152</v>
      </c>
      <c r="D184" s="257" t="s">
        <v>153</v>
      </c>
      <c r="E184" s="258"/>
      <c r="F184" s="248"/>
      <c r="G184" s="248"/>
      <c r="H184" s="248"/>
    </row>
    <row r="185" spans="1:8" ht="117.75" customHeight="1" x14ac:dyDescent="0.2">
      <c r="A185" s="254" t="s">
        <v>154</v>
      </c>
      <c r="B185" s="255"/>
      <c r="C185" s="256" t="s">
        <v>155</v>
      </c>
      <c r="D185" s="257" t="s">
        <v>153</v>
      </c>
      <c r="E185" s="258"/>
      <c r="F185" s="248"/>
      <c r="G185" s="248"/>
      <c r="H185" s="248"/>
    </row>
    <row r="186" spans="1:8" s="213" customFormat="1" ht="102.75" customHeight="1" thickBot="1" x14ac:dyDescent="0.25">
      <c r="A186" s="316" t="s">
        <v>157</v>
      </c>
      <c r="B186" s="317"/>
      <c r="C186" s="613" t="s">
        <v>158</v>
      </c>
      <c r="D186" s="317" t="s">
        <v>153</v>
      </c>
      <c r="E186" s="614"/>
      <c r="F186" s="242"/>
      <c r="G186" s="242"/>
      <c r="H186" s="242"/>
    </row>
    <row r="187" spans="1:8" s="234" customFormat="1" ht="222.75" customHeight="1" thickBot="1" x14ac:dyDescent="0.25">
      <c r="A187" s="316" t="s">
        <v>159</v>
      </c>
      <c r="B187" s="317"/>
      <c r="C187" s="318" t="s">
        <v>160</v>
      </c>
      <c r="D187" s="319" t="s">
        <v>153</v>
      </c>
      <c r="E187" s="320"/>
      <c r="F187" s="232"/>
      <c r="G187" s="233"/>
      <c r="H187" s="233"/>
    </row>
    <row r="188" spans="1:8" ht="36.75" customHeight="1" x14ac:dyDescent="0.2">
      <c r="A188" s="260" t="s">
        <v>161</v>
      </c>
      <c r="B188" s="260"/>
      <c r="C188" s="260"/>
      <c r="D188" s="260"/>
      <c r="E188" s="260"/>
      <c r="F188" s="260"/>
      <c r="G188" s="260"/>
      <c r="H188" s="260"/>
    </row>
    <row r="189" spans="1:8" ht="36.75" customHeight="1" x14ac:dyDescent="0.2">
      <c r="A189" s="260" t="s">
        <v>162</v>
      </c>
      <c r="B189" s="260"/>
      <c r="C189" s="260"/>
      <c r="D189" s="260"/>
      <c r="E189" s="260"/>
      <c r="F189" s="260"/>
      <c r="G189" s="260"/>
      <c r="H189" s="260"/>
    </row>
    <row r="190" spans="1:8" ht="181.5" customHeight="1" x14ac:dyDescent="0.2">
      <c r="A190"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21"/>
      <c r="C190" s="321"/>
      <c r="D190" s="321"/>
      <c r="E190" s="321"/>
      <c r="F190" s="321"/>
      <c r="G190" s="321"/>
      <c r="H190" s="321"/>
    </row>
    <row r="191" spans="1:8" s="16" customFormat="1" ht="67.5" customHeight="1" x14ac:dyDescent="0.2">
      <c r="A191" s="235" t="s">
        <v>164</v>
      </c>
      <c r="B191" s="235"/>
      <c r="C191" s="235"/>
      <c r="D191" s="235"/>
      <c r="E191" s="235"/>
      <c r="F191" s="235"/>
      <c r="G191" s="235"/>
      <c r="H191" s="235"/>
    </row>
    <row r="192" spans="1:8" ht="23.25" x14ac:dyDescent="0.2">
      <c r="A192" s="260" t="s">
        <v>165</v>
      </c>
      <c r="B192" s="260"/>
      <c r="C192" s="260"/>
      <c r="D192" s="260"/>
      <c r="E192" s="260"/>
      <c r="F192" s="260"/>
      <c r="G192" s="260"/>
      <c r="H192" s="260"/>
    </row>
    <row r="193" spans="1:8" s="262" customFormat="1" ht="114.75" customHeight="1" x14ac:dyDescent="0.2">
      <c r="A193" s="235" t="s">
        <v>166</v>
      </c>
      <c r="B193" s="235"/>
      <c r="C193" s="235"/>
      <c r="D193" s="235"/>
      <c r="E193" s="235"/>
      <c r="F193" s="235"/>
      <c r="G193" s="235"/>
      <c r="H193" s="235"/>
    </row>
  </sheetData>
  <sheetProtection selectLockedCells="1" selectUnlockedCells="1"/>
  <mergeCells count="317">
    <mergeCell ref="A192:H192"/>
    <mergeCell ref="A193:E193"/>
    <mergeCell ref="F193:H193"/>
    <mergeCell ref="A187:B187"/>
    <mergeCell ref="D187:E187"/>
    <mergeCell ref="A188:H188"/>
    <mergeCell ref="A189:H189"/>
    <mergeCell ref="A190:H190"/>
    <mergeCell ref="A191:H191"/>
    <mergeCell ref="A184:B184"/>
    <mergeCell ref="D184:E184"/>
    <mergeCell ref="A185:B185"/>
    <mergeCell ref="D185:E185"/>
    <mergeCell ref="A186:B186"/>
    <mergeCell ref="D186:E186"/>
    <mergeCell ref="A180:E180"/>
    <mergeCell ref="A181:E181"/>
    <mergeCell ref="A182:B182"/>
    <mergeCell ref="D182:E182"/>
    <mergeCell ref="A183:B183"/>
    <mergeCell ref="D183:E183"/>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62:B162"/>
    <mergeCell ref="D162:H162"/>
    <mergeCell ref="A163:B163"/>
    <mergeCell ref="D163:H163"/>
    <mergeCell ref="C165:D165"/>
    <mergeCell ref="C166:D166"/>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zoomScale="40" zoomScaleNormal="40" zoomScaleSheetLayoutView="40" workbookViewId="0">
      <pane ySplit="4" topLeftCell="A176"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675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267">
        <v>348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1">
        <f>F48*1.2</f>
        <v>11505.6</v>
      </c>
      <c r="E48" s="32">
        <f>F48*1.1</f>
        <v>10546.800000000001</v>
      </c>
      <c r="F48" s="32">
        <v>9588</v>
      </c>
      <c r="G48" s="32">
        <f>F48*0.75</f>
        <v>7191</v>
      </c>
      <c r="H48" s="33">
        <f>F48*0.5</f>
        <v>4794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54">
        <f>F54*1.2</f>
        <v>12844.8</v>
      </c>
      <c r="E54" s="32">
        <f>F54*1.1</f>
        <v>11774.400000000001</v>
      </c>
      <c r="F54" s="32">
        <v>10704</v>
      </c>
      <c r="G54" s="32">
        <f>F54*0.75</f>
        <v>8028</v>
      </c>
      <c r="H54" s="33">
        <f>F54*0.5</f>
        <v>5352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267">
        <v>348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271"/>
      <c r="E62" s="272"/>
      <c r="F62" s="272"/>
      <c r="G62" s="272"/>
      <c r="H62" s="273"/>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1104 до 33120</v>
      </c>
      <c r="E64" s="139"/>
      <c r="F64" s="139"/>
      <c r="G64" s="139"/>
      <c r="H64" s="140"/>
    </row>
    <row r="65" spans="1:8" s="16" customFormat="1" ht="37.5" customHeight="1" outlineLevel="1" x14ac:dyDescent="0.2">
      <c r="A65" s="141" t="s">
        <v>39</v>
      </c>
      <c r="B65" s="364"/>
      <c r="C65"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365">
        <v>1104</v>
      </c>
      <c r="E65" s="145"/>
      <c r="F65" s="145"/>
      <c r="G65" s="145"/>
      <c r="H65" s="146"/>
    </row>
    <row r="66" spans="1:8" s="16" customFormat="1" ht="37.5" customHeight="1" outlineLevel="1" x14ac:dyDescent="0.2">
      <c r="A66" s="147" t="s">
        <v>40</v>
      </c>
      <c r="B66" s="366"/>
      <c r="C66" s="350"/>
      <c r="D66" s="56">
        <v>2208</v>
      </c>
      <c r="E66" s="37"/>
      <c r="F66" s="37"/>
      <c r="G66" s="37"/>
      <c r="H66" s="38"/>
    </row>
    <row r="67" spans="1:8" s="16" customFormat="1" ht="37.5" customHeight="1" outlineLevel="1" x14ac:dyDescent="0.2">
      <c r="A67" s="147" t="s">
        <v>41</v>
      </c>
      <c r="B67" s="366"/>
      <c r="C67" s="350"/>
      <c r="D67" s="56">
        <v>3312</v>
      </c>
      <c r="E67" s="37"/>
      <c r="F67" s="37"/>
      <c r="G67" s="37"/>
      <c r="H67" s="38"/>
    </row>
    <row r="68" spans="1:8" s="16" customFormat="1" ht="37.5" customHeight="1" outlineLevel="1" x14ac:dyDescent="0.2">
      <c r="A68" s="147" t="s">
        <v>42</v>
      </c>
      <c r="B68" s="366"/>
      <c r="C68" s="350"/>
      <c r="D68" s="56">
        <v>4416</v>
      </c>
      <c r="E68" s="37"/>
      <c r="F68" s="37"/>
      <c r="G68" s="37"/>
      <c r="H68" s="38"/>
    </row>
    <row r="69" spans="1:8" s="16" customFormat="1" ht="37.5" customHeight="1" outlineLevel="1" x14ac:dyDescent="0.2">
      <c r="A69" s="147" t="s">
        <v>43</v>
      </c>
      <c r="B69" s="366"/>
      <c r="C69" s="350"/>
      <c r="D69" s="56">
        <v>5520</v>
      </c>
      <c r="E69" s="37"/>
      <c r="F69" s="37"/>
      <c r="G69" s="37"/>
      <c r="H69" s="38"/>
    </row>
    <row r="70" spans="1:8" s="16" customFormat="1" ht="37.5" customHeight="1" outlineLevel="1" x14ac:dyDescent="0.2">
      <c r="A70" s="147" t="s">
        <v>44</v>
      </c>
      <c r="B70" s="366"/>
      <c r="C70" s="350"/>
      <c r="D70" s="56">
        <v>6624</v>
      </c>
      <c r="E70" s="37"/>
      <c r="F70" s="37"/>
      <c r="G70" s="37"/>
      <c r="H70" s="38"/>
    </row>
    <row r="71" spans="1:8" s="16" customFormat="1" ht="37.5" customHeight="1" outlineLevel="1" x14ac:dyDescent="0.2">
      <c r="A71" s="147" t="s">
        <v>45</v>
      </c>
      <c r="B71" s="366"/>
      <c r="C71" s="350"/>
      <c r="D71" s="56">
        <v>7728</v>
      </c>
      <c r="E71" s="37"/>
      <c r="F71" s="37"/>
      <c r="G71" s="37"/>
      <c r="H71" s="38"/>
    </row>
    <row r="72" spans="1:8" s="16" customFormat="1" ht="37.5" customHeight="1" outlineLevel="1" x14ac:dyDescent="0.2">
      <c r="A72" s="147" t="s">
        <v>46</v>
      </c>
      <c r="B72" s="366"/>
      <c r="C72" s="350"/>
      <c r="D72" s="56">
        <v>8832</v>
      </c>
      <c r="E72" s="37"/>
      <c r="F72" s="37"/>
      <c r="G72" s="37"/>
      <c r="H72" s="38"/>
    </row>
    <row r="73" spans="1:8" s="16" customFormat="1" ht="37.5" customHeight="1" outlineLevel="1" x14ac:dyDescent="0.2">
      <c r="A73" s="147" t="s">
        <v>47</v>
      </c>
      <c r="B73" s="366"/>
      <c r="C73" s="350"/>
      <c r="D73" s="56">
        <v>9936</v>
      </c>
      <c r="E73" s="37"/>
      <c r="F73" s="37"/>
      <c r="G73" s="37"/>
      <c r="H73" s="38"/>
    </row>
    <row r="74" spans="1:8" s="16" customFormat="1" ht="37.5" customHeight="1" outlineLevel="1" x14ac:dyDescent="0.2">
      <c r="A74" s="147" t="s">
        <v>48</v>
      </c>
      <c r="B74" s="366"/>
      <c r="C74" s="350"/>
      <c r="D74" s="56">
        <v>11040</v>
      </c>
      <c r="E74" s="37"/>
      <c r="F74" s="37"/>
      <c r="G74" s="37"/>
      <c r="H74" s="38"/>
    </row>
    <row r="75" spans="1:8" s="16" customFormat="1" ht="37.5" customHeight="1" outlineLevel="1" x14ac:dyDescent="0.2">
      <c r="A75" s="147" t="s">
        <v>49</v>
      </c>
      <c r="B75" s="366"/>
      <c r="C75" s="350"/>
      <c r="D75" s="56">
        <v>12144</v>
      </c>
      <c r="E75" s="37"/>
      <c r="F75" s="37"/>
      <c r="G75" s="37"/>
      <c r="H75" s="38"/>
    </row>
    <row r="76" spans="1:8" s="16" customFormat="1" ht="37.5" customHeight="1" outlineLevel="1" x14ac:dyDescent="0.2">
      <c r="A76" s="147" t="s">
        <v>50</v>
      </c>
      <c r="B76" s="366"/>
      <c r="C76" s="350"/>
      <c r="D76" s="56">
        <v>13248</v>
      </c>
      <c r="E76" s="37"/>
      <c r="F76" s="37"/>
      <c r="G76" s="37"/>
      <c r="H76" s="38"/>
    </row>
    <row r="77" spans="1:8" s="16" customFormat="1" ht="37.5" customHeight="1" outlineLevel="1" x14ac:dyDescent="0.2">
      <c r="A77" s="147" t="s">
        <v>51</v>
      </c>
      <c r="B77" s="366"/>
      <c r="C77" s="350"/>
      <c r="D77" s="56">
        <v>14352</v>
      </c>
      <c r="E77" s="37"/>
      <c r="F77" s="37"/>
      <c r="G77" s="37"/>
      <c r="H77" s="38"/>
    </row>
    <row r="78" spans="1:8" s="16" customFormat="1" ht="37.5" customHeight="1" outlineLevel="1" x14ac:dyDescent="0.2">
      <c r="A78" s="147" t="s">
        <v>52</v>
      </c>
      <c r="B78" s="366"/>
      <c r="C78" s="350"/>
      <c r="D78" s="56">
        <v>15456</v>
      </c>
      <c r="E78" s="37"/>
      <c r="F78" s="37"/>
      <c r="G78" s="37"/>
      <c r="H78" s="38"/>
    </row>
    <row r="79" spans="1:8" s="16" customFormat="1" ht="37.5" customHeight="1" outlineLevel="1" x14ac:dyDescent="0.2">
      <c r="A79" s="147" t="s">
        <v>53</v>
      </c>
      <c r="B79" s="366"/>
      <c r="C79" s="350"/>
      <c r="D79" s="56">
        <v>16560</v>
      </c>
      <c r="E79" s="37"/>
      <c r="F79" s="37"/>
      <c r="G79" s="37"/>
      <c r="H79" s="38"/>
    </row>
    <row r="80" spans="1:8" s="16" customFormat="1" ht="37.5" customHeight="1" outlineLevel="1" x14ac:dyDescent="0.2">
      <c r="A80" s="147" t="s">
        <v>54</v>
      </c>
      <c r="B80" s="366"/>
      <c r="C80" s="350"/>
      <c r="D80" s="56">
        <v>17664</v>
      </c>
      <c r="E80" s="37"/>
      <c r="F80" s="37"/>
      <c r="G80" s="37"/>
      <c r="H80" s="38"/>
    </row>
    <row r="81" spans="1:8" s="16" customFormat="1" ht="37.5" customHeight="1" outlineLevel="1" x14ac:dyDescent="0.2">
      <c r="A81" s="147" t="s">
        <v>55</v>
      </c>
      <c r="B81" s="366"/>
      <c r="C81" s="350"/>
      <c r="D81" s="56">
        <v>18768</v>
      </c>
      <c r="E81" s="37"/>
      <c r="F81" s="37"/>
      <c r="G81" s="37"/>
      <c r="H81" s="38"/>
    </row>
    <row r="82" spans="1:8" s="16" customFormat="1" ht="37.5" customHeight="1" outlineLevel="1" x14ac:dyDescent="0.2">
      <c r="A82" s="147" t="s">
        <v>56</v>
      </c>
      <c r="B82" s="366"/>
      <c r="C82" s="350"/>
      <c r="D82" s="56">
        <v>19872</v>
      </c>
      <c r="E82" s="37"/>
      <c r="F82" s="37"/>
      <c r="G82" s="37"/>
      <c r="H82" s="38"/>
    </row>
    <row r="83" spans="1:8" s="16" customFormat="1" ht="37.5" customHeight="1" outlineLevel="1" x14ac:dyDescent="0.2">
      <c r="A83" s="147" t="s">
        <v>57</v>
      </c>
      <c r="B83" s="366"/>
      <c r="C83" s="350"/>
      <c r="D83" s="56">
        <v>20976</v>
      </c>
      <c r="E83" s="37"/>
      <c r="F83" s="37"/>
      <c r="G83" s="37"/>
      <c r="H83" s="38"/>
    </row>
    <row r="84" spans="1:8" s="16" customFormat="1" ht="37.5" customHeight="1" outlineLevel="1" x14ac:dyDescent="0.2">
      <c r="A84" s="147" t="s">
        <v>58</v>
      </c>
      <c r="B84" s="366"/>
      <c r="C84" s="350"/>
      <c r="D84" s="56">
        <v>22080</v>
      </c>
      <c r="E84" s="37"/>
      <c r="F84" s="37"/>
      <c r="G84" s="37"/>
      <c r="H84" s="38"/>
    </row>
    <row r="85" spans="1:8" s="16" customFormat="1" ht="37.5" customHeight="1" outlineLevel="1" x14ac:dyDescent="0.2">
      <c r="A85" s="147" t="s">
        <v>178</v>
      </c>
      <c r="B85" s="366"/>
      <c r="C85" s="350"/>
      <c r="D85" s="56">
        <v>23184</v>
      </c>
      <c r="E85" s="37"/>
      <c r="F85" s="37"/>
      <c r="G85" s="37"/>
      <c r="H85" s="38"/>
    </row>
    <row r="86" spans="1:8" s="16" customFormat="1" ht="37.5" customHeight="1" outlineLevel="1" x14ac:dyDescent="0.2">
      <c r="A86" s="147" t="s">
        <v>179</v>
      </c>
      <c r="B86" s="366"/>
      <c r="C86" s="350"/>
      <c r="D86" s="56">
        <v>24288</v>
      </c>
      <c r="E86" s="37"/>
      <c r="F86" s="37"/>
      <c r="G86" s="37"/>
      <c r="H86" s="38"/>
    </row>
    <row r="87" spans="1:8" s="16" customFormat="1" ht="37.5" customHeight="1" outlineLevel="1" x14ac:dyDescent="0.2">
      <c r="A87" s="147" t="s">
        <v>180</v>
      </c>
      <c r="B87" s="366"/>
      <c r="C87" s="350"/>
      <c r="D87" s="56">
        <v>25392</v>
      </c>
      <c r="E87" s="37"/>
      <c r="F87" s="37"/>
      <c r="G87" s="37"/>
      <c r="H87" s="38"/>
    </row>
    <row r="88" spans="1:8" s="16" customFormat="1" ht="37.5" customHeight="1" outlineLevel="1" x14ac:dyDescent="0.2">
      <c r="A88" s="147" t="s">
        <v>181</v>
      </c>
      <c r="B88" s="366"/>
      <c r="C88" s="350"/>
      <c r="D88" s="56">
        <v>26496</v>
      </c>
      <c r="E88" s="37"/>
      <c r="F88" s="37"/>
      <c r="G88" s="37"/>
      <c r="H88" s="38"/>
    </row>
    <row r="89" spans="1:8" s="16" customFormat="1" ht="37.5" customHeight="1" outlineLevel="1" x14ac:dyDescent="0.2">
      <c r="A89" s="147" t="s">
        <v>182</v>
      </c>
      <c r="B89" s="366"/>
      <c r="C89" s="350"/>
      <c r="D89" s="56">
        <v>27600</v>
      </c>
      <c r="E89" s="37"/>
      <c r="F89" s="37"/>
      <c r="G89" s="37"/>
      <c r="H89" s="38"/>
    </row>
    <row r="90" spans="1:8" s="16" customFormat="1" ht="37.5" customHeight="1" outlineLevel="1" x14ac:dyDescent="0.2">
      <c r="A90" s="147" t="s">
        <v>183</v>
      </c>
      <c r="B90" s="366"/>
      <c r="C90" s="350"/>
      <c r="D90" s="56">
        <v>28704</v>
      </c>
      <c r="E90" s="37"/>
      <c r="F90" s="37"/>
      <c r="G90" s="37"/>
      <c r="H90" s="38"/>
    </row>
    <row r="91" spans="1:8" s="16" customFormat="1" ht="37.5" customHeight="1" outlineLevel="1" x14ac:dyDescent="0.2">
      <c r="A91" s="147" t="s">
        <v>184</v>
      </c>
      <c r="B91" s="366"/>
      <c r="C91" s="350"/>
      <c r="D91" s="56">
        <v>29808</v>
      </c>
      <c r="E91" s="37"/>
      <c r="F91" s="37"/>
      <c r="G91" s="37"/>
      <c r="H91" s="38"/>
    </row>
    <row r="92" spans="1:8" s="16" customFormat="1" ht="37.5" customHeight="1" outlineLevel="1" x14ac:dyDescent="0.2">
      <c r="A92" s="147" t="s">
        <v>185</v>
      </c>
      <c r="B92" s="366"/>
      <c r="C92" s="350"/>
      <c r="D92" s="56">
        <v>30912</v>
      </c>
      <c r="E92" s="37"/>
      <c r="F92" s="37"/>
      <c r="G92" s="37"/>
      <c r="H92" s="38"/>
    </row>
    <row r="93" spans="1:8" s="16" customFormat="1" ht="37.5" customHeight="1" outlineLevel="1" x14ac:dyDescent="0.2">
      <c r="A93" s="147" t="s">
        <v>186</v>
      </c>
      <c r="B93" s="366"/>
      <c r="C93" s="350"/>
      <c r="D93" s="56">
        <v>32016</v>
      </c>
      <c r="E93" s="37"/>
      <c r="F93" s="37"/>
      <c r="G93" s="37"/>
      <c r="H93" s="38"/>
    </row>
    <row r="94" spans="1:8" s="16" customFormat="1" ht="37.5" customHeight="1" outlineLevel="1" x14ac:dyDescent="0.2">
      <c r="A94" s="147" t="s">
        <v>187</v>
      </c>
      <c r="B94" s="366"/>
      <c r="C94" s="350"/>
      <c r="D94" s="56">
        <v>33120</v>
      </c>
      <c r="E94" s="37"/>
      <c r="F94" s="37"/>
      <c r="G94" s="37"/>
      <c r="H94" s="38"/>
    </row>
    <row r="95" spans="1:8" s="16" customFormat="1" ht="37.5" customHeight="1" outlineLevel="1" x14ac:dyDescent="0.2">
      <c r="A95" s="147" t="s">
        <v>188</v>
      </c>
      <c r="B95" s="366"/>
      <c r="C95" s="350"/>
      <c r="D95" s="56">
        <v>34224</v>
      </c>
      <c r="E95" s="37"/>
      <c r="F95" s="37"/>
      <c r="G95" s="37"/>
      <c r="H95" s="38"/>
    </row>
    <row r="96" spans="1:8" s="16" customFormat="1" ht="37.5" customHeight="1" outlineLevel="1" x14ac:dyDescent="0.2">
      <c r="A96" s="147" t="s">
        <v>189</v>
      </c>
      <c r="B96" s="366"/>
      <c r="C96" s="350"/>
      <c r="D96" s="56">
        <v>35328</v>
      </c>
      <c r="E96" s="37"/>
      <c r="F96" s="37"/>
      <c r="G96" s="37"/>
      <c r="H96" s="38"/>
    </row>
    <row r="97" spans="1:8" s="16" customFormat="1" ht="37.5" customHeight="1" outlineLevel="1" x14ac:dyDescent="0.2">
      <c r="A97" s="147" t="s">
        <v>190</v>
      </c>
      <c r="B97" s="366"/>
      <c r="C97" s="350"/>
      <c r="D97" s="56">
        <v>36432</v>
      </c>
      <c r="E97" s="37"/>
      <c r="F97" s="37"/>
      <c r="G97" s="37"/>
      <c r="H97" s="38"/>
    </row>
    <row r="98" spans="1:8" s="16" customFormat="1" ht="37.5" customHeight="1" outlineLevel="1" x14ac:dyDescent="0.2">
      <c r="A98" s="147" t="s">
        <v>191</v>
      </c>
      <c r="B98" s="366"/>
      <c r="C98" s="350"/>
      <c r="D98" s="56">
        <v>37536</v>
      </c>
      <c r="E98" s="37"/>
      <c r="F98" s="37"/>
      <c r="G98" s="37"/>
      <c r="H98" s="38"/>
    </row>
    <row r="99" spans="1:8" s="16" customFormat="1" ht="37.5" customHeight="1" outlineLevel="1" x14ac:dyDescent="0.2">
      <c r="A99" s="147" t="s">
        <v>192</v>
      </c>
      <c r="B99" s="366"/>
      <c r="C99" s="350"/>
      <c r="D99" s="56">
        <v>38640</v>
      </c>
      <c r="E99" s="37"/>
      <c r="F99" s="37"/>
      <c r="G99" s="37"/>
      <c r="H99" s="38"/>
    </row>
    <row r="100" spans="1:8" s="16" customFormat="1" ht="37.5" customHeight="1" outlineLevel="1" x14ac:dyDescent="0.2">
      <c r="A100" s="147" t="s">
        <v>229</v>
      </c>
      <c r="B100" s="366"/>
      <c r="C100" s="350"/>
      <c r="D100" s="56">
        <v>39744</v>
      </c>
      <c r="E100" s="37"/>
      <c r="F100" s="37"/>
      <c r="G100" s="37"/>
      <c r="H100" s="38"/>
    </row>
    <row r="101" spans="1:8" s="16" customFormat="1" ht="37.5" customHeight="1" outlineLevel="1" x14ac:dyDescent="0.2">
      <c r="A101" s="147" t="s">
        <v>230</v>
      </c>
      <c r="B101" s="366"/>
      <c r="C101" s="350"/>
      <c r="D101" s="56">
        <v>40848</v>
      </c>
      <c r="E101" s="37"/>
      <c r="F101" s="37"/>
      <c r="G101" s="37"/>
      <c r="H101" s="38"/>
    </row>
    <row r="102" spans="1:8" s="16" customFormat="1" ht="37.5" customHeight="1" outlineLevel="1" x14ac:dyDescent="0.2">
      <c r="A102" s="147" t="s">
        <v>231</v>
      </c>
      <c r="B102" s="366"/>
      <c r="C102" s="350"/>
      <c r="D102" s="56">
        <v>41952</v>
      </c>
      <c r="E102" s="37"/>
      <c r="F102" s="37"/>
      <c r="G102" s="37"/>
      <c r="H102" s="38"/>
    </row>
    <row r="103" spans="1:8" s="16" customFormat="1" ht="37.5" customHeight="1" outlineLevel="1" x14ac:dyDescent="0.2">
      <c r="A103" s="147" t="s">
        <v>232</v>
      </c>
      <c r="B103" s="366"/>
      <c r="C103" s="350"/>
      <c r="D103" s="56">
        <v>43056</v>
      </c>
      <c r="E103" s="37"/>
      <c r="F103" s="37"/>
      <c r="G103" s="37"/>
      <c r="H103" s="38"/>
    </row>
    <row r="104" spans="1:8" s="16" customFormat="1" ht="37.5" customHeight="1" outlineLevel="1" thickBot="1" x14ac:dyDescent="0.25">
      <c r="A104" s="147" t="s">
        <v>233</v>
      </c>
      <c r="B104" s="366"/>
      <c r="C104" s="367"/>
      <c r="D104" s="56">
        <v>44160</v>
      </c>
      <c r="E104" s="37"/>
      <c r="F104" s="37"/>
      <c r="G104" s="37"/>
      <c r="H104" s="38"/>
    </row>
    <row r="105" spans="1:8" s="16" customFormat="1" ht="50.1" customHeight="1" thickBot="1" x14ac:dyDescent="0.25">
      <c r="A105" s="136" t="s">
        <v>59</v>
      </c>
      <c r="B105" s="137"/>
      <c r="C105" s="137"/>
      <c r="D105" s="138" t="str">
        <f>"от "&amp;MIN(D106:D115)&amp;" до "&amp;MAX(D106:D115)</f>
        <v>от 348 до 5184</v>
      </c>
      <c r="E105" s="139"/>
      <c r="F105" s="139"/>
      <c r="G105" s="139"/>
      <c r="H105" s="140"/>
    </row>
    <row r="106" spans="1:8" s="16" customFormat="1" ht="154.5" customHeight="1"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144">
        <v>936</v>
      </c>
      <c r="E106" s="145"/>
      <c r="F106" s="145"/>
      <c r="G106" s="145"/>
      <c r="H106" s="146"/>
    </row>
    <row r="107" spans="1:8" s="16" customFormat="1" ht="37.5" customHeight="1" x14ac:dyDescent="0.2">
      <c r="A107" s="160" t="s">
        <v>61</v>
      </c>
      <c r="B107" s="281"/>
      <c r="C107" s="156"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56">
        <v>348</v>
      </c>
      <c r="E107" s="37"/>
      <c r="F107" s="37"/>
      <c r="G107" s="37"/>
      <c r="H107" s="38"/>
    </row>
    <row r="108" spans="1:8" s="16" customFormat="1" ht="37.5" customHeight="1" x14ac:dyDescent="0.2">
      <c r="A108" s="160" t="s">
        <v>62</v>
      </c>
      <c r="B108" s="281"/>
      <c r="C108" s="159"/>
      <c r="D108" s="56">
        <v>1698</v>
      </c>
      <c r="E108" s="37"/>
      <c r="F108" s="37"/>
      <c r="G108" s="37"/>
      <c r="H108" s="38"/>
    </row>
    <row r="109" spans="1:8" s="16" customFormat="1" ht="37.5" customHeight="1" x14ac:dyDescent="0.2">
      <c r="A109" s="160" t="s">
        <v>63</v>
      </c>
      <c r="B109" s="281"/>
      <c r="C109" s="159"/>
      <c r="D109" s="56">
        <v>774</v>
      </c>
      <c r="E109" s="37"/>
      <c r="F109" s="37"/>
      <c r="G109" s="37"/>
      <c r="H109" s="38"/>
    </row>
    <row r="110" spans="1:8" s="16" customFormat="1" ht="37.5" customHeight="1" x14ac:dyDescent="0.2">
      <c r="A110" s="154" t="s">
        <v>64</v>
      </c>
      <c r="B110" s="204"/>
      <c r="C110" s="159"/>
      <c r="D110" s="56">
        <v>1698</v>
      </c>
      <c r="E110" s="37"/>
      <c r="F110" s="37"/>
      <c r="G110" s="37"/>
      <c r="H110" s="38"/>
    </row>
    <row r="111" spans="1:8" s="16" customFormat="1" ht="37.5" customHeight="1" x14ac:dyDescent="0.2">
      <c r="A111" s="160" t="s">
        <v>65</v>
      </c>
      <c r="B111" s="281"/>
      <c r="C111" s="159"/>
      <c r="D111" s="36">
        <v>348</v>
      </c>
      <c r="E111" s="37"/>
      <c r="F111" s="37"/>
      <c r="G111" s="37"/>
      <c r="H111" s="38"/>
    </row>
    <row r="112" spans="1:8" s="16" customFormat="1" ht="37.5" customHeight="1" x14ac:dyDescent="0.2">
      <c r="A112" s="160" t="s">
        <v>66</v>
      </c>
      <c r="B112" s="281"/>
      <c r="C112" s="159"/>
      <c r="D112" s="36">
        <v>348</v>
      </c>
      <c r="E112" s="37"/>
      <c r="F112" s="37"/>
      <c r="G112" s="37"/>
      <c r="H112" s="38"/>
    </row>
    <row r="113" spans="1:8" s="16" customFormat="1" ht="37.5" customHeight="1" x14ac:dyDescent="0.2">
      <c r="A113" s="160" t="s">
        <v>67</v>
      </c>
      <c r="B113" s="281"/>
      <c r="C113" s="159"/>
      <c r="D113" s="36">
        <v>690</v>
      </c>
      <c r="E113" s="37"/>
      <c r="F113" s="37"/>
      <c r="G113" s="37"/>
      <c r="H113" s="38"/>
    </row>
    <row r="114" spans="1:8" s="16" customFormat="1" ht="37.5" customHeight="1" x14ac:dyDescent="0.2">
      <c r="A114" s="160" t="s">
        <v>68</v>
      </c>
      <c r="B114" s="281"/>
      <c r="C114" s="159"/>
      <c r="D114" s="36">
        <v>1038</v>
      </c>
      <c r="E114" s="37"/>
      <c r="F114" s="37"/>
      <c r="G114" s="37"/>
      <c r="H114" s="38"/>
    </row>
    <row r="115" spans="1:8" s="16" customFormat="1" ht="37.5" customHeight="1" thickBot="1" x14ac:dyDescent="0.25">
      <c r="A115" s="207" t="s">
        <v>69</v>
      </c>
      <c r="B115" s="282"/>
      <c r="C115" s="164"/>
      <c r="D115" s="36">
        <v>5184</v>
      </c>
      <c r="E115" s="37"/>
      <c r="F115" s="37"/>
      <c r="G115" s="37"/>
      <c r="H115" s="38"/>
    </row>
    <row r="116" spans="1:8" s="16" customFormat="1" ht="117.75" customHeight="1" thickBot="1" x14ac:dyDescent="0.25">
      <c r="A116" s="283" t="s">
        <v>71</v>
      </c>
      <c r="B116" s="284"/>
      <c r="C11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45">
        <v>30</v>
      </c>
      <c r="E116" s="45"/>
      <c r="F116" s="45"/>
      <c r="G116" s="45"/>
      <c r="H116" s="46"/>
    </row>
    <row r="117" spans="1:8" s="28" customFormat="1" ht="50.1" customHeight="1" thickBot="1" x14ac:dyDescent="0.25">
      <c r="A117" s="24" t="s">
        <v>72</v>
      </c>
      <c r="B117" s="25"/>
      <c r="C117" s="26"/>
      <c r="D117" s="173" t="e">
        <f>"от "&amp;MIN(D119,D139:H140,#REF!,D141:H155)&amp;" до "&amp;MAX(D119,D139:H140,#REF!,D141:H155)</f>
        <v>#REF!</v>
      </c>
      <c r="E117" s="173"/>
      <c r="F117" s="173"/>
      <c r="G117" s="173"/>
      <c r="H117" s="174"/>
    </row>
    <row r="118" spans="1:8" s="16" customFormat="1" ht="24.95" customHeight="1" thickBot="1" x14ac:dyDescent="0.25">
      <c r="A118" s="286"/>
      <c r="B118" s="287"/>
      <c r="C118" s="130"/>
      <c r="D118" s="288"/>
      <c r="E118" s="288"/>
      <c r="F118" s="288"/>
      <c r="G118" s="288"/>
      <c r="H118" s="289"/>
    </row>
    <row r="119" spans="1:8" s="16" customFormat="1" ht="60"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182">
        <v>5220</v>
      </c>
      <c r="E119" s="182"/>
      <c r="F119" s="182"/>
      <c r="G119" s="182"/>
      <c r="H119" s="183"/>
    </row>
    <row r="120" spans="1:8" s="16" customFormat="1" ht="60" customHeight="1" thickBot="1" x14ac:dyDescent="0.25">
      <c r="A120" s="184" t="s">
        <v>74</v>
      </c>
      <c r="B120" s="185"/>
      <c r="C120" s="186"/>
      <c r="D120" s="187" t="s">
        <v>75</v>
      </c>
      <c r="E120" s="188"/>
      <c r="F120" s="188"/>
      <c r="G120" s="188"/>
      <c r="H120" s="189"/>
    </row>
    <row r="121" spans="1:8" s="16" customFormat="1" ht="60" customHeight="1" x14ac:dyDescent="0.2">
      <c r="A121" s="190" t="s">
        <v>76</v>
      </c>
      <c r="B121" s="191"/>
      <c r="C121" s="186"/>
      <c r="D121" s="157">
        <f>D119/4</f>
        <v>1305</v>
      </c>
      <c r="E121" s="157"/>
      <c r="F121" s="157"/>
      <c r="G121" s="157"/>
      <c r="H121" s="158"/>
    </row>
    <row r="122" spans="1:8" s="16" customFormat="1" ht="60" customHeight="1" x14ac:dyDescent="0.2">
      <c r="A122" s="190" t="s">
        <v>77</v>
      </c>
      <c r="B122" s="191"/>
      <c r="C122" s="186"/>
      <c r="D122" s="157">
        <f>D119/5</f>
        <v>1044</v>
      </c>
      <c r="E122" s="157"/>
      <c r="F122" s="157"/>
      <c r="G122" s="157"/>
      <c r="H122" s="158"/>
    </row>
    <row r="123" spans="1:8" s="16" customFormat="1" ht="60" customHeight="1" x14ac:dyDescent="0.2">
      <c r="A123" s="190" t="s">
        <v>78</v>
      </c>
      <c r="B123" s="191"/>
      <c r="C123" s="186"/>
      <c r="D123" s="157">
        <f>D119/6</f>
        <v>870</v>
      </c>
      <c r="E123" s="157"/>
      <c r="F123" s="157"/>
      <c r="G123" s="157"/>
      <c r="H123" s="158"/>
    </row>
    <row r="124" spans="1:8" s="16" customFormat="1" ht="60" customHeight="1" x14ac:dyDescent="0.2">
      <c r="A124" s="190" t="s">
        <v>79</v>
      </c>
      <c r="B124" s="191"/>
      <c r="C124" s="186"/>
      <c r="D124" s="157">
        <f>D119/7</f>
        <v>745.71428571428567</v>
      </c>
      <c r="E124" s="157"/>
      <c r="F124" s="157"/>
      <c r="G124" s="157"/>
      <c r="H124" s="158"/>
    </row>
    <row r="125" spans="1:8" s="16" customFormat="1" ht="60" customHeight="1" x14ac:dyDescent="0.2">
      <c r="A125" s="190" t="s">
        <v>80</v>
      </c>
      <c r="B125" s="191"/>
      <c r="C125" s="186"/>
      <c r="D125" s="157">
        <f>D119/8</f>
        <v>652.5</v>
      </c>
      <c r="E125" s="157"/>
      <c r="F125" s="157"/>
      <c r="G125" s="157"/>
      <c r="H125" s="158"/>
    </row>
    <row r="126" spans="1:8" s="16" customFormat="1" ht="60" customHeight="1" x14ac:dyDescent="0.2">
      <c r="A126" s="190" t="s">
        <v>81</v>
      </c>
      <c r="B126" s="191"/>
      <c r="C126" s="186"/>
      <c r="D126" s="157">
        <f>D119/9</f>
        <v>580</v>
      </c>
      <c r="E126" s="157"/>
      <c r="F126" s="157"/>
      <c r="G126" s="157"/>
      <c r="H126" s="158"/>
    </row>
    <row r="127" spans="1:8" s="16" customFormat="1" ht="60" customHeight="1" x14ac:dyDescent="0.2">
      <c r="A127" s="190" t="s">
        <v>82</v>
      </c>
      <c r="B127" s="191"/>
      <c r="C127" s="186"/>
      <c r="D127" s="157">
        <f>D119/10</f>
        <v>522</v>
      </c>
      <c r="E127" s="157"/>
      <c r="F127" s="157"/>
      <c r="G127" s="157"/>
      <c r="H127" s="158"/>
    </row>
    <row r="128" spans="1:8" s="16" customFormat="1" ht="60" customHeight="1" thickBot="1" x14ac:dyDescent="0.25">
      <c r="A128" s="179" t="s">
        <v>83</v>
      </c>
      <c r="B128" s="180"/>
      <c r="C128" s="186"/>
      <c r="D128" s="182">
        <v>7824</v>
      </c>
      <c r="E128" s="182"/>
      <c r="F128" s="182"/>
      <c r="G128" s="182"/>
      <c r="H128" s="183"/>
    </row>
    <row r="129" spans="1:8" s="16" customFormat="1" ht="60" customHeight="1" thickBot="1" x14ac:dyDescent="0.25">
      <c r="A129" s="184" t="s">
        <v>74</v>
      </c>
      <c r="B129" s="185"/>
      <c r="C129" s="186"/>
      <c r="D129" s="187" t="s">
        <v>75</v>
      </c>
      <c r="E129" s="188"/>
      <c r="F129" s="188"/>
      <c r="G129" s="188"/>
      <c r="H129" s="189"/>
    </row>
    <row r="130" spans="1:8" s="16" customFormat="1" ht="60" customHeight="1" x14ac:dyDescent="0.2">
      <c r="A130" s="190" t="s">
        <v>76</v>
      </c>
      <c r="B130" s="191"/>
      <c r="C130" s="186"/>
      <c r="D130" s="157">
        <v>1956</v>
      </c>
      <c r="E130" s="157"/>
      <c r="F130" s="157"/>
      <c r="G130" s="157"/>
      <c r="H130" s="158"/>
    </row>
    <row r="131" spans="1:8" s="16" customFormat="1" ht="60" customHeight="1" x14ac:dyDescent="0.2">
      <c r="A131" s="190" t="s">
        <v>77</v>
      </c>
      <c r="B131" s="191"/>
      <c r="C131" s="186"/>
      <c r="D131" s="157">
        <v>1564.8</v>
      </c>
      <c r="E131" s="157"/>
      <c r="F131" s="157"/>
      <c r="G131" s="157"/>
      <c r="H131" s="158"/>
    </row>
    <row r="132" spans="1:8" s="16" customFormat="1" ht="60" customHeight="1" x14ac:dyDescent="0.2">
      <c r="A132" s="190" t="s">
        <v>78</v>
      </c>
      <c r="B132" s="191"/>
      <c r="C132" s="186"/>
      <c r="D132" s="157">
        <v>1304</v>
      </c>
      <c r="E132" s="157"/>
      <c r="F132" s="157"/>
      <c r="G132" s="157"/>
      <c r="H132" s="158"/>
    </row>
    <row r="133" spans="1:8" s="16" customFormat="1" ht="60" customHeight="1" x14ac:dyDescent="0.2">
      <c r="A133" s="190" t="s">
        <v>79</v>
      </c>
      <c r="B133" s="191"/>
      <c r="C133" s="186"/>
      <c r="D133" s="157">
        <v>1117.7142857142858</v>
      </c>
      <c r="E133" s="157"/>
      <c r="F133" s="157"/>
      <c r="G133" s="157"/>
      <c r="H133" s="158"/>
    </row>
    <row r="134" spans="1:8" s="16" customFormat="1" ht="60" customHeight="1" x14ac:dyDescent="0.2">
      <c r="A134" s="190" t="s">
        <v>80</v>
      </c>
      <c r="B134" s="191"/>
      <c r="C134" s="186"/>
      <c r="D134" s="157">
        <v>978</v>
      </c>
      <c r="E134" s="157"/>
      <c r="F134" s="157"/>
      <c r="G134" s="157"/>
      <c r="H134" s="158"/>
    </row>
    <row r="135" spans="1:8" s="16" customFormat="1" ht="60" customHeight="1" x14ac:dyDescent="0.2">
      <c r="A135" s="190" t="s">
        <v>81</v>
      </c>
      <c r="B135" s="191"/>
      <c r="C135" s="186"/>
      <c r="D135" s="157">
        <v>869.33333333333337</v>
      </c>
      <c r="E135" s="157"/>
      <c r="F135" s="157"/>
      <c r="G135" s="157"/>
      <c r="H135" s="158"/>
    </row>
    <row r="136" spans="1:8" s="16" customFormat="1" ht="60" customHeight="1" thickBot="1" x14ac:dyDescent="0.25">
      <c r="A136" s="190" t="s">
        <v>82</v>
      </c>
      <c r="B136" s="191"/>
      <c r="C136" s="194"/>
      <c r="D136" s="157">
        <v>782.4</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44">
        <v>12012</v>
      </c>
      <c r="E137" s="45"/>
      <c r="F137" s="45"/>
      <c r="G137" s="45"/>
      <c r="H137" s="46"/>
    </row>
    <row r="138" spans="1:8" s="16" customFormat="1" ht="24.95" customHeight="1" thickBot="1" x14ac:dyDescent="0.25">
      <c r="A138" s="286"/>
      <c r="B138" s="287"/>
      <c r="C138" s="125"/>
      <c r="D138" s="288"/>
      <c r="E138" s="288"/>
      <c r="F138" s="288"/>
      <c r="G138" s="288"/>
      <c r="H138" s="289"/>
    </row>
    <row r="139" spans="1:8" s="16" customFormat="1" ht="50.1" customHeight="1" x14ac:dyDescent="0.2">
      <c r="A139" s="160" t="s">
        <v>85</v>
      </c>
      <c r="B139" s="161"/>
      <c r="C139" s="294" t="str">
        <f>"Интернет-площадка 2gis.ru на основе Cправочника организаций "&amp;$C$2&amp;""</f>
        <v>Интернет-площадка 2gis.ru на основе Cправочника организаций "2ГИС.СТЕРЛИТАМАК"</v>
      </c>
      <c r="D139" s="56">
        <v>5184</v>
      </c>
      <c r="E139" s="37"/>
      <c r="F139" s="37"/>
      <c r="G139" s="37"/>
      <c r="H139" s="38"/>
    </row>
    <row r="140" spans="1:8" s="16" customFormat="1" ht="50.1" customHeight="1" x14ac:dyDescent="0.2">
      <c r="A140" s="160" t="s">
        <v>86</v>
      </c>
      <c r="B140" s="161"/>
      <c r="C140"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56">
        <v>3060</v>
      </c>
      <c r="E140" s="37"/>
      <c r="F140" s="37"/>
      <c r="G140" s="37"/>
      <c r="H140" s="38"/>
    </row>
    <row r="141" spans="1:8" s="16" customFormat="1" ht="50.1" customHeight="1" x14ac:dyDescent="0.2">
      <c r="A141" s="160" t="s">
        <v>87</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56">
        <v>5184</v>
      </c>
      <c r="E141" s="37"/>
      <c r="F141" s="37"/>
      <c r="G141" s="37"/>
      <c r="H141" s="38"/>
    </row>
    <row r="142" spans="1:8" s="16" customFormat="1" ht="50.1" customHeight="1" x14ac:dyDescent="0.2">
      <c r="A142" s="160" t="s">
        <v>88</v>
      </c>
      <c r="B142" s="161"/>
      <c r="C142" s="203" t="str">
        <f>"Интернет-площадка 2gis.ru на основе Cправочника организаций "&amp;$C$2&amp;""</f>
        <v>Интернет-площадка 2gis.ru на основе Cправочника организаций "2ГИС.СТЕРЛИТАМАК"</v>
      </c>
      <c r="D142" s="56">
        <v>8664</v>
      </c>
      <c r="E142" s="37"/>
      <c r="F142" s="37"/>
      <c r="G142" s="37"/>
      <c r="H142" s="38"/>
    </row>
    <row r="143" spans="1:8" s="16" customFormat="1" ht="50.1" customHeight="1" x14ac:dyDescent="0.2">
      <c r="A143" s="160" t="s">
        <v>89</v>
      </c>
      <c r="B143" s="161"/>
      <c r="C143" s="203" t="str">
        <f>"Интернет-площадка 2gis.ru на основе Cправочника организаций "&amp;$C$2&amp;""</f>
        <v>Интернет-площадка 2gis.ru на основе Cправочника организаций "2ГИС.СТЕРЛИТАМАК"</v>
      </c>
      <c r="D143" s="56">
        <v>10398</v>
      </c>
      <c r="E143" s="37"/>
      <c r="F143" s="37"/>
      <c r="G143" s="37"/>
      <c r="H143" s="38"/>
    </row>
    <row r="144" spans="1:8" s="16" customFormat="1" ht="50.1" customHeight="1" x14ac:dyDescent="0.2">
      <c r="A144" s="160" t="s">
        <v>90</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56">
        <v>1278</v>
      </c>
      <c r="E144" s="37"/>
      <c r="F144" s="37"/>
      <c r="G144" s="37"/>
      <c r="H144" s="38"/>
    </row>
    <row r="145" spans="1:8" s="16" customFormat="1" ht="50.1" customHeight="1" x14ac:dyDescent="0.2">
      <c r="A145" s="160" t="s">
        <v>91</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56">
        <v>2040</v>
      </c>
      <c r="E145" s="37"/>
      <c r="F145" s="37"/>
      <c r="G145" s="37"/>
      <c r="H145" s="38"/>
    </row>
    <row r="146" spans="1:8" s="16" customFormat="1" ht="50.1" customHeight="1" x14ac:dyDescent="0.2">
      <c r="A146" s="160" t="s">
        <v>92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56">
        <v>12150</v>
      </c>
      <c r="E146" s="37"/>
      <c r="F146" s="37"/>
      <c r="G146" s="37"/>
      <c r="H146" s="38"/>
    </row>
    <row r="147" spans="1:8" s="16" customFormat="1" ht="50.1" customHeight="1" x14ac:dyDescent="0.2">
      <c r="A147" s="160" t="s">
        <v>93</v>
      </c>
      <c r="B147" s="161"/>
      <c r="C147" s="203" t="e">
        <f>#REF!</f>
        <v>#REF!</v>
      </c>
      <c r="D147" s="56">
        <v>9372</v>
      </c>
      <c r="E147" s="37"/>
      <c r="F147" s="37"/>
      <c r="G147" s="37"/>
      <c r="H147" s="38"/>
    </row>
    <row r="148" spans="1:8" s="16" customFormat="1" ht="50.1" customHeight="1" x14ac:dyDescent="0.2">
      <c r="A148" s="160" t="s">
        <v>94</v>
      </c>
      <c r="B148" s="161"/>
      <c r="C148" s="203" t="s">
        <v>95</v>
      </c>
      <c r="D148" s="56">
        <v>858</v>
      </c>
      <c r="E148" s="37"/>
      <c r="F148" s="37"/>
      <c r="G148" s="37"/>
      <c r="H148" s="38"/>
    </row>
    <row r="149" spans="1:8" s="16" customFormat="1" ht="76.5" customHeight="1" x14ac:dyDescent="0.2">
      <c r="A149" s="160" t="s">
        <v>96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56">
        <v>3060</v>
      </c>
      <c r="E149" s="37"/>
      <c r="F149" s="37"/>
      <c r="G149" s="37"/>
      <c r="H149" s="38"/>
    </row>
    <row r="150" spans="1:8" s="16" customFormat="1" ht="76.5" customHeight="1" x14ac:dyDescent="0.2">
      <c r="A150" s="160" t="s">
        <v>97</v>
      </c>
      <c r="B150" s="161"/>
      <c r="C150" s="203"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56">
        <v>2040</v>
      </c>
      <c r="E150" s="37"/>
      <c r="F150" s="37"/>
      <c r="G150" s="37"/>
      <c r="H150" s="38"/>
    </row>
    <row r="151" spans="1:8" s="16" customFormat="1" ht="76.5" customHeight="1" x14ac:dyDescent="0.2">
      <c r="A151" s="160" t="s">
        <v>98</v>
      </c>
      <c r="B151" s="161"/>
      <c r="C151"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56">
        <v>2040</v>
      </c>
      <c r="E151" s="37"/>
      <c r="F151" s="37"/>
      <c r="G151" s="37"/>
      <c r="H151" s="38"/>
    </row>
    <row r="152" spans="1:8" s="16" customFormat="1" ht="76.5" customHeight="1" x14ac:dyDescent="0.2">
      <c r="A152" s="160" t="s">
        <v>99</v>
      </c>
      <c r="B152" s="161"/>
      <c r="C152"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56">
        <v>1020</v>
      </c>
      <c r="E152" s="37"/>
      <c r="F152" s="37"/>
      <c r="G152" s="37"/>
      <c r="H152" s="38"/>
    </row>
    <row r="153" spans="1:8" s="16" customFormat="1" ht="76.5" customHeight="1" x14ac:dyDescent="0.2">
      <c r="A153" s="160" t="s">
        <v>100</v>
      </c>
      <c r="B153" s="161" t="s">
        <v>100</v>
      </c>
      <c r="C15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3" s="56">
        <v>8754</v>
      </c>
      <c r="E153" s="37"/>
      <c r="F153" s="37"/>
      <c r="G153" s="37"/>
      <c r="H153" s="38"/>
    </row>
    <row r="154" spans="1:8" s="16" customFormat="1" ht="76.5" customHeight="1" x14ac:dyDescent="0.2">
      <c r="A154" s="160" t="s">
        <v>101</v>
      </c>
      <c r="B154" s="161" t="s">
        <v>101</v>
      </c>
      <c r="C15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4" s="56">
        <v>5502</v>
      </c>
      <c r="E154" s="37"/>
      <c r="F154" s="37"/>
      <c r="G154" s="37"/>
      <c r="H154" s="38"/>
    </row>
    <row r="155" spans="1:8" s="16" customFormat="1" ht="50.1" customHeight="1" thickBot="1" x14ac:dyDescent="0.25">
      <c r="A155" s="160" t="s">
        <v>102</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56">
        <v>3498</v>
      </c>
      <c r="E155" s="37"/>
      <c r="F155" s="37"/>
      <c r="G155" s="37"/>
      <c r="H155" s="38"/>
    </row>
    <row r="156" spans="1:8" s="16" customFormat="1" ht="102" customHeight="1" thickBot="1" x14ac:dyDescent="0.25">
      <c r="A156" s="160" t="s">
        <v>16</v>
      </c>
      <c r="B156" s="161"/>
      <c r="C15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56">
        <v>930</v>
      </c>
      <c r="E156" s="37"/>
      <c r="F156" s="37"/>
      <c r="G156" s="37"/>
      <c r="H156" s="38"/>
    </row>
    <row r="157" spans="1:8" s="16" customFormat="1" ht="102" customHeight="1" thickBot="1" x14ac:dyDescent="0.25">
      <c r="A157" s="160" t="s">
        <v>103</v>
      </c>
      <c r="B157" s="161"/>
      <c r="C15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56">
        <v>50010</v>
      </c>
      <c r="E157" s="37"/>
      <c r="F157" s="37"/>
      <c r="G157" s="37"/>
      <c r="H157" s="38"/>
    </row>
    <row r="158" spans="1:8" s="16" customFormat="1" ht="126" customHeight="1" x14ac:dyDescent="0.2">
      <c r="A158" s="160" t="s">
        <v>104</v>
      </c>
      <c r="B158" s="161"/>
      <c r="C158"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8" s="56">
        <v>9072</v>
      </c>
      <c r="E158" s="37"/>
      <c r="F158" s="37"/>
      <c r="G158" s="37"/>
      <c r="H158" s="38"/>
    </row>
    <row r="159" spans="1:8" s="16" customFormat="1" ht="96" customHeight="1" x14ac:dyDescent="0.2">
      <c r="A159" s="154" t="s">
        <v>105</v>
      </c>
      <c r="B159" s="20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56">
        <v>4320</v>
      </c>
      <c r="E159" s="37"/>
      <c r="F159" s="37"/>
      <c r="G159" s="37"/>
      <c r="H159" s="38"/>
    </row>
    <row r="160" spans="1:8" s="16" customFormat="1" ht="96" customHeight="1" x14ac:dyDescent="0.2">
      <c r="A160" s="154" t="s">
        <v>106</v>
      </c>
      <c r="B160" s="204"/>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56">
        <v>6012</v>
      </c>
      <c r="E160" s="37"/>
      <c r="F160" s="37"/>
      <c r="G160" s="37"/>
      <c r="H160" s="38"/>
    </row>
    <row r="161" spans="1:8" s="16" customFormat="1" ht="50.1" customHeight="1" x14ac:dyDescent="0.2">
      <c r="A161" s="160" t="s">
        <v>107</v>
      </c>
      <c r="B161" s="161"/>
      <c r="C161" s="203" t="str">
        <f>"Интернет-площадка 2gis.ru на основе Cправочника организаций "&amp;$C$2&amp;""</f>
        <v>Интернет-площадка 2gis.ru на основе Cправочника организаций "2ГИС.СТЕРЛИТАМАК"</v>
      </c>
      <c r="D161" s="56">
        <v>7320</v>
      </c>
      <c r="E161" s="37"/>
      <c r="F161" s="37"/>
      <c r="G161" s="37"/>
      <c r="H161" s="38"/>
    </row>
    <row r="162" spans="1:8" s="16" customFormat="1" ht="50.1" customHeight="1" x14ac:dyDescent="0.2">
      <c r="A162" s="160" t="s">
        <v>108</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56">
        <v>4320</v>
      </c>
      <c r="E162" s="37"/>
      <c r="F162" s="37"/>
      <c r="G162" s="37"/>
      <c r="H162" s="38"/>
    </row>
    <row r="163" spans="1:8" s="16" customFormat="1" ht="50.1" customHeight="1" x14ac:dyDescent="0.2">
      <c r="A163" s="160" t="s">
        <v>109</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56">
        <v>7320</v>
      </c>
      <c r="E163" s="37"/>
      <c r="F163" s="37"/>
      <c r="G163" s="37"/>
      <c r="H163" s="38"/>
    </row>
    <row r="164" spans="1:8" s="16" customFormat="1" ht="50.1" customHeight="1" x14ac:dyDescent="0.2">
      <c r="A164" s="160" t="s">
        <v>110</v>
      </c>
      <c r="B164" s="161"/>
      <c r="C164" s="203" t="str">
        <f>"Интернет-площадка 2gis.ru на основе Cправочника организаций "&amp;$C$2&amp;""</f>
        <v>Интернет-площадка 2gis.ru на основе Cправочника организаций "2ГИС.СТЕРЛИТАМАК"</v>
      </c>
      <c r="D164" s="56">
        <v>12240</v>
      </c>
      <c r="E164" s="37"/>
      <c r="F164" s="37"/>
      <c r="G164" s="37"/>
      <c r="H164" s="38"/>
    </row>
    <row r="165" spans="1:8" s="16" customFormat="1" ht="50.1" customHeight="1" x14ac:dyDescent="0.2">
      <c r="A165" s="160" t="s">
        <v>111</v>
      </c>
      <c r="B165" s="161"/>
      <c r="C165" s="203" t="str">
        <f>"Интернет-площадка 2gis.ru на основе Cправочника организаций "&amp;$C$2&amp;""</f>
        <v>Интернет-площадка 2gis.ru на основе Cправочника организаций "2ГИС.СТЕРЛИТАМАК"</v>
      </c>
      <c r="D165" s="56">
        <v>14688</v>
      </c>
      <c r="E165" s="37"/>
      <c r="F165" s="37"/>
      <c r="G165" s="37"/>
      <c r="H165" s="38"/>
    </row>
    <row r="166" spans="1:8" s="16" customFormat="1" ht="50.1" customHeight="1" x14ac:dyDescent="0.2">
      <c r="A166" s="160" t="s">
        <v>112</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56">
        <v>1800</v>
      </c>
      <c r="E166" s="37"/>
      <c r="F166" s="37"/>
      <c r="G166" s="37"/>
      <c r="H166" s="38"/>
    </row>
    <row r="167" spans="1:8" s="16" customFormat="1" ht="50.1" customHeight="1" x14ac:dyDescent="0.2">
      <c r="A167" s="160" t="s">
        <v>113</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56">
        <v>2880</v>
      </c>
      <c r="E167" s="37"/>
      <c r="F167" s="37"/>
      <c r="G167" s="37"/>
      <c r="H167" s="38"/>
    </row>
    <row r="168" spans="1:8" s="16" customFormat="1" ht="50.1" customHeight="1" x14ac:dyDescent="0.2">
      <c r="A168" s="160" t="s">
        <v>114</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56">
        <v>17040</v>
      </c>
      <c r="E168" s="37"/>
      <c r="F168" s="37"/>
      <c r="G168" s="37"/>
      <c r="H168" s="38"/>
    </row>
    <row r="169" spans="1:8" s="16" customFormat="1" ht="50.1" customHeight="1" x14ac:dyDescent="0.2">
      <c r="A169" s="160" t="s">
        <v>115</v>
      </c>
      <c r="B169" s="161"/>
      <c r="C169" s="203" t="s">
        <v>95</v>
      </c>
      <c r="D169" s="56">
        <v>1320</v>
      </c>
      <c r="E169" s="37"/>
      <c r="F169" s="37"/>
      <c r="G169" s="37"/>
      <c r="H169" s="38"/>
    </row>
    <row r="170" spans="1:8" s="16" customFormat="1" ht="76.5" customHeight="1" x14ac:dyDescent="0.2">
      <c r="A170" s="160" t="s">
        <v>116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56">
        <v>12360</v>
      </c>
      <c r="E170" s="37"/>
      <c r="F170" s="37"/>
      <c r="G170" s="37"/>
      <c r="H170" s="38"/>
    </row>
    <row r="171" spans="1:8" s="16" customFormat="1" ht="50.1" customHeight="1" thickBot="1" x14ac:dyDescent="0.25">
      <c r="A171" s="160" t="s">
        <v>117</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56">
        <v>4920</v>
      </c>
      <c r="E171" s="37"/>
      <c r="F171" s="37"/>
      <c r="G171" s="37"/>
      <c r="H171" s="38"/>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6">
        <v>3600</v>
      </c>
      <c r="E173" s="37"/>
      <c r="F173" s="37"/>
      <c r="G173" s="37"/>
      <c r="H173" s="38"/>
    </row>
    <row r="174" spans="1:8" s="16" customFormat="1" ht="50.1" customHeight="1" x14ac:dyDescent="0.2">
      <c r="A174" s="160" t="s">
        <v>120</v>
      </c>
      <c r="B174" s="161"/>
      <c r="C174" s="209"/>
      <c r="D174" s="36">
        <v>6600</v>
      </c>
      <c r="E174" s="37"/>
      <c r="F174" s="37"/>
      <c r="G174" s="37"/>
      <c r="H174" s="38"/>
    </row>
    <row r="175" spans="1:8" s="16" customFormat="1" ht="50.1" customHeight="1" x14ac:dyDescent="0.2">
      <c r="A175" s="207" t="s">
        <v>121</v>
      </c>
      <c r="B175" s="208"/>
      <c r="C175" s="209"/>
      <c r="D175" s="293">
        <v>1800</v>
      </c>
      <c r="E175" s="157"/>
      <c r="F175" s="157"/>
      <c r="G175" s="157"/>
      <c r="H175" s="157"/>
    </row>
    <row r="176" spans="1:8" s="16" customFormat="1" ht="50.1" customHeight="1" x14ac:dyDescent="0.2">
      <c r="A176" s="207" t="s">
        <v>122</v>
      </c>
      <c r="B176" s="208"/>
      <c r="C176" s="209"/>
      <c r="D176" s="293">
        <v>180</v>
      </c>
      <c r="E176" s="157"/>
      <c r="F176" s="157"/>
      <c r="G176" s="157"/>
      <c r="H176" s="157"/>
    </row>
    <row r="177" spans="1:8" s="16" customFormat="1" ht="50.1" customHeight="1" thickBot="1" x14ac:dyDescent="0.25">
      <c r="A177" s="207" t="s">
        <v>123</v>
      </c>
      <c r="B177" s="208"/>
      <c r="C177" s="210"/>
      <c r="D177" s="78">
        <v>612</v>
      </c>
      <c r="E177" s="79"/>
      <c r="F177" s="79"/>
      <c r="G177" s="79"/>
      <c r="H177" s="79"/>
    </row>
    <row r="178" spans="1:8" s="16" customFormat="1" ht="49.5" customHeight="1" thickBot="1" x14ac:dyDescent="0.25">
      <c r="A178" s="24" t="s">
        <v>124</v>
      </c>
      <c r="B178" s="25"/>
      <c r="C178" s="26"/>
      <c r="D178" s="173"/>
      <c r="E178" s="173"/>
      <c r="F178" s="173"/>
      <c r="G178" s="173"/>
      <c r="H178" s="174"/>
    </row>
    <row r="179" spans="1:8" s="16" customFormat="1" ht="50.1" customHeight="1" x14ac:dyDescent="0.2">
      <c r="A179" s="160" t="s">
        <v>125</v>
      </c>
      <c r="B179" s="161"/>
      <c r="C179" s="203" t="str">
        <f>"Интернет-площадка 2gis.ru на основе Cправочника организаций "&amp;$C$2&amp;""</f>
        <v>Интернет-площадка 2gis.ru на основе Cправочника организаций "2ГИС.СТЕРЛИТАМАК"</v>
      </c>
      <c r="D179" s="36">
        <v>2040</v>
      </c>
      <c r="E179" s="37"/>
      <c r="F179" s="37"/>
      <c r="G179" s="37"/>
      <c r="H179" s="38"/>
    </row>
    <row r="180" spans="1:8" s="16" customFormat="1" ht="50.1" customHeight="1" x14ac:dyDescent="0.2">
      <c r="A180" s="160" t="s">
        <v>126</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0" s="56">
        <v>1020</v>
      </c>
      <c r="E180" s="37"/>
      <c r="F180" s="37"/>
      <c r="G180" s="37"/>
      <c r="H180" s="38"/>
    </row>
    <row r="181" spans="1:8" s="16" customFormat="1" ht="50.1" customHeight="1" x14ac:dyDescent="0.2">
      <c r="A181" s="160" t="s">
        <v>195</v>
      </c>
      <c r="B181" s="161"/>
      <c r="C181" s="203" t="str">
        <f>"Интернет-площадка 2gis.ru на основе Cправочника организаций "&amp;$C$2&amp;""</f>
        <v>Интернет-площадка 2gis.ru на основе Cправочника организаций "2ГИС.СТЕРЛИТАМАК"</v>
      </c>
      <c r="D181" s="36">
        <v>2880</v>
      </c>
      <c r="E181" s="37"/>
      <c r="F181" s="37"/>
      <c r="G181" s="37"/>
      <c r="H181" s="38"/>
    </row>
    <row r="182" spans="1:8" s="16" customFormat="1" ht="50.1" customHeight="1" x14ac:dyDescent="0.2">
      <c r="A182" s="160" t="s">
        <v>128</v>
      </c>
      <c r="B182" s="161"/>
      <c r="C182"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2" s="36">
        <v>1440</v>
      </c>
      <c r="E182" s="37"/>
      <c r="F182" s="37"/>
      <c r="G182" s="37"/>
      <c r="H182" s="38"/>
    </row>
    <row r="183" spans="1:8" s="16" customFormat="1" ht="126" customHeight="1" thickBot="1" x14ac:dyDescent="0.25">
      <c r="A183" s="160" t="s">
        <v>129</v>
      </c>
      <c r="B183" s="161"/>
      <c r="C183" s="481" t="str">
        <f>C179</f>
        <v>Интернет-площадка 2gis.ru на основе Cправочника организаций "2ГИС.СТЕРЛИТАМАК"</v>
      </c>
      <c r="D183" s="56">
        <v>4632</v>
      </c>
      <c r="E183" s="37"/>
      <c r="F183" s="37"/>
      <c r="G183" s="37"/>
      <c r="H183" s="38"/>
    </row>
    <row r="184" spans="1:8" s="28" customFormat="1" ht="50.1" customHeight="1" thickBot="1" x14ac:dyDescent="0.25">
      <c r="A184" s="24" t="s">
        <v>196</v>
      </c>
      <c r="B184" s="25"/>
      <c r="C184" s="26"/>
      <c r="D184" s="173"/>
      <c r="E184" s="173"/>
      <c r="F184" s="173"/>
      <c r="G184" s="173"/>
      <c r="H184" s="174"/>
    </row>
    <row r="185" spans="1:8" s="23" customFormat="1" ht="30" customHeight="1" thickBot="1" x14ac:dyDescent="0.25">
      <c r="A185" s="297"/>
      <c r="B185" s="298"/>
      <c r="C185" s="456"/>
      <c r="D185" s="298"/>
      <c r="E185" s="298"/>
      <c r="F185" s="298"/>
      <c r="G185" s="298"/>
      <c r="H185" s="299"/>
    </row>
    <row r="186" spans="1:8" s="16" customFormat="1" ht="185.25" customHeight="1" x14ac:dyDescent="0.2">
      <c r="A186" s="160" t="s">
        <v>197</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6" s="31">
        <v>7650</v>
      </c>
      <c r="E186" s="32"/>
      <c r="F186" s="32"/>
      <c r="G186" s="32"/>
      <c r="H186" s="33"/>
    </row>
    <row r="187" spans="1:8" s="16" customFormat="1" ht="83.25" customHeight="1" thickBot="1" x14ac:dyDescent="0.25">
      <c r="A187" s="160" t="s">
        <v>198</v>
      </c>
      <c r="B187" s="161"/>
      <c r="C187" s="209"/>
      <c r="D187" s="36">
        <v>7650</v>
      </c>
      <c r="E187" s="37"/>
      <c r="F187" s="37"/>
      <c r="G187" s="37"/>
      <c r="H187" s="38"/>
    </row>
    <row r="188" spans="1:8" s="16" customFormat="1" ht="21.75" thickBot="1" x14ac:dyDescent="0.25">
      <c r="A188" s="286"/>
      <c r="B188" s="287"/>
      <c r="C188" s="125"/>
      <c r="D188" s="288"/>
      <c r="E188" s="288"/>
      <c r="F188" s="288"/>
      <c r="G188" s="288"/>
      <c r="H188" s="289"/>
    </row>
    <row r="189" spans="1:8" ht="12" customHeight="1" x14ac:dyDescent="0.2"/>
    <row r="190" spans="1:8" s="219" customFormat="1" ht="24.95" customHeight="1" x14ac:dyDescent="0.2">
      <c r="A190" s="216"/>
      <c r="B190" s="217" t="s">
        <v>130</v>
      </c>
      <c r="C190" s="218" t="s">
        <v>676</v>
      </c>
      <c r="D190" s="218"/>
    </row>
    <row r="191" spans="1:8" s="219" customFormat="1" ht="24.95" customHeight="1" x14ac:dyDescent="0.2">
      <c r="A191" s="216"/>
      <c r="C191" s="220" t="s">
        <v>677</v>
      </c>
      <c r="D191" s="220"/>
    </row>
    <row r="192" spans="1:8" s="219" customFormat="1" ht="24.95" customHeight="1" x14ac:dyDescent="0.2">
      <c r="A192" s="216"/>
      <c r="C192" s="220" t="s">
        <v>678</v>
      </c>
      <c r="D192" s="220"/>
    </row>
    <row r="193" spans="1:8" s="213" customFormat="1" ht="12" customHeight="1" x14ac:dyDescent="0.2">
      <c r="A193" s="212"/>
      <c r="C193" s="220"/>
      <c r="D193" s="220"/>
      <c r="E193" s="219"/>
      <c r="F193" s="219"/>
      <c r="G193" s="219"/>
    </row>
    <row r="194" spans="1:8" s="222" customFormat="1" ht="108" customHeight="1" x14ac:dyDescent="0.2">
      <c r="A194" s="221" t="s">
        <v>679</v>
      </c>
      <c r="B194" s="221"/>
      <c r="C194" s="221"/>
      <c r="D194" s="221"/>
      <c r="E194" s="221"/>
      <c r="F194" s="221"/>
      <c r="G194" s="221"/>
      <c r="H194" s="221"/>
    </row>
    <row r="195" spans="1:8" s="227" customFormat="1" ht="24.95" customHeight="1" x14ac:dyDescent="0.2">
      <c r="A195" s="223" t="str">
        <f>Абакан_юр!A171</f>
        <v>По соглашению сторон в качестве валюты платежа могут выступать украинские гривны, в этом случае курс следующий: 1 руб. = 0,5104 гривен</v>
      </c>
      <c r="B195" s="223"/>
      <c r="C195" s="223"/>
      <c r="D195" s="224"/>
      <c r="E195" s="224"/>
      <c r="F195" s="225"/>
      <c r="G195" s="226"/>
      <c r="H195" s="226"/>
    </row>
    <row r="196" spans="1:8" s="227" customFormat="1" ht="24.95" customHeight="1" x14ac:dyDescent="0.2">
      <c r="A196" s="223" t="str">
        <f>Абакан_юр!A172</f>
        <v>По соглашению сторон в качестве валюты платежа могут выступать дирхамы ОАЭ, в этом случае курс следующий: 1 руб. = 0,0436 дирхам</v>
      </c>
      <c r="B196" s="223"/>
      <c r="C196" s="223"/>
      <c r="D196" s="224"/>
      <c r="E196" s="224"/>
      <c r="F196" s="225"/>
      <c r="G196" s="228"/>
      <c r="H196" s="228"/>
    </row>
    <row r="197" spans="1:8" s="227" customFormat="1" ht="24.95" customHeight="1" x14ac:dyDescent="0.2">
      <c r="A197" s="223" t="str">
        <f>Абакан_юр!A173</f>
        <v>По соглашению сторон в качестве валюты платежа могут выступать доллары США, в этом случае курс следующий: 1 руб. = 0,0118 доллара</v>
      </c>
      <c r="B197" s="223"/>
      <c r="C197" s="223"/>
      <c r="D197" s="224"/>
      <c r="E197" s="224"/>
      <c r="F197" s="225"/>
      <c r="G197" s="228"/>
      <c r="H197" s="228"/>
    </row>
    <row r="198" spans="1:8" s="227" customFormat="1" ht="24.95" customHeight="1" x14ac:dyDescent="0.2">
      <c r="A198" s="223" t="str">
        <f>Абакан_юр!A174</f>
        <v>По соглашению сторон в качестве валюты платежа могут выступать евро, в этом случае курс следующий: 1 руб. = 0,0108 евро</v>
      </c>
      <c r="B198" s="223"/>
      <c r="C198" s="223"/>
      <c r="D198" s="224"/>
      <c r="E198" s="225"/>
      <c r="F198" s="225"/>
      <c r="G198" s="228"/>
      <c r="H198" s="228"/>
    </row>
    <row r="199" spans="1:8" s="227" customFormat="1" ht="24.95" customHeight="1" x14ac:dyDescent="0.2">
      <c r="A199" s="223" t="str">
        <f>Абакан_юр!A175</f>
        <v>По соглашению сторон в качестве валюты платежа могут выступать чешские кроны, в этом случае курс следующий: 1 руб. = 0,2741 крона</v>
      </c>
      <c r="B199" s="223"/>
      <c r="C199" s="223"/>
      <c r="D199" s="224"/>
      <c r="E199" s="225"/>
      <c r="F199" s="225"/>
      <c r="G199" s="228"/>
      <c r="H199" s="228"/>
    </row>
    <row r="200" spans="1:8" s="227" customFormat="1" ht="24.95" customHeight="1" x14ac:dyDescent="0.2">
      <c r="A200" s="223" t="str">
        <f>Абакан_юр!A176</f>
        <v>По соглашению сторон в качестве валюты платежа могут выступать киргизские сомы, в этом случае курс следующий: 1 руб. = 1,0001 сом</v>
      </c>
      <c r="B200" s="223"/>
      <c r="C200" s="223"/>
      <c r="D200" s="224"/>
      <c r="E200" s="224"/>
      <c r="F200" s="225"/>
      <c r="G200" s="228"/>
      <c r="H200" s="228"/>
    </row>
    <row r="201" spans="1:8" s="227" customFormat="1" ht="24.95" customHeight="1" x14ac:dyDescent="0.2">
      <c r="A201"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1" s="223"/>
      <c r="C201" s="223"/>
      <c r="D201" s="224"/>
      <c r="E201" s="224"/>
      <c r="F201" s="225"/>
      <c r="G201" s="228"/>
      <c r="H201" s="228"/>
    </row>
    <row r="202" spans="1:8" s="234" customFormat="1" ht="12" customHeight="1" x14ac:dyDescent="0.2">
      <c r="A202" s="229"/>
      <c r="B202" s="229"/>
      <c r="C202" s="230"/>
      <c r="D202" s="231"/>
      <c r="E202" s="231"/>
      <c r="F202" s="232"/>
      <c r="G202" s="233"/>
      <c r="H202" s="233"/>
    </row>
    <row r="203" spans="1:8" ht="24.95" customHeight="1" x14ac:dyDescent="0.2">
      <c r="A203" s="235" t="s">
        <v>141</v>
      </c>
      <c r="B203" s="235"/>
      <c r="C203" s="235"/>
      <c r="D203" s="235"/>
      <c r="E203" s="235"/>
      <c r="F203" s="235"/>
      <c r="G203" s="235"/>
      <c r="H203" s="235"/>
    </row>
    <row r="204" spans="1:8" ht="24.95" customHeight="1" x14ac:dyDescent="0.2">
      <c r="A204" s="235" t="s">
        <v>142</v>
      </c>
      <c r="B204" s="235"/>
      <c r="C204" s="235"/>
      <c r="D204" s="235"/>
      <c r="E204" s="235"/>
      <c r="F204" s="235"/>
      <c r="G204" s="235"/>
      <c r="H204" s="235"/>
    </row>
    <row r="205" spans="1:8" s="234" customFormat="1" ht="12.6" customHeight="1" x14ac:dyDescent="0.2">
      <c r="A205" s="229"/>
      <c r="B205" s="229"/>
      <c r="C205" s="230"/>
      <c r="D205" s="231"/>
      <c r="E205" s="231"/>
      <c r="F205" s="232"/>
      <c r="G205" s="233"/>
      <c r="H205" s="233"/>
    </row>
    <row r="206" spans="1:8" s="238" customFormat="1" ht="50.1" customHeight="1" thickBot="1" x14ac:dyDescent="0.25">
      <c r="A206" s="236" t="s">
        <v>143</v>
      </c>
      <c r="B206" s="236"/>
      <c r="C206" s="236"/>
      <c r="D206" s="236"/>
      <c r="E206" s="236"/>
      <c r="F206" s="237"/>
      <c r="G206" s="227"/>
    </row>
    <row r="207" spans="1:8" s="243" customFormat="1" ht="50.1" customHeight="1" thickBot="1" x14ac:dyDescent="0.25">
      <c r="A207" s="306" t="s">
        <v>144</v>
      </c>
      <c r="B207" s="307"/>
      <c r="C207" s="307"/>
      <c r="D207" s="307"/>
      <c r="E207" s="308"/>
      <c r="F207" s="242"/>
      <c r="G207" s="213"/>
    </row>
    <row r="208" spans="1:8" ht="103.5" customHeight="1" thickBot="1" x14ac:dyDescent="0.25">
      <c r="A208" s="421" t="s">
        <v>145</v>
      </c>
      <c r="B208" s="422"/>
      <c r="C208" s="246" t="s">
        <v>146</v>
      </c>
      <c r="D208" s="435" t="s">
        <v>147</v>
      </c>
      <c r="E208" s="436"/>
      <c r="F208" s="248"/>
      <c r="G208" s="248"/>
      <c r="H208" s="248"/>
    </row>
    <row r="209" spans="1:8" ht="99.95" customHeight="1" x14ac:dyDescent="0.2">
      <c r="A209" s="249" t="s">
        <v>148</v>
      </c>
      <c r="B209" s="250"/>
      <c r="C209" s="251" t="s">
        <v>149</v>
      </c>
      <c r="D209" s="252" t="s">
        <v>150</v>
      </c>
      <c r="E209" s="253"/>
      <c r="F209" s="248"/>
      <c r="G209" s="248"/>
      <c r="H209" s="248"/>
    </row>
    <row r="210" spans="1:8" ht="75" customHeight="1" x14ac:dyDescent="0.2">
      <c r="A210" s="254" t="s">
        <v>151</v>
      </c>
      <c r="B210" s="255"/>
      <c r="C210" s="256" t="s">
        <v>152</v>
      </c>
      <c r="D210" s="257" t="s">
        <v>153</v>
      </c>
      <c r="E210" s="258"/>
      <c r="F210" s="248"/>
      <c r="G210" s="248"/>
      <c r="H210" s="248"/>
    </row>
    <row r="211" spans="1:8" ht="117.75" customHeight="1" thickBot="1" x14ac:dyDescent="0.25">
      <c r="A211" s="316" t="s">
        <v>154</v>
      </c>
      <c r="B211" s="317"/>
      <c r="C211" s="318" t="s">
        <v>155</v>
      </c>
      <c r="D211" s="319" t="s">
        <v>153</v>
      </c>
      <c r="E211" s="320"/>
      <c r="F211" s="248"/>
      <c r="G211" s="248"/>
      <c r="H211" s="248"/>
    </row>
    <row r="212" spans="1:8" s="213" customFormat="1" ht="102.75" customHeight="1" thickBot="1" x14ac:dyDescent="0.25">
      <c r="A212" s="316" t="s">
        <v>157</v>
      </c>
      <c r="B212" s="317"/>
      <c r="C212" s="613" t="s">
        <v>158</v>
      </c>
      <c r="D212" s="317" t="s">
        <v>153</v>
      </c>
      <c r="E212" s="614"/>
      <c r="F212" s="242"/>
      <c r="G212" s="242"/>
      <c r="H212" s="242"/>
    </row>
    <row r="213" spans="1:8" s="234" customFormat="1" ht="222.75" customHeight="1" thickBot="1" x14ac:dyDescent="0.25">
      <c r="A213" s="316" t="s">
        <v>159</v>
      </c>
      <c r="B213" s="317"/>
      <c r="C213" s="318" t="s">
        <v>160</v>
      </c>
      <c r="D213" s="319" t="s">
        <v>153</v>
      </c>
      <c r="E213" s="320"/>
      <c r="F213" s="232"/>
      <c r="G213" s="233"/>
      <c r="H213" s="233"/>
    </row>
    <row r="214" spans="1:8" s="234" customFormat="1" ht="26.25" x14ac:dyDescent="0.2">
      <c r="A214" s="734"/>
      <c r="B214" s="734"/>
      <c r="C214" s="638"/>
      <c r="D214" s="638"/>
      <c r="E214" s="638"/>
      <c r="F214" s="232"/>
      <c r="G214" s="233"/>
      <c r="H214" s="233"/>
    </row>
    <row r="215" spans="1:8" ht="26.25" customHeight="1" x14ac:dyDescent="0.2">
      <c r="A215" s="260" t="s">
        <v>161</v>
      </c>
      <c r="B215" s="260"/>
      <c r="C215" s="260"/>
      <c r="D215" s="260"/>
      <c r="E215" s="260"/>
      <c r="F215" s="260"/>
      <c r="G215" s="260"/>
      <c r="H215" s="260"/>
    </row>
    <row r="216" spans="1:8" ht="26.25" customHeight="1" x14ac:dyDescent="0.2">
      <c r="A216" s="260" t="s">
        <v>162</v>
      </c>
      <c r="B216" s="260"/>
      <c r="C216" s="260"/>
      <c r="D216" s="260"/>
      <c r="E216" s="260"/>
      <c r="F216" s="260"/>
      <c r="G216" s="260"/>
      <c r="H216" s="260"/>
    </row>
    <row r="217" spans="1:8" ht="192" customHeight="1" x14ac:dyDescent="0.2">
      <c r="A21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21"/>
      <c r="C217" s="321"/>
      <c r="D217" s="321"/>
      <c r="E217" s="321"/>
      <c r="F217" s="321"/>
      <c r="G217" s="321"/>
      <c r="H217" s="321"/>
    </row>
    <row r="218" spans="1:8" s="16" customFormat="1" ht="67.5" customHeight="1" x14ac:dyDescent="0.2">
      <c r="A218" s="235" t="s">
        <v>164</v>
      </c>
      <c r="B218" s="235"/>
      <c r="C218" s="235"/>
      <c r="D218" s="235"/>
      <c r="E218" s="235"/>
      <c r="F218" s="235"/>
      <c r="G218" s="235"/>
      <c r="H218" s="235"/>
    </row>
    <row r="219" spans="1:8" ht="23.25" x14ac:dyDescent="0.2">
      <c r="A219" s="260" t="s">
        <v>165</v>
      </c>
      <c r="B219" s="260"/>
      <c r="C219" s="260"/>
      <c r="D219" s="260"/>
      <c r="E219" s="260"/>
      <c r="F219" s="260"/>
      <c r="G219" s="260"/>
      <c r="H219" s="260"/>
    </row>
    <row r="220" spans="1:8" s="262" customFormat="1" ht="114.75" customHeight="1" x14ac:dyDescent="0.2">
      <c r="A220" s="235" t="s">
        <v>166</v>
      </c>
      <c r="B220" s="235"/>
      <c r="C220" s="235"/>
      <c r="D220" s="235"/>
      <c r="E220" s="235"/>
      <c r="F220" s="235"/>
      <c r="G220" s="235"/>
      <c r="H220" s="235"/>
    </row>
  </sheetData>
  <sheetProtection selectLockedCells="1" selectUnlockedCells="1"/>
  <mergeCells count="367">
    <mergeCell ref="A217:H217"/>
    <mergeCell ref="A218:H218"/>
    <mergeCell ref="A219:H219"/>
    <mergeCell ref="A220:E220"/>
    <mergeCell ref="F220:H220"/>
    <mergeCell ref="A212:B212"/>
    <mergeCell ref="D212:E212"/>
    <mergeCell ref="A213:B213"/>
    <mergeCell ref="D213:E213"/>
    <mergeCell ref="A215:H215"/>
    <mergeCell ref="A216:H216"/>
    <mergeCell ref="A209:B209"/>
    <mergeCell ref="D209:E209"/>
    <mergeCell ref="A210:B210"/>
    <mergeCell ref="D210:E210"/>
    <mergeCell ref="A211:B211"/>
    <mergeCell ref="D211:E211"/>
    <mergeCell ref="A203:H203"/>
    <mergeCell ref="A204:H204"/>
    <mergeCell ref="A206:E206"/>
    <mergeCell ref="A207:E207"/>
    <mergeCell ref="A208:B208"/>
    <mergeCell ref="D208:E208"/>
    <mergeCell ref="A196:C196"/>
    <mergeCell ref="A197:C197"/>
    <mergeCell ref="A198:C198"/>
    <mergeCell ref="A199:C199"/>
    <mergeCell ref="A200:C200"/>
    <mergeCell ref="A201:C201"/>
    <mergeCell ref="C190:D190"/>
    <mergeCell ref="C191:D191"/>
    <mergeCell ref="C192:D192"/>
    <mergeCell ref="C193:D193"/>
    <mergeCell ref="A194:H194"/>
    <mergeCell ref="A195:C195"/>
    <mergeCell ref="G195:H195"/>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3"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293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4" customFormat="1" ht="24.95" customHeight="1"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267">
        <v>102</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1">
        <f>F48*1.2</f>
        <v>10900.8</v>
      </c>
      <c r="E48" s="32">
        <f>F48*1.1</f>
        <v>9992.4000000000015</v>
      </c>
      <c r="F48" s="32">
        <v>9084</v>
      </c>
      <c r="G48" s="32">
        <f>F48*0.75</f>
        <v>6813</v>
      </c>
      <c r="H48" s="33">
        <f>F48*0.5</f>
        <v>4542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54">
        <f>F54*1.2</f>
        <v>12391.199999999999</v>
      </c>
      <c r="E54" s="32">
        <f>F54*1.1</f>
        <v>11358.6</v>
      </c>
      <c r="F54" s="32">
        <v>10326</v>
      </c>
      <c r="G54" s="32">
        <f>F54*0.75</f>
        <v>7744.5</v>
      </c>
      <c r="H54" s="33">
        <f>F54*0.5</f>
        <v>5163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267">
        <v>102</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271"/>
      <c r="E62" s="272"/>
      <c r="F62" s="272"/>
      <c r="G62" s="272"/>
      <c r="H62" s="273"/>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1860 до 55800</v>
      </c>
      <c r="E64" s="139"/>
      <c r="F64" s="139"/>
      <c r="G64" s="139"/>
      <c r="H64" s="140"/>
    </row>
    <row r="65" spans="1:8" s="16" customFormat="1" ht="37.5" customHeight="1" outlineLevel="1" x14ac:dyDescent="0.2">
      <c r="A65" s="141" t="s">
        <v>39</v>
      </c>
      <c r="B65" s="142"/>
      <c r="C65" s="27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144">
        <v>1860</v>
      </c>
      <c r="E65" s="145"/>
      <c r="F65" s="145"/>
      <c r="G65" s="145"/>
      <c r="H65" s="146"/>
    </row>
    <row r="66" spans="1:8" s="16" customFormat="1" ht="37.5" customHeight="1" outlineLevel="1" x14ac:dyDescent="0.2">
      <c r="A66" s="147" t="s">
        <v>40</v>
      </c>
      <c r="B66" s="148"/>
      <c r="C66" s="143"/>
      <c r="D66" s="36">
        <v>3720</v>
      </c>
      <c r="E66" s="37"/>
      <c r="F66" s="37"/>
      <c r="G66" s="37"/>
      <c r="H66" s="38"/>
    </row>
    <row r="67" spans="1:8" s="16" customFormat="1" ht="37.5" customHeight="1" outlineLevel="1" x14ac:dyDescent="0.2">
      <c r="A67" s="147" t="s">
        <v>41</v>
      </c>
      <c r="B67" s="148"/>
      <c r="C67" s="143"/>
      <c r="D67" s="36">
        <v>5580</v>
      </c>
      <c r="E67" s="37"/>
      <c r="F67" s="37"/>
      <c r="G67" s="37"/>
      <c r="H67" s="38"/>
    </row>
    <row r="68" spans="1:8" s="16" customFormat="1" ht="37.5" customHeight="1" outlineLevel="1" x14ac:dyDescent="0.2">
      <c r="A68" s="147" t="s">
        <v>42</v>
      </c>
      <c r="B68" s="148"/>
      <c r="C68" s="143"/>
      <c r="D68" s="36">
        <v>7440</v>
      </c>
      <c r="E68" s="37"/>
      <c r="F68" s="37"/>
      <c r="G68" s="37"/>
      <c r="H68" s="38"/>
    </row>
    <row r="69" spans="1:8" s="16" customFormat="1" ht="37.5" customHeight="1" outlineLevel="1" x14ac:dyDescent="0.2">
      <c r="A69" s="147" t="s">
        <v>43</v>
      </c>
      <c r="B69" s="148"/>
      <c r="C69" s="143"/>
      <c r="D69" s="36">
        <v>9300</v>
      </c>
      <c r="E69" s="37"/>
      <c r="F69" s="37"/>
      <c r="G69" s="37"/>
      <c r="H69" s="38"/>
    </row>
    <row r="70" spans="1:8" s="16" customFormat="1" ht="37.5" customHeight="1" outlineLevel="1" x14ac:dyDescent="0.2">
      <c r="A70" s="147" t="s">
        <v>44</v>
      </c>
      <c r="B70" s="148"/>
      <c r="C70" s="143"/>
      <c r="D70" s="36">
        <v>11160</v>
      </c>
      <c r="E70" s="37"/>
      <c r="F70" s="37"/>
      <c r="G70" s="37"/>
      <c r="H70" s="38"/>
    </row>
    <row r="71" spans="1:8" s="16" customFormat="1" ht="37.5" customHeight="1" outlineLevel="1" x14ac:dyDescent="0.2">
      <c r="A71" s="147" t="s">
        <v>45</v>
      </c>
      <c r="B71" s="148"/>
      <c r="C71" s="143"/>
      <c r="D71" s="36">
        <v>13020</v>
      </c>
      <c r="E71" s="37"/>
      <c r="F71" s="37"/>
      <c r="G71" s="37"/>
      <c r="H71" s="38"/>
    </row>
    <row r="72" spans="1:8" s="16" customFormat="1" ht="37.5" customHeight="1" outlineLevel="1" x14ac:dyDescent="0.2">
      <c r="A72" s="147" t="s">
        <v>46</v>
      </c>
      <c r="B72" s="148"/>
      <c r="C72" s="143"/>
      <c r="D72" s="36">
        <v>14880</v>
      </c>
      <c r="E72" s="37"/>
      <c r="F72" s="37"/>
      <c r="G72" s="37"/>
      <c r="H72" s="38"/>
    </row>
    <row r="73" spans="1:8" s="16" customFormat="1" ht="37.5" customHeight="1" outlineLevel="1" x14ac:dyDescent="0.2">
      <c r="A73" s="147" t="s">
        <v>47</v>
      </c>
      <c r="B73" s="148"/>
      <c r="C73" s="143"/>
      <c r="D73" s="36">
        <v>16740</v>
      </c>
      <c r="E73" s="37"/>
      <c r="F73" s="37"/>
      <c r="G73" s="37"/>
      <c r="H73" s="38"/>
    </row>
    <row r="74" spans="1:8" s="16" customFormat="1" ht="37.5" customHeight="1" outlineLevel="1" x14ac:dyDescent="0.2">
      <c r="A74" s="147" t="s">
        <v>48</v>
      </c>
      <c r="B74" s="148"/>
      <c r="C74" s="143"/>
      <c r="D74" s="36">
        <v>18600</v>
      </c>
      <c r="E74" s="37"/>
      <c r="F74" s="37"/>
      <c r="G74" s="37"/>
      <c r="H74" s="38"/>
    </row>
    <row r="75" spans="1:8" s="16" customFormat="1" ht="37.5" customHeight="1" outlineLevel="1" x14ac:dyDescent="0.2">
      <c r="A75" s="147" t="s">
        <v>49</v>
      </c>
      <c r="B75" s="148"/>
      <c r="C75" s="143"/>
      <c r="D75" s="36">
        <v>20460</v>
      </c>
      <c r="E75" s="37"/>
      <c r="F75" s="37"/>
      <c r="G75" s="37"/>
      <c r="H75" s="38"/>
    </row>
    <row r="76" spans="1:8" s="16" customFormat="1" ht="37.5" customHeight="1" outlineLevel="1" x14ac:dyDescent="0.2">
      <c r="A76" s="147" t="s">
        <v>50</v>
      </c>
      <c r="B76" s="148"/>
      <c r="C76" s="143"/>
      <c r="D76" s="36">
        <v>22320</v>
      </c>
      <c r="E76" s="37"/>
      <c r="F76" s="37"/>
      <c r="G76" s="37"/>
      <c r="H76" s="38"/>
    </row>
    <row r="77" spans="1:8" s="16" customFormat="1" ht="37.5" customHeight="1" outlineLevel="1" x14ac:dyDescent="0.2">
      <c r="A77" s="147" t="s">
        <v>51</v>
      </c>
      <c r="B77" s="148"/>
      <c r="C77" s="143"/>
      <c r="D77" s="36">
        <v>24180</v>
      </c>
      <c r="E77" s="37"/>
      <c r="F77" s="37"/>
      <c r="G77" s="37"/>
      <c r="H77" s="38"/>
    </row>
    <row r="78" spans="1:8" s="16" customFormat="1" ht="37.5" customHeight="1" outlineLevel="1" x14ac:dyDescent="0.2">
      <c r="A78" s="147" t="s">
        <v>52</v>
      </c>
      <c r="B78" s="148"/>
      <c r="C78" s="143"/>
      <c r="D78" s="36">
        <v>26040</v>
      </c>
      <c r="E78" s="37"/>
      <c r="F78" s="37"/>
      <c r="G78" s="37"/>
      <c r="H78" s="38"/>
    </row>
    <row r="79" spans="1:8" s="16" customFormat="1" ht="37.5" customHeight="1" outlineLevel="1" x14ac:dyDescent="0.2">
      <c r="A79" s="147" t="s">
        <v>53</v>
      </c>
      <c r="B79" s="148"/>
      <c r="C79" s="143"/>
      <c r="D79" s="36">
        <v>27900</v>
      </c>
      <c r="E79" s="37"/>
      <c r="F79" s="37"/>
      <c r="G79" s="37"/>
      <c r="H79" s="38"/>
    </row>
    <row r="80" spans="1:8" s="16" customFormat="1" ht="37.5" customHeight="1" outlineLevel="1" x14ac:dyDescent="0.2">
      <c r="A80" s="147" t="s">
        <v>54</v>
      </c>
      <c r="B80" s="148"/>
      <c r="C80" s="143"/>
      <c r="D80" s="36">
        <v>29760</v>
      </c>
      <c r="E80" s="37"/>
      <c r="F80" s="37"/>
      <c r="G80" s="37"/>
      <c r="H80" s="38"/>
    </row>
    <row r="81" spans="1:8" s="16" customFormat="1" ht="37.5" customHeight="1" outlineLevel="1" x14ac:dyDescent="0.2">
      <c r="A81" s="147" t="s">
        <v>55</v>
      </c>
      <c r="B81" s="148"/>
      <c r="C81" s="143"/>
      <c r="D81" s="36">
        <v>31620</v>
      </c>
      <c r="E81" s="37"/>
      <c r="F81" s="37"/>
      <c r="G81" s="37"/>
      <c r="H81" s="38"/>
    </row>
    <row r="82" spans="1:8" s="16" customFormat="1" ht="37.5" customHeight="1" outlineLevel="1" x14ac:dyDescent="0.2">
      <c r="A82" s="147" t="s">
        <v>56</v>
      </c>
      <c r="B82" s="148"/>
      <c r="C82" s="143"/>
      <c r="D82" s="36">
        <v>33480</v>
      </c>
      <c r="E82" s="37"/>
      <c r="F82" s="37"/>
      <c r="G82" s="37"/>
      <c r="H82" s="38"/>
    </row>
    <row r="83" spans="1:8" s="16" customFormat="1" ht="37.5" customHeight="1" outlineLevel="1" x14ac:dyDescent="0.2">
      <c r="A83" s="147" t="s">
        <v>57</v>
      </c>
      <c r="B83" s="148"/>
      <c r="C83" s="143"/>
      <c r="D83" s="36">
        <v>35340</v>
      </c>
      <c r="E83" s="37"/>
      <c r="F83" s="37"/>
      <c r="G83" s="37"/>
      <c r="H83" s="38"/>
    </row>
    <row r="84" spans="1:8" s="16" customFormat="1" ht="37.5" customHeight="1" outlineLevel="1" x14ac:dyDescent="0.2">
      <c r="A84" s="147" t="s">
        <v>58</v>
      </c>
      <c r="B84" s="148"/>
      <c r="C84" s="143"/>
      <c r="D84" s="36">
        <v>37200</v>
      </c>
      <c r="E84" s="37"/>
      <c r="F84" s="37"/>
      <c r="G84" s="37"/>
      <c r="H84" s="38"/>
    </row>
    <row r="85" spans="1:8" s="16" customFormat="1" ht="37.5" customHeight="1" outlineLevel="1" x14ac:dyDescent="0.2">
      <c r="A85" s="147" t="s">
        <v>178</v>
      </c>
      <c r="B85" s="148"/>
      <c r="C85" s="143"/>
      <c r="D85" s="36">
        <v>39060</v>
      </c>
      <c r="E85" s="37"/>
      <c r="F85" s="37"/>
      <c r="G85" s="37"/>
      <c r="H85" s="38"/>
    </row>
    <row r="86" spans="1:8" s="16" customFormat="1" ht="37.5" customHeight="1" outlineLevel="1" x14ac:dyDescent="0.2">
      <c r="A86" s="147" t="s">
        <v>179</v>
      </c>
      <c r="B86" s="148"/>
      <c r="C86" s="143"/>
      <c r="D86" s="36">
        <v>40920</v>
      </c>
      <c r="E86" s="37"/>
      <c r="F86" s="37"/>
      <c r="G86" s="37"/>
      <c r="H86" s="38"/>
    </row>
    <row r="87" spans="1:8" s="16" customFormat="1" ht="37.5" customHeight="1" outlineLevel="1" x14ac:dyDescent="0.2">
      <c r="A87" s="147" t="s">
        <v>180</v>
      </c>
      <c r="B87" s="148"/>
      <c r="C87" s="143"/>
      <c r="D87" s="36">
        <v>42780</v>
      </c>
      <c r="E87" s="37"/>
      <c r="F87" s="37"/>
      <c r="G87" s="37"/>
      <c r="H87" s="38"/>
    </row>
    <row r="88" spans="1:8" s="16" customFormat="1" ht="37.5" customHeight="1" outlineLevel="1" x14ac:dyDescent="0.2">
      <c r="A88" s="147" t="s">
        <v>181</v>
      </c>
      <c r="B88" s="148"/>
      <c r="C88" s="143"/>
      <c r="D88" s="36">
        <v>44640</v>
      </c>
      <c r="E88" s="37"/>
      <c r="F88" s="37"/>
      <c r="G88" s="37"/>
      <c r="H88" s="38"/>
    </row>
    <row r="89" spans="1:8" s="16" customFormat="1" ht="37.5" customHeight="1" outlineLevel="1" x14ac:dyDescent="0.2">
      <c r="A89" s="147" t="s">
        <v>182</v>
      </c>
      <c r="B89" s="148"/>
      <c r="C89" s="143"/>
      <c r="D89" s="36">
        <v>46500</v>
      </c>
      <c r="E89" s="37"/>
      <c r="F89" s="37"/>
      <c r="G89" s="37"/>
      <c r="H89" s="38"/>
    </row>
    <row r="90" spans="1:8" s="16" customFormat="1" ht="37.5" customHeight="1" outlineLevel="1" x14ac:dyDescent="0.2">
      <c r="A90" s="147" t="s">
        <v>183</v>
      </c>
      <c r="B90" s="148"/>
      <c r="C90" s="143"/>
      <c r="D90" s="36">
        <v>48360</v>
      </c>
      <c r="E90" s="37"/>
      <c r="F90" s="37"/>
      <c r="G90" s="37"/>
      <c r="H90" s="38"/>
    </row>
    <row r="91" spans="1:8" s="16" customFormat="1" ht="37.5" customHeight="1" outlineLevel="1" x14ac:dyDescent="0.2">
      <c r="A91" s="147" t="s">
        <v>184</v>
      </c>
      <c r="B91" s="148"/>
      <c r="C91" s="143"/>
      <c r="D91" s="36">
        <v>50220</v>
      </c>
      <c r="E91" s="37"/>
      <c r="F91" s="37"/>
      <c r="G91" s="37"/>
      <c r="H91" s="38"/>
    </row>
    <row r="92" spans="1:8" s="16" customFormat="1" ht="37.5" customHeight="1" outlineLevel="1" x14ac:dyDescent="0.2">
      <c r="A92" s="147" t="s">
        <v>185</v>
      </c>
      <c r="B92" s="148"/>
      <c r="C92" s="143"/>
      <c r="D92" s="36">
        <v>52080</v>
      </c>
      <c r="E92" s="37"/>
      <c r="F92" s="37"/>
      <c r="G92" s="37"/>
      <c r="H92" s="38"/>
    </row>
    <row r="93" spans="1:8" s="16" customFormat="1" ht="37.5" customHeight="1" outlineLevel="1" x14ac:dyDescent="0.2">
      <c r="A93" s="147" t="s">
        <v>186</v>
      </c>
      <c r="B93" s="148"/>
      <c r="C93" s="143"/>
      <c r="D93" s="36">
        <v>53940</v>
      </c>
      <c r="E93" s="37"/>
      <c r="F93" s="37"/>
      <c r="G93" s="37"/>
      <c r="H93" s="38"/>
    </row>
    <row r="94" spans="1:8" s="16" customFormat="1" ht="37.5" customHeight="1" outlineLevel="1" thickBot="1" x14ac:dyDescent="0.25">
      <c r="A94" s="147" t="s">
        <v>187</v>
      </c>
      <c r="B94" s="148"/>
      <c r="C94" s="143"/>
      <c r="D94" s="36">
        <v>55800</v>
      </c>
      <c r="E94" s="37"/>
      <c r="F94" s="37"/>
      <c r="G94" s="37"/>
      <c r="H94" s="38"/>
    </row>
    <row r="95" spans="1:8" s="16" customFormat="1" ht="50.1" customHeight="1" thickBot="1" x14ac:dyDescent="0.25">
      <c r="A95" s="136" t="s">
        <v>59</v>
      </c>
      <c r="B95" s="137"/>
      <c r="C95" s="137"/>
      <c r="D95" s="138" t="str">
        <f>"от "&amp;MIN(D96:D105)&amp;" до "&amp;MAX(D96:D105)</f>
        <v>от 210 до 7002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152">
        <v>1038</v>
      </c>
      <c r="E96" s="152"/>
      <c r="F96" s="152"/>
      <c r="G96" s="152"/>
      <c r="H96" s="153"/>
    </row>
    <row r="97" spans="1:8" s="16" customFormat="1"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157">
        <v>210</v>
      </c>
      <c r="E97" s="157"/>
      <c r="F97" s="157"/>
      <c r="G97" s="157"/>
      <c r="H97" s="158"/>
    </row>
    <row r="98" spans="1:8" s="16" customFormat="1" ht="37.5" customHeight="1" x14ac:dyDescent="0.2">
      <c r="A98" s="154" t="s">
        <v>62</v>
      </c>
      <c r="B98" s="155"/>
      <c r="C98" s="159"/>
      <c r="D98" s="157">
        <v>2160</v>
      </c>
      <c r="E98" s="157"/>
      <c r="F98" s="157"/>
      <c r="G98" s="157"/>
      <c r="H98" s="158"/>
    </row>
    <row r="99" spans="1:8" s="16" customFormat="1" ht="37.5" customHeight="1" x14ac:dyDescent="0.2">
      <c r="A99" s="154" t="s">
        <v>63</v>
      </c>
      <c r="B99" s="155"/>
      <c r="C99" s="159"/>
      <c r="D99" s="36">
        <v>1038</v>
      </c>
      <c r="E99" s="37"/>
      <c r="F99" s="37"/>
      <c r="G99" s="37"/>
      <c r="H99" s="38"/>
    </row>
    <row r="100" spans="1:8" s="16" customFormat="1" ht="37.5" customHeight="1" x14ac:dyDescent="0.2">
      <c r="A100" s="160" t="s">
        <v>64</v>
      </c>
      <c r="B100" s="161"/>
      <c r="C100" s="159"/>
      <c r="D100" s="36">
        <v>1428</v>
      </c>
      <c r="E100" s="37"/>
      <c r="F100" s="37"/>
      <c r="G100" s="37"/>
      <c r="H100" s="38"/>
    </row>
    <row r="101" spans="1:8" s="16" customFormat="1" ht="37.5" customHeight="1" x14ac:dyDescent="0.2">
      <c r="A101" s="154" t="s">
        <v>65</v>
      </c>
      <c r="B101" s="155"/>
      <c r="C101" s="159"/>
      <c r="D101" s="157">
        <v>414</v>
      </c>
      <c r="E101" s="157"/>
      <c r="F101" s="157"/>
      <c r="G101" s="157"/>
      <c r="H101" s="158"/>
    </row>
    <row r="102" spans="1:8" s="16" customFormat="1" ht="37.5" customHeight="1" x14ac:dyDescent="0.2">
      <c r="A102" s="154" t="s">
        <v>66</v>
      </c>
      <c r="B102" s="155"/>
      <c r="C102" s="159"/>
      <c r="D102" s="157">
        <v>414</v>
      </c>
      <c r="E102" s="157"/>
      <c r="F102" s="157"/>
      <c r="G102" s="157"/>
      <c r="H102" s="158"/>
    </row>
    <row r="103" spans="1:8" s="16" customFormat="1" ht="37.5" customHeight="1" x14ac:dyDescent="0.2">
      <c r="A103" s="154" t="s">
        <v>67</v>
      </c>
      <c r="B103" s="155"/>
      <c r="C103" s="159"/>
      <c r="D103" s="157">
        <v>828</v>
      </c>
      <c r="E103" s="157"/>
      <c r="F103" s="157"/>
      <c r="G103" s="157"/>
      <c r="H103" s="158"/>
    </row>
    <row r="104" spans="1:8" s="16" customFormat="1" ht="37.5" customHeight="1" x14ac:dyDescent="0.2">
      <c r="A104" s="154" t="s">
        <v>68</v>
      </c>
      <c r="B104" s="155"/>
      <c r="C104" s="159"/>
      <c r="D104" s="157">
        <v>1248</v>
      </c>
      <c r="E104" s="157"/>
      <c r="F104" s="157"/>
      <c r="G104" s="157"/>
      <c r="H104" s="158"/>
    </row>
    <row r="105" spans="1:8" s="16" customFormat="1" ht="37.5" customHeight="1" thickBot="1" x14ac:dyDescent="0.25">
      <c r="A105" s="162" t="s">
        <v>69</v>
      </c>
      <c r="B105" s="163"/>
      <c r="C105" s="164"/>
      <c r="D105" s="165">
        <v>7002</v>
      </c>
      <c r="E105" s="165"/>
      <c r="F105" s="165"/>
      <c r="G105" s="165"/>
      <c r="H105" s="166"/>
    </row>
    <row r="106" spans="1:8" s="16" customFormat="1" ht="117.75" customHeight="1" thickBot="1" x14ac:dyDescent="0.25">
      <c r="A106" s="283" t="s">
        <v>71</v>
      </c>
      <c r="B106" s="284"/>
      <c r="C10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45">
        <v>30</v>
      </c>
      <c r="E106" s="45"/>
      <c r="F106" s="45"/>
      <c r="G106" s="45"/>
      <c r="H106" s="46"/>
    </row>
    <row r="107" spans="1:8" s="28" customFormat="1" ht="50.1" customHeight="1" thickBot="1" x14ac:dyDescent="0.25">
      <c r="A107" s="24" t="s">
        <v>72</v>
      </c>
      <c r="B107" s="25"/>
      <c r="C107" s="26"/>
      <c r="D107" s="173" t="e">
        <f>"от "&amp;MIN(D109,D129:H130,#REF!,D131:H145)&amp;" до "&amp;MAX(D109,D129:H130,#REF!,D131:H145)</f>
        <v>#REF!</v>
      </c>
      <c r="E107" s="173"/>
      <c r="F107" s="173"/>
      <c r="G107" s="173"/>
      <c r="H107" s="174"/>
    </row>
    <row r="108" spans="1:8" s="16" customFormat="1" ht="24.95" customHeight="1" thickBot="1" x14ac:dyDescent="0.25">
      <c r="A108" s="175"/>
      <c r="B108" s="176"/>
      <c r="C108" s="83"/>
      <c r="D108" s="177"/>
      <c r="E108" s="177"/>
      <c r="F108" s="177"/>
      <c r="G108" s="177"/>
      <c r="H108" s="178"/>
    </row>
    <row r="109" spans="1:8" s="16" customFormat="1" ht="60.7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182">
        <v>3720</v>
      </c>
      <c r="E109" s="182"/>
      <c r="F109" s="182"/>
      <c r="G109" s="182"/>
      <c r="H109" s="183"/>
    </row>
    <row r="110" spans="1:8" s="16" customFormat="1" ht="60.75" customHeight="1" thickBot="1" x14ac:dyDescent="0.25">
      <c r="A110" s="184" t="s">
        <v>74</v>
      </c>
      <c r="B110" s="185"/>
      <c r="C110" s="186"/>
      <c r="D110" s="187" t="s">
        <v>75</v>
      </c>
      <c r="E110" s="188"/>
      <c r="F110" s="188"/>
      <c r="G110" s="188"/>
      <c r="H110" s="189"/>
    </row>
    <row r="111" spans="1:8" s="16" customFormat="1" ht="60.75" customHeight="1" x14ac:dyDescent="0.2">
      <c r="A111" s="190" t="s">
        <v>76</v>
      </c>
      <c r="B111" s="191"/>
      <c r="C111" s="186"/>
      <c r="D111" s="157">
        <f>D109/4</f>
        <v>930</v>
      </c>
      <c r="E111" s="157"/>
      <c r="F111" s="157"/>
      <c r="G111" s="157"/>
      <c r="H111" s="158"/>
    </row>
    <row r="112" spans="1:8" s="16" customFormat="1" ht="60.75" customHeight="1" x14ac:dyDescent="0.2">
      <c r="A112" s="190" t="s">
        <v>77</v>
      </c>
      <c r="B112" s="191"/>
      <c r="C112" s="186"/>
      <c r="D112" s="157">
        <f>D109/5</f>
        <v>744</v>
      </c>
      <c r="E112" s="157"/>
      <c r="F112" s="157"/>
      <c r="G112" s="157"/>
      <c r="H112" s="158"/>
    </row>
    <row r="113" spans="1:8" s="16" customFormat="1" ht="60.75" customHeight="1" x14ac:dyDescent="0.2">
      <c r="A113" s="190" t="s">
        <v>78</v>
      </c>
      <c r="B113" s="191"/>
      <c r="C113" s="186"/>
      <c r="D113" s="157">
        <f>D109/6</f>
        <v>620</v>
      </c>
      <c r="E113" s="157"/>
      <c r="F113" s="157"/>
      <c r="G113" s="157"/>
      <c r="H113" s="158"/>
    </row>
    <row r="114" spans="1:8" s="16" customFormat="1" ht="60.75" customHeight="1" x14ac:dyDescent="0.2">
      <c r="A114" s="190" t="s">
        <v>79</v>
      </c>
      <c r="B114" s="191"/>
      <c r="C114" s="186"/>
      <c r="D114" s="157">
        <f>D109/7</f>
        <v>531.42857142857144</v>
      </c>
      <c r="E114" s="157"/>
      <c r="F114" s="157"/>
      <c r="G114" s="157"/>
      <c r="H114" s="158"/>
    </row>
    <row r="115" spans="1:8" s="16" customFormat="1" ht="60.75" customHeight="1" x14ac:dyDescent="0.2">
      <c r="A115" s="190" t="s">
        <v>80</v>
      </c>
      <c r="B115" s="191"/>
      <c r="C115" s="186"/>
      <c r="D115" s="157">
        <f>D109/8</f>
        <v>465</v>
      </c>
      <c r="E115" s="157"/>
      <c r="F115" s="157"/>
      <c r="G115" s="157"/>
      <c r="H115" s="158"/>
    </row>
    <row r="116" spans="1:8" s="16" customFormat="1" ht="60.75" customHeight="1" x14ac:dyDescent="0.2">
      <c r="A116" s="190" t="s">
        <v>81</v>
      </c>
      <c r="B116" s="191"/>
      <c r="C116" s="186"/>
      <c r="D116" s="157">
        <f>D109/9</f>
        <v>413.33333333333331</v>
      </c>
      <c r="E116" s="157"/>
      <c r="F116" s="157"/>
      <c r="G116" s="157"/>
      <c r="H116" s="158"/>
    </row>
    <row r="117" spans="1:8" s="16" customFormat="1" ht="60.75" customHeight="1" x14ac:dyDescent="0.2">
      <c r="A117" s="190" t="s">
        <v>82</v>
      </c>
      <c r="B117" s="191"/>
      <c r="C117" s="186"/>
      <c r="D117" s="157">
        <f>D109/10</f>
        <v>372</v>
      </c>
      <c r="E117" s="157"/>
      <c r="F117" s="157"/>
      <c r="G117" s="157"/>
      <c r="H117" s="158"/>
    </row>
    <row r="118" spans="1:8" s="16" customFormat="1" ht="60.75" customHeight="1" thickBot="1" x14ac:dyDescent="0.25">
      <c r="A118" s="179" t="s">
        <v>83</v>
      </c>
      <c r="B118" s="180"/>
      <c r="C118" s="186"/>
      <c r="D118" s="182">
        <v>5568</v>
      </c>
      <c r="E118" s="182"/>
      <c r="F118" s="182"/>
      <c r="G118" s="182"/>
      <c r="H118" s="183"/>
    </row>
    <row r="119" spans="1:8" s="16" customFormat="1" ht="60.75" customHeight="1" thickBot="1" x14ac:dyDescent="0.25">
      <c r="A119" s="184" t="s">
        <v>74</v>
      </c>
      <c r="B119" s="185"/>
      <c r="C119" s="186"/>
      <c r="D119" s="187" t="s">
        <v>75</v>
      </c>
      <c r="E119" s="188"/>
      <c r="F119" s="188"/>
      <c r="G119" s="188"/>
      <c r="H119" s="189"/>
    </row>
    <row r="120" spans="1:8" s="16" customFormat="1" ht="60.75" customHeight="1" x14ac:dyDescent="0.2">
      <c r="A120" s="190" t="s">
        <v>76</v>
      </c>
      <c r="B120" s="191"/>
      <c r="C120" s="186"/>
      <c r="D120" s="157">
        <v>1392</v>
      </c>
      <c r="E120" s="157"/>
      <c r="F120" s="157"/>
      <c r="G120" s="157"/>
      <c r="H120" s="158"/>
    </row>
    <row r="121" spans="1:8" s="16" customFormat="1" ht="60.75" customHeight="1" x14ac:dyDescent="0.2">
      <c r="A121" s="190" t="s">
        <v>77</v>
      </c>
      <c r="B121" s="191"/>
      <c r="C121" s="186"/>
      <c r="D121" s="157">
        <v>1113.5999999999999</v>
      </c>
      <c r="E121" s="157"/>
      <c r="F121" s="157"/>
      <c r="G121" s="157"/>
      <c r="H121" s="158"/>
    </row>
    <row r="122" spans="1:8" s="16" customFormat="1" ht="60.75" customHeight="1" x14ac:dyDescent="0.2">
      <c r="A122" s="190" t="s">
        <v>78</v>
      </c>
      <c r="B122" s="191"/>
      <c r="C122" s="186"/>
      <c r="D122" s="157">
        <v>928</v>
      </c>
      <c r="E122" s="157"/>
      <c r="F122" s="157"/>
      <c r="G122" s="157"/>
      <c r="H122" s="158"/>
    </row>
    <row r="123" spans="1:8" s="16" customFormat="1" ht="60.75" customHeight="1" x14ac:dyDescent="0.2">
      <c r="A123" s="190" t="s">
        <v>79</v>
      </c>
      <c r="B123" s="191"/>
      <c r="C123" s="186"/>
      <c r="D123" s="157">
        <v>795.42857142857144</v>
      </c>
      <c r="E123" s="157"/>
      <c r="F123" s="157"/>
      <c r="G123" s="157"/>
      <c r="H123" s="158"/>
    </row>
    <row r="124" spans="1:8" s="16" customFormat="1" ht="60.75" customHeight="1" x14ac:dyDescent="0.2">
      <c r="A124" s="190" t="s">
        <v>80</v>
      </c>
      <c r="B124" s="191"/>
      <c r="C124" s="186"/>
      <c r="D124" s="157">
        <v>696</v>
      </c>
      <c r="E124" s="157"/>
      <c r="F124" s="157"/>
      <c r="G124" s="157"/>
      <c r="H124" s="158"/>
    </row>
    <row r="125" spans="1:8" s="16" customFormat="1" ht="60.75" customHeight="1" x14ac:dyDescent="0.2">
      <c r="A125" s="190" t="s">
        <v>81</v>
      </c>
      <c r="B125" s="191"/>
      <c r="C125" s="186"/>
      <c r="D125" s="157">
        <v>618.66666666666663</v>
      </c>
      <c r="E125" s="157"/>
      <c r="F125" s="157"/>
      <c r="G125" s="157"/>
      <c r="H125" s="158"/>
    </row>
    <row r="126" spans="1:8" s="16" customFormat="1" ht="60.75" customHeight="1" thickBot="1" x14ac:dyDescent="0.25">
      <c r="A126" s="190" t="s">
        <v>82</v>
      </c>
      <c r="B126" s="191"/>
      <c r="C126" s="194"/>
      <c r="D126" s="157">
        <v>556.79999999999995</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44">
        <v>12012</v>
      </c>
      <c r="E127" s="45"/>
      <c r="F127" s="45"/>
      <c r="G127" s="45"/>
      <c r="H127" s="46"/>
    </row>
    <row r="128" spans="1:8" s="16" customFormat="1" ht="24.75" customHeight="1" thickBot="1" x14ac:dyDescent="0.25">
      <c r="A128" s="286"/>
      <c r="B128" s="287"/>
      <c r="C128" s="125"/>
      <c r="D128" s="288"/>
      <c r="E128" s="288"/>
      <c r="F128" s="288"/>
      <c r="G128" s="288"/>
      <c r="H128" s="289"/>
    </row>
    <row r="129" spans="1:8" s="16" customFormat="1" ht="50.1" customHeight="1" x14ac:dyDescent="0.2">
      <c r="A129" s="160" t="s">
        <v>85</v>
      </c>
      <c r="B129" s="161"/>
      <c r="C129" s="294" t="str">
        <f>"Интернет-площадка 2gis.ru на основе Cправочника организаций "&amp;$C$2&amp;""</f>
        <v>Интернет-площадка 2gis.ru на основе Cправочника организаций "2ГИС.БЕЛГОРОД"</v>
      </c>
      <c r="D129" s="56">
        <v>4536</v>
      </c>
      <c r="E129" s="37"/>
      <c r="F129" s="37"/>
      <c r="G129" s="37"/>
      <c r="H129" s="38"/>
    </row>
    <row r="130" spans="1:8" s="16" customFormat="1" ht="50.1" customHeight="1" x14ac:dyDescent="0.2">
      <c r="A130" s="160" t="s">
        <v>86</v>
      </c>
      <c r="B130" s="161"/>
      <c r="C130"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56">
        <v>2634</v>
      </c>
      <c r="E130" s="37"/>
      <c r="F130" s="37"/>
      <c r="G130" s="37"/>
      <c r="H130" s="38"/>
    </row>
    <row r="131" spans="1:8" s="16" customFormat="1" ht="50.1" customHeight="1" x14ac:dyDescent="0.2">
      <c r="A131" s="160" t="s">
        <v>87</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56">
        <v>2982</v>
      </c>
      <c r="E131" s="37"/>
      <c r="F131" s="37"/>
      <c r="G131" s="37"/>
      <c r="H131" s="38"/>
    </row>
    <row r="132" spans="1:8" s="16" customFormat="1"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"2ГИС.БЕЛГОРОД"</v>
      </c>
      <c r="D132" s="56">
        <v>6534</v>
      </c>
      <c r="E132" s="37"/>
      <c r="F132" s="37"/>
      <c r="G132" s="37"/>
      <c r="H132" s="38"/>
    </row>
    <row r="133" spans="1:8" s="16" customFormat="1"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"2ГИС.БЕЛГОРОД"</v>
      </c>
      <c r="D133" s="56">
        <v>7842</v>
      </c>
      <c r="E133" s="37"/>
      <c r="F133" s="37"/>
      <c r="G133" s="37"/>
      <c r="H133" s="38"/>
    </row>
    <row r="134" spans="1:8" s="16" customFormat="1" ht="50.1" customHeight="1" x14ac:dyDescent="0.2">
      <c r="A134" s="160" t="s">
        <v>90</v>
      </c>
      <c r="B134" s="161"/>
      <c r="C134"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56">
        <v>2982</v>
      </c>
      <c r="E134" s="37"/>
      <c r="F134" s="37"/>
      <c r="G134" s="37"/>
      <c r="H134" s="38"/>
    </row>
    <row r="135" spans="1:8" s="16" customFormat="1" ht="50.1" customHeight="1" x14ac:dyDescent="0.2">
      <c r="A135" s="160" t="s">
        <v>91</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56">
        <v>2550</v>
      </c>
      <c r="E135" s="37"/>
      <c r="F135" s="37"/>
      <c r="G135" s="37"/>
      <c r="H135" s="38"/>
    </row>
    <row r="136" spans="1:8" s="16" customFormat="1" ht="50.1" customHeight="1" x14ac:dyDescent="0.2">
      <c r="A136" s="160" t="s">
        <v>92</v>
      </c>
      <c r="B136" s="161"/>
      <c r="C136"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56">
        <v>3846</v>
      </c>
      <c r="E136" s="37"/>
      <c r="F136" s="37"/>
      <c r="G136" s="37"/>
      <c r="H136" s="38"/>
    </row>
    <row r="137" spans="1:8" s="16" customFormat="1"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56">
        <v>4896</v>
      </c>
      <c r="E137" s="37"/>
      <c r="F137" s="37"/>
      <c r="G137" s="37"/>
      <c r="H137" s="38"/>
    </row>
    <row r="138" spans="1:8" s="16" customFormat="1" ht="50.1" customHeight="1" x14ac:dyDescent="0.2">
      <c r="A138" s="160" t="s">
        <v>94</v>
      </c>
      <c r="B138" s="161"/>
      <c r="C138" s="203" t="s">
        <v>95</v>
      </c>
      <c r="D138" s="56">
        <v>906</v>
      </c>
      <c r="E138" s="37"/>
      <c r="F138" s="37"/>
      <c r="G138" s="37"/>
      <c r="H138" s="38"/>
    </row>
    <row r="139" spans="1:8" s="16" customFormat="1" ht="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56">
        <v>3060</v>
      </c>
      <c r="E139" s="37"/>
      <c r="F139" s="37"/>
      <c r="G139" s="37"/>
      <c r="H139" s="38"/>
    </row>
    <row r="140" spans="1:8" s="16" customFormat="1" ht="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56">
        <v>2040</v>
      </c>
      <c r="E140" s="37"/>
      <c r="F140" s="37"/>
      <c r="G140" s="37"/>
      <c r="H140" s="38"/>
    </row>
    <row r="141" spans="1:8" s="16" customFormat="1" ht="75" customHeight="1" x14ac:dyDescent="0.2">
      <c r="A141" s="160" t="s">
        <v>98</v>
      </c>
      <c r="B141" s="161"/>
      <c r="C141"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56">
        <v>2118</v>
      </c>
      <c r="E141" s="37"/>
      <c r="F141" s="37"/>
      <c r="G141" s="37"/>
      <c r="H141" s="38"/>
    </row>
    <row r="142" spans="1:8" s="16" customFormat="1" ht="75" customHeight="1" x14ac:dyDescent="0.2">
      <c r="A142" s="160" t="s">
        <v>99</v>
      </c>
      <c r="B142" s="161"/>
      <c r="C142"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56">
        <v>1020</v>
      </c>
      <c r="E142" s="37"/>
      <c r="F142" s="37"/>
      <c r="G142" s="37"/>
      <c r="H142" s="38"/>
    </row>
    <row r="143" spans="1:8" s="16" customFormat="1" ht="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56">
        <v>9384</v>
      </c>
      <c r="E143" s="37"/>
      <c r="F143" s="37"/>
      <c r="G143" s="37"/>
      <c r="H143" s="38"/>
    </row>
    <row r="144" spans="1:8" s="16" customFormat="1" ht="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56">
        <v>3000</v>
      </c>
      <c r="E144" s="37"/>
      <c r="F144" s="37"/>
      <c r="G144" s="37"/>
      <c r="H144" s="38"/>
    </row>
    <row r="145" spans="1:8" s="16" customFormat="1" ht="50.1" customHeight="1" x14ac:dyDescent="0.2">
      <c r="A145" s="160" t="s">
        <v>102</v>
      </c>
      <c r="B145" s="161"/>
      <c r="C145"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56">
        <v>2682</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56">
        <v>1038</v>
      </c>
      <c r="E146" s="37"/>
      <c r="F146" s="37"/>
      <c r="G146" s="37"/>
      <c r="H146" s="38"/>
    </row>
    <row r="147" spans="1:8" s="16" customFormat="1" ht="102" customHeight="1" x14ac:dyDescent="0.2">
      <c r="A147" s="160" t="s">
        <v>103</v>
      </c>
      <c r="B147" s="161"/>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7" s="56">
        <v>50010</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8" s="56">
        <v>7218</v>
      </c>
      <c r="E148" s="37"/>
      <c r="F148" s="37"/>
      <c r="G148" s="37"/>
      <c r="H148" s="38"/>
    </row>
    <row r="149" spans="1:8" s="16" customFormat="1" ht="12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56">
        <v>7218</v>
      </c>
      <c r="E149" s="37"/>
      <c r="F149" s="37"/>
      <c r="G149" s="37"/>
      <c r="H149" s="38"/>
    </row>
    <row r="150" spans="1:8" s="16" customFormat="1" ht="12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0" s="56">
        <v>6012</v>
      </c>
      <c r="E150" s="37"/>
      <c r="F150" s="37"/>
      <c r="G150" s="37"/>
      <c r="H150" s="38"/>
    </row>
    <row r="151" spans="1:8" s="16" customFormat="1"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"2ГИС.БЕЛГОРОД"</v>
      </c>
      <c r="D151" s="56">
        <v>7560</v>
      </c>
      <c r="E151" s="37"/>
      <c r="F151" s="37"/>
      <c r="G151" s="37"/>
      <c r="H151" s="38"/>
    </row>
    <row r="152" spans="1:8" s="16" customFormat="1" ht="50.1" customHeight="1" x14ac:dyDescent="0.2">
      <c r="A152" s="160" t="s">
        <v>108</v>
      </c>
      <c r="B152" s="161"/>
      <c r="C152" s="20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56">
        <v>4440</v>
      </c>
      <c r="E152" s="37"/>
      <c r="F152" s="37"/>
      <c r="G152" s="37"/>
      <c r="H152" s="38"/>
    </row>
    <row r="153" spans="1:8" s="16" customFormat="1" ht="50.1" customHeight="1" x14ac:dyDescent="0.2">
      <c r="A153" s="160" t="s">
        <v>109</v>
      </c>
      <c r="B153" s="161"/>
      <c r="C153" s="203" t="str">
        <f t="shared" si="2"/>
        <v>Электронный справочник на основе Справочника организаций "2ГИС.БЕЛГОРОД" (версия для ПК)</v>
      </c>
      <c r="D153" s="56">
        <v>5040</v>
      </c>
      <c r="E153" s="37"/>
      <c r="F153" s="37"/>
      <c r="G153" s="37"/>
      <c r="H153" s="38"/>
    </row>
    <row r="154" spans="1:8" s="16" customFormat="1"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"2ГИС.БЕЛГОРОД"</v>
      </c>
      <c r="D154" s="56">
        <v>10800</v>
      </c>
      <c r="E154" s="37"/>
      <c r="F154" s="37"/>
      <c r="G154" s="37"/>
      <c r="H154" s="38"/>
    </row>
    <row r="155" spans="1:8" s="16" customFormat="1"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"2ГИС.БЕЛГОРОД"</v>
      </c>
      <c r="D155" s="56">
        <v>12960</v>
      </c>
      <c r="E155" s="37"/>
      <c r="F155" s="37"/>
      <c r="G155" s="37"/>
      <c r="H155" s="38"/>
    </row>
    <row r="156" spans="1:8" s="16" customFormat="1" ht="50.1" customHeight="1" x14ac:dyDescent="0.2">
      <c r="A156" s="160" t="s">
        <v>112</v>
      </c>
      <c r="B156" s="161"/>
      <c r="C156" s="203" t="str">
        <f t="shared" si="2"/>
        <v>Электронный справочник на основе Справочника организаций "2ГИС.БЕЛГОРОД" (версия для ПК)</v>
      </c>
      <c r="D156" s="56">
        <v>5040</v>
      </c>
      <c r="E156" s="37"/>
      <c r="F156" s="37"/>
      <c r="G156" s="37"/>
      <c r="H156" s="38"/>
    </row>
    <row r="157" spans="1:8" s="16" customFormat="1" ht="50.1" customHeight="1" x14ac:dyDescent="0.2">
      <c r="A157" s="160" t="s">
        <v>113</v>
      </c>
      <c r="B157" s="161"/>
      <c r="C157" s="203" t="str">
        <f t="shared" si="2"/>
        <v>Электронный справочник на основе Справочника организаций "2ГИС.БЕЛГОРОД" (версия для ПК)</v>
      </c>
      <c r="D157" s="56">
        <v>4320</v>
      </c>
      <c r="E157" s="37"/>
      <c r="F157" s="37"/>
      <c r="G157" s="37"/>
      <c r="H157" s="38"/>
    </row>
    <row r="158" spans="1:8" s="16" customFormat="1" ht="50.1" customHeight="1" x14ac:dyDescent="0.2">
      <c r="A158" s="160" t="s">
        <v>114</v>
      </c>
      <c r="B158" s="161"/>
      <c r="C158" s="203" t="str">
        <f t="shared" si="2"/>
        <v>Электронный справочник на основе Справочника организаций "2ГИС.БЕЛГОРОД" (версия для ПК)</v>
      </c>
      <c r="D158" s="56">
        <v>6360</v>
      </c>
      <c r="E158" s="37"/>
      <c r="F158" s="37"/>
      <c r="G158" s="37"/>
      <c r="H158" s="38"/>
    </row>
    <row r="159" spans="1:8" s="16" customFormat="1" ht="50.1" customHeight="1" x14ac:dyDescent="0.2">
      <c r="A159" s="160" t="s">
        <v>115</v>
      </c>
      <c r="B159" s="161"/>
      <c r="C159" s="203" t="s">
        <v>95</v>
      </c>
      <c r="D159" s="56">
        <v>1560</v>
      </c>
      <c r="E159" s="37"/>
      <c r="F159" s="37"/>
      <c r="G159" s="37"/>
      <c r="H159" s="38"/>
    </row>
    <row r="160" spans="1:8" s="16" customFormat="1" ht="75"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56">
        <v>15600</v>
      </c>
      <c r="E160" s="37"/>
      <c r="F160" s="37"/>
      <c r="G160" s="37"/>
      <c r="H160" s="38"/>
    </row>
    <row r="161" spans="1:8" s="16" customFormat="1" ht="50.1" customHeight="1" thickBot="1" x14ac:dyDescent="0.25">
      <c r="A161" s="160" t="s">
        <v>117</v>
      </c>
      <c r="B161" s="161"/>
      <c r="C161" s="60" t="str">
        <f t="shared" si="2"/>
        <v>Электронный справочник на основе Справочника организаций "2ГИС.БЕЛГОРОД" (версия для ПК)</v>
      </c>
      <c r="D161" s="56">
        <v>4440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6">
        <v>3600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293">
        <v>1800</v>
      </c>
      <c r="E165" s="157"/>
      <c r="F165" s="157"/>
      <c r="G165" s="157"/>
      <c r="H165" s="157"/>
    </row>
    <row r="166" spans="1:8" s="16" customFormat="1" ht="50.1" customHeight="1" x14ac:dyDescent="0.2">
      <c r="A166" s="207" t="s">
        <v>122</v>
      </c>
      <c r="B166" s="208"/>
      <c r="C166" s="209"/>
      <c r="D166" s="293">
        <v>180</v>
      </c>
      <c r="E166" s="157"/>
      <c r="F166" s="157"/>
      <c r="G166" s="157"/>
      <c r="H166" s="157"/>
    </row>
    <row r="167" spans="1:8" s="16" customFormat="1" ht="50.1" customHeight="1" thickBot="1" x14ac:dyDescent="0.25">
      <c r="A167" s="207" t="s">
        <v>123</v>
      </c>
      <c r="B167" s="208"/>
      <c r="C167" s="210"/>
      <c r="D167" s="78">
        <v>612</v>
      </c>
      <c r="E167" s="79"/>
      <c r="F167" s="79"/>
      <c r="G167" s="79"/>
      <c r="H167" s="79"/>
    </row>
    <row r="168" spans="1:8" s="16" customFormat="1" ht="50.1" customHeight="1" thickBot="1" x14ac:dyDescent="0.25">
      <c r="A168" s="24" t="s">
        <v>124</v>
      </c>
      <c r="B168" s="25"/>
      <c r="C168" s="26"/>
      <c r="D168" s="173"/>
      <c r="E168" s="173"/>
      <c r="F168" s="173"/>
      <c r="G168" s="173"/>
      <c r="H168" s="174"/>
    </row>
    <row r="169" spans="1:8" s="16" customFormat="1" ht="50.1" customHeight="1" x14ac:dyDescent="0.2">
      <c r="A169" s="160" t="s">
        <v>125</v>
      </c>
      <c r="B169" s="161"/>
      <c r="C169" s="203" t="str">
        <f>"Интернет-площадка 2gis.ru на основе Cправочника организаций "&amp;$C$2&amp;""</f>
        <v>Интернет-площадка 2gis.ru на основе Cправочника организаций "2ГИС.БЕЛГОРОД"</v>
      </c>
      <c r="D169" s="36">
        <v>4536</v>
      </c>
      <c r="E169" s="37"/>
      <c r="F169" s="37"/>
      <c r="G169" s="37"/>
      <c r="H169" s="38"/>
    </row>
    <row r="170" spans="1:8" s="16" customFormat="1" ht="50.1" customHeight="1" x14ac:dyDescent="0.2">
      <c r="A170" s="160" t="s">
        <v>126</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0" s="56">
        <v>1296</v>
      </c>
      <c r="E170" s="37"/>
      <c r="F170" s="37"/>
      <c r="G170" s="37"/>
      <c r="H170" s="38"/>
    </row>
    <row r="171" spans="1:8" s="16" customFormat="1" ht="50.1" customHeight="1" x14ac:dyDescent="0.2">
      <c r="A171" s="160" t="s">
        <v>195</v>
      </c>
      <c r="B171" s="161"/>
      <c r="C171" s="203" t="str">
        <f>"Интернет-площадка 2gis.ru на основе Cправочника организаций "&amp;$C$2&amp;""</f>
        <v>Интернет-площадка 2gis.ru на основе Cправочника организаций "2ГИС.БЕЛГОРОД"</v>
      </c>
      <c r="D171" s="36">
        <v>7560</v>
      </c>
      <c r="E171" s="37"/>
      <c r="F171" s="37"/>
      <c r="G171" s="37"/>
      <c r="H171" s="38"/>
    </row>
    <row r="172" spans="1:8" s="16" customFormat="1" ht="50.1" customHeight="1" x14ac:dyDescent="0.2">
      <c r="A172" s="160" t="s">
        <v>128</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2" s="36">
        <v>2160</v>
      </c>
      <c r="E172" s="37"/>
      <c r="F172" s="37"/>
      <c r="G172" s="37"/>
      <c r="H172" s="38"/>
    </row>
    <row r="173" spans="1:8" s="16" customFormat="1" ht="126" customHeight="1" thickBot="1" x14ac:dyDescent="0.25">
      <c r="A173" s="160" t="s">
        <v>129</v>
      </c>
      <c r="B173" s="161"/>
      <c r="C173" s="481" t="str">
        <f>C169</f>
        <v>Интернет-площадка 2gis.ru на основе Cправочника организаций "2ГИС.БЕЛГОРОД"</v>
      </c>
      <c r="D173" s="56">
        <v>3510</v>
      </c>
      <c r="E173" s="37"/>
      <c r="F173" s="37"/>
      <c r="G173" s="37"/>
      <c r="H173" s="38"/>
    </row>
    <row r="174" spans="1:8" ht="50.1" customHeight="1" thickBot="1" x14ac:dyDescent="0.25">
      <c r="A174" s="24" t="s">
        <v>196</v>
      </c>
      <c r="B174" s="25"/>
      <c r="C174" s="26"/>
      <c r="D174" s="173"/>
      <c r="E174" s="173"/>
      <c r="F174" s="173"/>
      <c r="G174" s="173"/>
      <c r="H174" s="174"/>
    </row>
    <row r="175" spans="1:8" s="23" customFormat="1" ht="30" customHeight="1" thickBot="1" x14ac:dyDescent="0.25">
      <c r="A175" s="298"/>
      <c r="B175" s="298"/>
      <c r="C175" s="456"/>
      <c r="D175" s="298"/>
      <c r="E175" s="298"/>
      <c r="F175" s="298"/>
      <c r="G175" s="298"/>
      <c r="H175" s="299"/>
    </row>
    <row r="176" spans="1:8" s="16" customFormat="1" ht="83.25" customHeight="1" x14ac:dyDescent="0.2">
      <c r="A176" s="160" t="s">
        <v>197</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6" s="31">
        <v>7200</v>
      </c>
      <c r="E176" s="32"/>
      <c r="F176" s="32"/>
      <c r="G176" s="32"/>
      <c r="H176" s="33"/>
    </row>
    <row r="177" spans="1:8" s="16" customFormat="1" ht="83.25" customHeight="1" thickBot="1" x14ac:dyDescent="0.25">
      <c r="A177" s="160" t="s">
        <v>198</v>
      </c>
      <c r="B177" s="161"/>
      <c r="C177" s="209"/>
      <c r="D177" s="36">
        <v>7200</v>
      </c>
      <c r="E177" s="37"/>
      <c r="F177" s="37"/>
      <c r="G177" s="37"/>
      <c r="H177" s="38"/>
    </row>
    <row r="178" spans="1:8" s="16" customFormat="1" ht="21.75" thickBot="1" x14ac:dyDescent="0.25">
      <c r="A178" s="286"/>
      <c r="B178" s="287"/>
      <c r="C178" s="125"/>
      <c r="D178" s="288"/>
      <c r="E178" s="288"/>
      <c r="F178" s="288"/>
      <c r="G178" s="288"/>
      <c r="H178" s="289"/>
    </row>
    <row r="179" spans="1:8" ht="12.6" customHeight="1" x14ac:dyDescent="0.2"/>
    <row r="180" spans="1:8" s="219" customFormat="1" ht="24.95" customHeight="1" x14ac:dyDescent="0.2">
      <c r="A180" s="216"/>
      <c r="B180" s="217" t="s">
        <v>130</v>
      </c>
      <c r="C180" s="218" t="s">
        <v>294</v>
      </c>
      <c r="D180" s="218"/>
    </row>
    <row r="181" spans="1:8" s="219" customFormat="1" ht="24.95" customHeight="1" x14ac:dyDescent="0.2">
      <c r="A181" s="216"/>
      <c r="C181" s="220" t="s">
        <v>295</v>
      </c>
      <c r="D181" s="220"/>
    </row>
    <row r="182" spans="1:8" s="219" customFormat="1" ht="24.95" customHeight="1" x14ac:dyDescent="0.2">
      <c r="A182" s="216"/>
      <c r="C182" s="220" t="s">
        <v>296</v>
      </c>
      <c r="D182" s="220"/>
    </row>
    <row r="183" spans="1:8" s="213" customFormat="1" ht="12" customHeight="1" x14ac:dyDescent="0.2">
      <c r="A183" s="212"/>
      <c r="C183" s="220"/>
      <c r="D183" s="220"/>
      <c r="E183" s="219"/>
      <c r="F183" s="219"/>
      <c r="G183" s="219"/>
    </row>
    <row r="184" spans="1:8" s="227" customFormat="1" ht="24.95" customHeight="1" x14ac:dyDescent="0.2">
      <c r="A184" s="223" t="str">
        <f>Абакан_юр!A171</f>
        <v>По соглашению сторон в качестве валюты платежа могут выступать украинские гривны, в этом случае курс следующий: 1 руб. = 0,5104 гривен</v>
      </c>
      <c r="B184" s="223"/>
      <c r="C184" s="223"/>
      <c r="D184" s="224"/>
      <c r="E184" s="224"/>
      <c r="F184" s="225"/>
      <c r="G184" s="226"/>
      <c r="H184" s="226"/>
    </row>
    <row r="185" spans="1:8" s="227" customFormat="1" ht="24.95" customHeight="1" x14ac:dyDescent="0.2">
      <c r="A185" s="223" t="str">
        <f>Абакан_юр!A172</f>
        <v>По соглашению сторон в качестве валюты платежа могут выступать дирхамы ОАЭ, в этом случае курс следующий: 1 руб. = 0,0436 дирхам</v>
      </c>
      <c r="B185" s="223"/>
      <c r="C185" s="223"/>
      <c r="D185" s="224"/>
      <c r="E185" s="224"/>
      <c r="F185" s="225"/>
      <c r="G185" s="228"/>
      <c r="H185" s="228"/>
    </row>
    <row r="186" spans="1:8" s="227" customFormat="1" ht="24.95" customHeight="1" x14ac:dyDescent="0.2">
      <c r="A186" s="223" t="str">
        <f>Абакан_юр!A173</f>
        <v>По соглашению сторон в качестве валюты платежа могут выступать доллары США, в этом случае курс следующий: 1 руб. = 0,0118 доллара</v>
      </c>
      <c r="B186" s="223"/>
      <c r="C186" s="223"/>
      <c r="D186" s="224"/>
      <c r="E186" s="224"/>
      <c r="F186" s="225"/>
      <c r="G186" s="228"/>
      <c r="H186" s="228"/>
    </row>
    <row r="187" spans="1:8" s="227" customFormat="1" ht="24.95" customHeight="1" x14ac:dyDescent="0.2">
      <c r="A187" s="223" t="str">
        <f>Абакан_юр!A174</f>
        <v>По соглашению сторон в качестве валюты платежа могут выступать евро, в этом случае курс следующий: 1 руб. = 0,0108 евро</v>
      </c>
      <c r="B187" s="223"/>
      <c r="C187" s="223"/>
      <c r="D187" s="224"/>
      <c r="E187" s="225"/>
      <c r="F187" s="225"/>
      <c r="G187" s="228"/>
      <c r="H187" s="228"/>
    </row>
    <row r="188" spans="1:8" s="227" customFormat="1" ht="24.95" customHeight="1" x14ac:dyDescent="0.2">
      <c r="A188" s="223" t="str">
        <f>Абакан_юр!A175</f>
        <v>По соглашению сторон в качестве валюты платежа могут выступать чешские кроны, в этом случае курс следующий: 1 руб. = 0,2741 крона</v>
      </c>
      <c r="B188" s="223"/>
      <c r="C188" s="223"/>
      <c r="D188" s="224"/>
      <c r="E188" s="225"/>
      <c r="F188" s="225"/>
      <c r="G188" s="228"/>
      <c r="H188" s="228"/>
    </row>
    <row r="189" spans="1:8" s="227" customFormat="1" ht="24.95" customHeight="1" x14ac:dyDescent="0.2">
      <c r="A189" s="223" t="str">
        <f>Абакан_юр!A176</f>
        <v>По соглашению сторон в качестве валюты платежа могут выступать киргизские сомы, в этом случае курс следующий: 1 руб. = 1,0001 сом</v>
      </c>
      <c r="B189" s="223"/>
      <c r="C189" s="223"/>
      <c r="D189" s="224"/>
      <c r="E189" s="224"/>
      <c r="F189" s="225"/>
      <c r="G189" s="228"/>
      <c r="H189" s="228"/>
    </row>
    <row r="190" spans="1:8" s="227" customFormat="1" ht="24.95" customHeight="1" x14ac:dyDescent="0.2">
      <c r="A19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0" s="223"/>
      <c r="C190" s="223"/>
      <c r="D190" s="224"/>
      <c r="E190" s="224"/>
      <c r="F190" s="225"/>
      <c r="G190" s="228"/>
      <c r="H190" s="228"/>
    </row>
    <row r="191" spans="1:8" s="234" customFormat="1" ht="12.6" customHeight="1" x14ac:dyDescent="0.2">
      <c r="A191" s="229"/>
      <c r="B191" s="229"/>
      <c r="C191" s="230"/>
      <c r="D191" s="231"/>
      <c r="E191" s="231"/>
      <c r="F191" s="232"/>
      <c r="G191" s="233"/>
      <c r="H191" s="233"/>
    </row>
    <row r="192" spans="1:8" ht="24.95" customHeight="1" x14ac:dyDescent="0.2">
      <c r="A192" s="235" t="s">
        <v>141</v>
      </c>
      <c r="B192" s="235"/>
      <c r="C192" s="235"/>
      <c r="D192" s="235"/>
      <c r="E192" s="235"/>
      <c r="F192" s="235"/>
      <c r="G192" s="235"/>
      <c r="H192" s="235"/>
    </row>
    <row r="193" spans="1:8" ht="24.95" customHeight="1" x14ac:dyDescent="0.2">
      <c r="A193" s="235" t="s">
        <v>142</v>
      </c>
      <c r="B193" s="235"/>
      <c r="C193" s="235"/>
      <c r="D193" s="235"/>
      <c r="E193" s="235"/>
      <c r="F193" s="235"/>
      <c r="G193" s="235"/>
      <c r="H193" s="235"/>
    </row>
    <row r="194" spans="1:8" s="234" customFormat="1" ht="12" customHeight="1" x14ac:dyDescent="0.2">
      <c r="A194" s="229"/>
      <c r="B194" s="229"/>
      <c r="C194" s="230"/>
      <c r="D194" s="231"/>
      <c r="E194" s="231"/>
      <c r="F194" s="232"/>
      <c r="G194" s="233"/>
      <c r="H194" s="233"/>
    </row>
    <row r="195" spans="1:8" s="238" customFormat="1" ht="50.1" customHeight="1" thickBot="1" x14ac:dyDescent="0.25">
      <c r="A195" s="236" t="s">
        <v>143</v>
      </c>
      <c r="B195" s="236"/>
      <c r="C195" s="236"/>
      <c r="D195" s="236"/>
      <c r="E195" s="236"/>
      <c r="F195" s="237"/>
      <c r="G195" s="227"/>
    </row>
    <row r="196" spans="1:8" s="243" customFormat="1" ht="50.1" customHeight="1" thickBot="1" x14ac:dyDescent="0.25">
      <c r="A196" s="239" t="s">
        <v>144</v>
      </c>
      <c r="B196" s="240"/>
      <c r="C196" s="240"/>
      <c r="D196" s="240"/>
      <c r="E196" s="241"/>
      <c r="F196" s="242"/>
      <c r="G196" s="213"/>
    </row>
    <row r="197" spans="1:8" ht="84" customHeight="1" thickBot="1" x14ac:dyDescent="0.25">
      <c r="A197" s="244" t="s">
        <v>145</v>
      </c>
      <c r="B197" s="245"/>
      <c r="C197" s="246" t="s">
        <v>146</v>
      </c>
      <c r="D197" s="245" t="s">
        <v>147</v>
      </c>
      <c r="E197" s="247"/>
      <c r="F197" s="248"/>
      <c r="G197" s="248"/>
      <c r="H197" s="248"/>
    </row>
    <row r="198" spans="1:8" ht="99.95" customHeight="1" x14ac:dyDescent="0.2">
      <c r="A198" s="249" t="s">
        <v>148</v>
      </c>
      <c r="B198" s="250"/>
      <c r="C198" s="251" t="s">
        <v>149</v>
      </c>
      <c r="D198" s="252" t="s">
        <v>150</v>
      </c>
      <c r="E198" s="253"/>
      <c r="F198" s="248"/>
      <c r="G198" s="248"/>
      <c r="H198" s="248"/>
    </row>
    <row r="199" spans="1:8" ht="75" customHeight="1" x14ac:dyDescent="0.2">
      <c r="A199" s="482" t="s">
        <v>151</v>
      </c>
      <c r="B199" s="483"/>
      <c r="C199" s="484" t="s">
        <v>152</v>
      </c>
      <c r="D199" s="485" t="s">
        <v>153</v>
      </c>
      <c r="E199" s="486"/>
      <c r="F199" s="248"/>
      <c r="G199" s="248"/>
      <c r="H199" s="248"/>
    </row>
    <row r="200" spans="1:8" ht="119.25" customHeight="1" thickBot="1" x14ac:dyDescent="0.25">
      <c r="A200" s="316" t="s">
        <v>154</v>
      </c>
      <c r="B200" s="317"/>
      <c r="C200" s="318" t="s">
        <v>155</v>
      </c>
      <c r="D200" s="319" t="s">
        <v>153</v>
      </c>
      <c r="E200" s="320"/>
      <c r="F200" s="248"/>
      <c r="G200" s="248"/>
      <c r="H200" s="248"/>
    </row>
    <row r="201" spans="1:8" s="213" customFormat="1" ht="125.25" customHeight="1" x14ac:dyDescent="0.2">
      <c r="A201" s="254" t="s">
        <v>157</v>
      </c>
      <c r="B201" s="255"/>
      <c r="C201" s="314" t="s">
        <v>158</v>
      </c>
      <c r="D201" s="255" t="s">
        <v>153</v>
      </c>
      <c r="E201" s="315"/>
      <c r="F201" s="242"/>
      <c r="G201" s="242"/>
      <c r="H201" s="242"/>
    </row>
    <row r="202" spans="1:8" s="234" customFormat="1" ht="222.75" customHeight="1" x14ac:dyDescent="0.2">
      <c r="A202" s="487" t="s">
        <v>159</v>
      </c>
      <c r="B202" s="488"/>
      <c r="C202" s="256" t="s">
        <v>160</v>
      </c>
      <c r="D202" s="489" t="s">
        <v>153</v>
      </c>
      <c r="E202" s="490"/>
      <c r="F202" s="232"/>
      <c r="G202" s="233"/>
      <c r="H202" s="233"/>
    </row>
    <row r="203" spans="1:8" ht="24.95" customHeight="1" x14ac:dyDescent="0.2">
      <c r="A203" s="260" t="s">
        <v>161</v>
      </c>
      <c r="B203" s="260"/>
      <c r="C203" s="260"/>
      <c r="D203" s="260"/>
      <c r="E203" s="260"/>
      <c r="F203" s="260"/>
      <c r="G203" s="260"/>
      <c r="H203" s="260"/>
    </row>
    <row r="204" spans="1:8" ht="35.25" customHeight="1" x14ac:dyDescent="0.2">
      <c r="A204" s="260" t="s">
        <v>162</v>
      </c>
      <c r="B204" s="260"/>
      <c r="C204" s="260"/>
      <c r="D204" s="260"/>
      <c r="E204" s="260"/>
      <c r="F204" s="260"/>
      <c r="G204" s="260"/>
      <c r="H204" s="260"/>
    </row>
    <row r="205" spans="1:8" ht="184.5" customHeight="1" x14ac:dyDescent="0.2">
      <c r="A20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1"/>
      <c r="C205" s="321"/>
      <c r="D205" s="321"/>
      <c r="E205" s="321"/>
      <c r="F205" s="321"/>
      <c r="G205" s="321"/>
      <c r="H205" s="321"/>
    </row>
    <row r="206" spans="1:8" s="16" customFormat="1" ht="81" customHeight="1" x14ac:dyDescent="0.2">
      <c r="A206" s="235" t="s">
        <v>164</v>
      </c>
      <c r="B206" s="235"/>
      <c r="C206" s="235"/>
      <c r="D206" s="235"/>
      <c r="E206" s="235"/>
      <c r="F206" s="235"/>
      <c r="G206" s="235"/>
      <c r="H206" s="235"/>
    </row>
    <row r="207" spans="1:8" ht="24.95" customHeight="1" x14ac:dyDescent="0.2">
      <c r="A207" s="260" t="s">
        <v>165</v>
      </c>
      <c r="B207" s="260"/>
      <c r="C207" s="260"/>
      <c r="D207" s="260"/>
      <c r="E207" s="260"/>
      <c r="F207" s="260"/>
      <c r="G207" s="260"/>
      <c r="H207" s="260"/>
    </row>
    <row r="208" spans="1:8" ht="12" customHeight="1" x14ac:dyDescent="0.2"/>
    <row r="209" spans="1:8" s="262" customFormat="1" ht="128.25" customHeight="1" x14ac:dyDescent="0.2">
      <c r="A209" s="235" t="s">
        <v>166</v>
      </c>
      <c r="B209" s="235"/>
      <c r="C209" s="235"/>
      <c r="D209" s="235"/>
      <c r="E209" s="235"/>
      <c r="F209" s="235"/>
      <c r="G209" s="235"/>
      <c r="H209" s="235"/>
    </row>
  </sheetData>
  <sheetProtection selectLockedCells="1" selectUnlockedCells="1"/>
  <mergeCells count="34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6"/>
  <sheetViews>
    <sheetView zoomScale="40" zoomScaleNormal="40" zoomScaleSheetLayoutView="40" workbookViewId="0">
      <pane ySplit="4" topLeftCell="A198"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680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267">
        <v>510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275">
        <f>F48*1.2</f>
        <v>302.39999999999998</v>
      </c>
      <c r="E48" s="275">
        <f>F48*1.1</f>
        <v>277.20000000000005</v>
      </c>
      <c r="F48" s="275">
        <v>252</v>
      </c>
      <c r="G48" s="275">
        <f>F48*0.75</f>
        <v>189</v>
      </c>
      <c r="H48" s="275">
        <f>F48*0.5</f>
        <v>126</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1">
        <f>F55*1.2</f>
        <v>14385.6</v>
      </c>
      <c r="E55" s="32">
        <f>F55*1.1</f>
        <v>13186.800000000001</v>
      </c>
      <c r="F55" s="32">
        <v>11988</v>
      </c>
      <c r="G55" s="32">
        <f>F55*0.75</f>
        <v>8991</v>
      </c>
      <c r="H55" s="33">
        <f>F55*0.5</f>
        <v>5994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54">
        <f>F61*1.2</f>
        <v>14990.4</v>
      </c>
      <c r="E61" s="32">
        <f>F61*1.1</f>
        <v>13741.2</v>
      </c>
      <c r="F61" s="32">
        <v>12492</v>
      </c>
      <c r="G61" s="32">
        <f>F61*0.75</f>
        <v>9369</v>
      </c>
      <c r="H61" s="33">
        <f>F61*0.5</f>
        <v>6246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267">
        <v>510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2310 до 87780</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365">
        <v>2310</v>
      </c>
      <c r="E72" s="145"/>
      <c r="F72" s="145"/>
      <c r="G72" s="145"/>
      <c r="H72" s="146"/>
    </row>
    <row r="73" spans="1:8" ht="37.5" customHeight="1" x14ac:dyDescent="0.2">
      <c r="A73" s="147" t="s">
        <v>40</v>
      </c>
      <c r="B73" s="366"/>
      <c r="C73" s="350"/>
      <c r="D73" s="56">
        <v>4620</v>
      </c>
      <c r="E73" s="37"/>
      <c r="F73" s="37"/>
      <c r="G73" s="37"/>
      <c r="H73" s="38"/>
    </row>
    <row r="74" spans="1:8" ht="37.5" customHeight="1" x14ac:dyDescent="0.2">
      <c r="A74" s="147" t="s">
        <v>41</v>
      </c>
      <c r="B74" s="366"/>
      <c r="C74" s="350"/>
      <c r="D74" s="56">
        <v>9240</v>
      </c>
      <c r="E74" s="37"/>
      <c r="F74" s="37"/>
      <c r="G74" s="37"/>
      <c r="H74" s="38"/>
    </row>
    <row r="75" spans="1:8" ht="37.5" customHeight="1" x14ac:dyDescent="0.2">
      <c r="A75" s="147" t="s">
        <v>42</v>
      </c>
      <c r="B75" s="366"/>
      <c r="C75" s="350"/>
      <c r="D75" s="56">
        <v>13860</v>
      </c>
      <c r="E75" s="37"/>
      <c r="F75" s="37"/>
      <c r="G75" s="37"/>
      <c r="H75" s="38"/>
    </row>
    <row r="76" spans="1:8" ht="37.5" customHeight="1" x14ac:dyDescent="0.2">
      <c r="A76" s="147" t="s">
        <v>43</v>
      </c>
      <c r="B76" s="366"/>
      <c r="C76" s="350"/>
      <c r="D76" s="56">
        <v>18480</v>
      </c>
      <c r="E76" s="37"/>
      <c r="F76" s="37"/>
      <c r="G76" s="37"/>
      <c r="H76" s="38"/>
    </row>
    <row r="77" spans="1:8" ht="37.5" customHeight="1" x14ac:dyDescent="0.2">
      <c r="A77" s="147" t="s">
        <v>44</v>
      </c>
      <c r="B77" s="366"/>
      <c r="C77" s="350"/>
      <c r="D77" s="56">
        <v>23100</v>
      </c>
      <c r="E77" s="37"/>
      <c r="F77" s="37"/>
      <c r="G77" s="37"/>
      <c r="H77" s="38"/>
    </row>
    <row r="78" spans="1:8" ht="37.5" customHeight="1" x14ac:dyDescent="0.2">
      <c r="A78" s="147" t="s">
        <v>45</v>
      </c>
      <c r="B78" s="366"/>
      <c r="C78" s="350"/>
      <c r="D78" s="56">
        <v>27720</v>
      </c>
      <c r="E78" s="37"/>
      <c r="F78" s="37"/>
      <c r="G78" s="37"/>
      <c r="H78" s="38"/>
    </row>
    <row r="79" spans="1:8" ht="37.5" customHeight="1" x14ac:dyDescent="0.2">
      <c r="A79" s="147" t="s">
        <v>46</v>
      </c>
      <c r="B79" s="366"/>
      <c r="C79" s="350"/>
      <c r="D79" s="56">
        <v>32340</v>
      </c>
      <c r="E79" s="37"/>
      <c r="F79" s="37"/>
      <c r="G79" s="37"/>
      <c r="H79" s="38"/>
    </row>
    <row r="80" spans="1:8" ht="37.5" customHeight="1" x14ac:dyDescent="0.2">
      <c r="A80" s="147" t="s">
        <v>47</v>
      </c>
      <c r="B80" s="366"/>
      <c r="C80" s="350"/>
      <c r="D80" s="56">
        <v>36960</v>
      </c>
      <c r="E80" s="37"/>
      <c r="F80" s="37"/>
      <c r="G80" s="37"/>
      <c r="H80" s="38"/>
    </row>
    <row r="81" spans="1:8" ht="37.5" customHeight="1" x14ac:dyDescent="0.2">
      <c r="A81" s="147" t="s">
        <v>48</v>
      </c>
      <c r="B81" s="366"/>
      <c r="C81" s="350"/>
      <c r="D81" s="56">
        <v>41580</v>
      </c>
      <c r="E81" s="37"/>
      <c r="F81" s="37"/>
      <c r="G81" s="37"/>
      <c r="H81" s="38"/>
    </row>
    <row r="82" spans="1:8" ht="37.5" customHeight="1" x14ac:dyDescent="0.2">
      <c r="A82" s="147" t="s">
        <v>49</v>
      </c>
      <c r="B82" s="366"/>
      <c r="C82" s="350"/>
      <c r="D82" s="56">
        <v>46200</v>
      </c>
      <c r="E82" s="37"/>
      <c r="F82" s="37"/>
      <c r="G82" s="37"/>
      <c r="H82" s="38"/>
    </row>
    <row r="83" spans="1:8" ht="37.5" customHeight="1" x14ac:dyDescent="0.2">
      <c r="A83" s="147" t="s">
        <v>50</v>
      </c>
      <c r="B83" s="366"/>
      <c r="C83" s="350"/>
      <c r="D83" s="56">
        <v>50820</v>
      </c>
      <c r="E83" s="37"/>
      <c r="F83" s="37"/>
      <c r="G83" s="37"/>
      <c r="H83" s="38"/>
    </row>
    <row r="84" spans="1:8" ht="37.5" customHeight="1" x14ac:dyDescent="0.2">
      <c r="A84" s="147" t="s">
        <v>51</v>
      </c>
      <c r="B84" s="366"/>
      <c r="C84" s="350"/>
      <c r="D84" s="56">
        <v>55440</v>
      </c>
      <c r="E84" s="37"/>
      <c r="F84" s="37"/>
      <c r="G84" s="37"/>
      <c r="H84" s="38"/>
    </row>
    <row r="85" spans="1:8" ht="37.5" customHeight="1" x14ac:dyDescent="0.2">
      <c r="A85" s="147" t="s">
        <v>52</v>
      </c>
      <c r="B85" s="366"/>
      <c r="C85" s="350"/>
      <c r="D85" s="56">
        <v>60060</v>
      </c>
      <c r="E85" s="37"/>
      <c r="F85" s="37"/>
      <c r="G85" s="37"/>
      <c r="H85" s="38"/>
    </row>
    <row r="86" spans="1:8" ht="37.5" customHeight="1" x14ac:dyDescent="0.2">
      <c r="A86" s="147" t="s">
        <v>53</v>
      </c>
      <c r="B86" s="366"/>
      <c r="C86" s="350"/>
      <c r="D86" s="56">
        <v>64680</v>
      </c>
      <c r="E86" s="37"/>
      <c r="F86" s="37"/>
      <c r="G86" s="37"/>
      <c r="H86" s="38"/>
    </row>
    <row r="87" spans="1:8" ht="37.5" customHeight="1" x14ac:dyDescent="0.2">
      <c r="A87" s="147" t="s">
        <v>54</v>
      </c>
      <c r="B87" s="366"/>
      <c r="C87" s="350"/>
      <c r="D87" s="56">
        <v>69300</v>
      </c>
      <c r="E87" s="37"/>
      <c r="F87" s="37"/>
      <c r="G87" s="37"/>
      <c r="H87" s="38"/>
    </row>
    <row r="88" spans="1:8" ht="37.5" customHeight="1" x14ac:dyDescent="0.2">
      <c r="A88" s="147" t="s">
        <v>55</v>
      </c>
      <c r="B88" s="366"/>
      <c r="C88" s="350"/>
      <c r="D88" s="56">
        <v>73920</v>
      </c>
      <c r="E88" s="37"/>
      <c r="F88" s="37"/>
      <c r="G88" s="37"/>
      <c r="H88" s="38"/>
    </row>
    <row r="89" spans="1:8" ht="37.5" customHeight="1" x14ac:dyDescent="0.2">
      <c r="A89" s="147" t="s">
        <v>56</v>
      </c>
      <c r="B89" s="366"/>
      <c r="C89" s="350"/>
      <c r="D89" s="56">
        <v>78540</v>
      </c>
      <c r="E89" s="37"/>
      <c r="F89" s="37"/>
      <c r="G89" s="37"/>
      <c r="H89" s="38"/>
    </row>
    <row r="90" spans="1:8" ht="37.5" customHeight="1" x14ac:dyDescent="0.2">
      <c r="A90" s="147" t="s">
        <v>57</v>
      </c>
      <c r="B90" s="366"/>
      <c r="C90" s="350"/>
      <c r="D90" s="56">
        <v>83160</v>
      </c>
      <c r="E90" s="37"/>
      <c r="F90" s="37"/>
      <c r="G90" s="37"/>
      <c r="H90" s="38"/>
    </row>
    <row r="91" spans="1:8" ht="37.5" customHeight="1" x14ac:dyDescent="0.2">
      <c r="A91" s="147" t="s">
        <v>58</v>
      </c>
      <c r="B91" s="366"/>
      <c r="C91" s="350"/>
      <c r="D91" s="56">
        <v>87780</v>
      </c>
      <c r="E91" s="37"/>
      <c r="F91" s="37"/>
      <c r="G91" s="37"/>
      <c r="H91" s="38"/>
    </row>
    <row r="92" spans="1:8" ht="37.5" customHeight="1" x14ac:dyDescent="0.2">
      <c r="A92" s="147" t="s">
        <v>178</v>
      </c>
      <c r="B92" s="366"/>
      <c r="C92" s="350"/>
      <c r="D92" s="56">
        <v>92400</v>
      </c>
      <c r="E92" s="37"/>
      <c r="F92" s="37"/>
      <c r="G92" s="37"/>
      <c r="H92" s="38"/>
    </row>
    <row r="93" spans="1:8" ht="37.5" customHeight="1" x14ac:dyDescent="0.2">
      <c r="A93" s="147" t="s">
        <v>179</v>
      </c>
      <c r="B93" s="366"/>
      <c r="C93" s="350"/>
      <c r="D93" s="56">
        <v>97020</v>
      </c>
      <c r="E93" s="37"/>
      <c r="F93" s="37"/>
      <c r="G93" s="37"/>
      <c r="H93" s="38"/>
    </row>
    <row r="94" spans="1:8" ht="37.5" customHeight="1" x14ac:dyDescent="0.2">
      <c r="A94" s="147" t="s">
        <v>180</v>
      </c>
      <c r="B94" s="366"/>
      <c r="C94" s="350"/>
      <c r="D94" s="56">
        <v>101640</v>
      </c>
      <c r="E94" s="37"/>
      <c r="F94" s="37"/>
      <c r="G94" s="37"/>
      <c r="H94" s="38"/>
    </row>
    <row r="95" spans="1:8" ht="37.5" customHeight="1" x14ac:dyDescent="0.2">
      <c r="A95" s="147" t="s">
        <v>181</v>
      </c>
      <c r="B95" s="366"/>
      <c r="C95" s="350"/>
      <c r="D95" s="56">
        <v>106260</v>
      </c>
      <c r="E95" s="37"/>
      <c r="F95" s="37"/>
      <c r="G95" s="37"/>
      <c r="H95" s="38"/>
    </row>
    <row r="96" spans="1:8" ht="37.5" customHeight="1" x14ac:dyDescent="0.2">
      <c r="A96" s="147" t="s">
        <v>182</v>
      </c>
      <c r="B96" s="366"/>
      <c r="C96" s="350"/>
      <c r="D96" s="56">
        <v>110880</v>
      </c>
      <c r="E96" s="37"/>
      <c r="F96" s="37"/>
      <c r="G96" s="37"/>
      <c r="H96" s="38"/>
    </row>
    <row r="97" spans="1:8" ht="37.5" customHeight="1" x14ac:dyDescent="0.2">
      <c r="A97" s="147" t="s">
        <v>183</v>
      </c>
      <c r="B97" s="366"/>
      <c r="C97" s="350"/>
      <c r="D97" s="56">
        <v>115500</v>
      </c>
      <c r="E97" s="37"/>
      <c r="F97" s="37"/>
      <c r="G97" s="37"/>
      <c r="H97" s="38"/>
    </row>
    <row r="98" spans="1:8" ht="37.5" customHeight="1" x14ac:dyDescent="0.2">
      <c r="A98" s="147" t="s">
        <v>184</v>
      </c>
      <c r="B98" s="366"/>
      <c r="C98" s="350"/>
      <c r="D98" s="56">
        <v>120120</v>
      </c>
      <c r="E98" s="37"/>
      <c r="F98" s="37"/>
      <c r="G98" s="37"/>
      <c r="H98" s="38"/>
    </row>
    <row r="99" spans="1:8" ht="37.5" customHeight="1" x14ac:dyDescent="0.2">
      <c r="A99" s="147" t="s">
        <v>185</v>
      </c>
      <c r="B99" s="366"/>
      <c r="C99" s="350"/>
      <c r="D99" s="56">
        <v>124740</v>
      </c>
      <c r="E99" s="37"/>
      <c r="F99" s="37"/>
      <c r="G99" s="37"/>
      <c r="H99" s="38"/>
    </row>
    <row r="100" spans="1:8" ht="37.5" customHeight="1" x14ac:dyDescent="0.2">
      <c r="A100" s="147" t="s">
        <v>186</v>
      </c>
      <c r="B100" s="366"/>
      <c r="C100" s="350"/>
      <c r="D100" s="56">
        <v>129360</v>
      </c>
      <c r="E100" s="37"/>
      <c r="F100" s="37"/>
      <c r="G100" s="37"/>
      <c r="H100" s="38"/>
    </row>
    <row r="101" spans="1:8" ht="37.5" customHeight="1" x14ac:dyDescent="0.2">
      <c r="A101" s="147" t="s">
        <v>187</v>
      </c>
      <c r="B101" s="366"/>
      <c r="C101" s="350"/>
      <c r="D101" s="56">
        <v>133980</v>
      </c>
      <c r="E101" s="37"/>
      <c r="F101" s="37"/>
      <c r="G101" s="37"/>
      <c r="H101" s="38"/>
    </row>
    <row r="102" spans="1:8" ht="37.5" customHeight="1" x14ac:dyDescent="0.2">
      <c r="A102" s="147" t="s">
        <v>188</v>
      </c>
      <c r="B102" s="366"/>
      <c r="C102" s="350"/>
      <c r="D102" s="56">
        <v>138600</v>
      </c>
      <c r="E102" s="37"/>
      <c r="F102" s="37"/>
      <c r="G102" s="37"/>
      <c r="H102" s="38"/>
    </row>
    <row r="103" spans="1:8" ht="37.5" customHeight="1" x14ac:dyDescent="0.2">
      <c r="A103" s="147" t="s">
        <v>189</v>
      </c>
      <c r="B103" s="366"/>
      <c r="C103" s="350"/>
      <c r="D103" s="56">
        <v>143220</v>
      </c>
      <c r="E103" s="37"/>
      <c r="F103" s="37"/>
      <c r="G103" s="37"/>
      <c r="H103" s="38"/>
    </row>
    <row r="104" spans="1:8" ht="37.5" customHeight="1" x14ac:dyDescent="0.2">
      <c r="A104" s="147" t="s">
        <v>190</v>
      </c>
      <c r="B104" s="366"/>
      <c r="C104" s="350"/>
      <c r="D104" s="56">
        <v>147840</v>
      </c>
      <c r="E104" s="37"/>
      <c r="F104" s="37"/>
      <c r="G104" s="37"/>
      <c r="H104" s="38"/>
    </row>
    <row r="105" spans="1:8" ht="37.5" customHeight="1" x14ac:dyDescent="0.2">
      <c r="A105" s="147" t="s">
        <v>191</v>
      </c>
      <c r="B105" s="366"/>
      <c r="C105" s="350"/>
      <c r="D105" s="56">
        <v>152460</v>
      </c>
      <c r="E105" s="37"/>
      <c r="F105" s="37"/>
      <c r="G105" s="37"/>
      <c r="H105" s="38"/>
    </row>
    <row r="106" spans="1:8" ht="37.5" customHeight="1" x14ac:dyDescent="0.2">
      <c r="A106" s="147" t="s">
        <v>192</v>
      </c>
      <c r="B106" s="366"/>
      <c r="C106" s="350"/>
      <c r="D106" s="56">
        <v>157080</v>
      </c>
      <c r="E106" s="37"/>
      <c r="F106" s="37"/>
      <c r="G106" s="37"/>
      <c r="H106" s="38"/>
    </row>
    <row r="107" spans="1:8" ht="37.5" customHeight="1" x14ac:dyDescent="0.2">
      <c r="A107" s="147" t="s">
        <v>229</v>
      </c>
      <c r="B107" s="366"/>
      <c r="C107" s="350"/>
      <c r="D107" s="56">
        <v>161700</v>
      </c>
      <c r="E107" s="37"/>
      <c r="F107" s="37"/>
      <c r="G107" s="37"/>
      <c r="H107" s="38"/>
    </row>
    <row r="108" spans="1:8" ht="37.5" customHeight="1" x14ac:dyDescent="0.2">
      <c r="A108" s="147" t="s">
        <v>230</v>
      </c>
      <c r="B108" s="366"/>
      <c r="C108" s="350"/>
      <c r="D108" s="56">
        <v>166320</v>
      </c>
      <c r="E108" s="37"/>
      <c r="F108" s="37"/>
      <c r="G108" s="37"/>
      <c r="H108" s="38"/>
    </row>
    <row r="109" spans="1:8" ht="37.5" customHeight="1" x14ac:dyDescent="0.2">
      <c r="A109" s="147" t="s">
        <v>231</v>
      </c>
      <c r="B109" s="366"/>
      <c r="C109" s="350"/>
      <c r="D109" s="56">
        <v>170940</v>
      </c>
      <c r="E109" s="37"/>
      <c r="F109" s="37"/>
      <c r="G109" s="37"/>
      <c r="H109" s="38"/>
    </row>
    <row r="110" spans="1:8" ht="37.5" customHeight="1" x14ac:dyDescent="0.2">
      <c r="A110" s="147" t="s">
        <v>232</v>
      </c>
      <c r="B110" s="366"/>
      <c r="C110" s="350"/>
      <c r="D110" s="56">
        <v>175560</v>
      </c>
      <c r="E110" s="37"/>
      <c r="F110" s="37"/>
      <c r="G110" s="37"/>
      <c r="H110" s="38"/>
    </row>
    <row r="111" spans="1:8" ht="37.5" customHeight="1" x14ac:dyDescent="0.2">
      <c r="A111" s="147" t="s">
        <v>233</v>
      </c>
      <c r="B111" s="148"/>
      <c r="C111" s="350"/>
      <c r="D111" s="56">
        <v>180180</v>
      </c>
      <c r="E111" s="37"/>
      <c r="F111" s="37"/>
      <c r="G111" s="37"/>
      <c r="H111" s="38"/>
    </row>
    <row r="112" spans="1:8" ht="37.5" customHeight="1" x14ac:dyDescent="0.2">
      <c r="A112" s="147" t="s">
        <v>356</v>
      </c>
      <c r="B112" s="148"/>
      <c r="C112" s="350"/>
      <c r="D112" s="56">
        <v>184800</v>
      </c>
      <c r="E112" s="37"/>
      <c r="F112" s="37"/>
      <c r="G112" s="37"/>
      <c r="H112" s="38"/>
    </row>
    <row r="113" spans="1:8" ht="37.5" customHeight="1" x14ac:dyDescent="0.2">
      <c r="A113" s="147" t="s">
        <v>357</v>
      </c>
      <c r="B113" s="148"/>
      <c r="C113" s="350"/>
      <c r="D113" s="56">
        <v>189420</v>
      </c>
      <c r="E113" s="37"/>
      <c r="F113" s="37"/>
      <c r="G113" s="37"/>
      <c r="H113" s="38"/>
    </row>
    <row r="114" spans="1:8" ht="37.5" customHeight="1" x14ac:dyDescent="0.2">
      <c r="A114" s="147" t="s">
        <v>358</v>
      </c>
      <c r="B114" s="148"/>
      <c r="C114" s="350"/>
      <c r="D114" s="56">
        <v>194040</v>
      </c>
      <c r="E114" s="37"/>
      <c r="F114" s="37"/>
      <c r="G114" s="37"/>
      <c r="H114" s="38"/>
    </row>
    <row r="115" spans="1:8" ht="37.5" customHeight="1" x14ac:dyDescent="0.2">
      <c r="A115" s="147" t="s">
        <v>359</v>
      </c>
      <c r="B115" s="148"/>
      <c r="C115" s="350"/>
      <c r="D115" s="56">
        <v>198660</v>
      </c>
      <c r="E115" s="37"/>
      <c r="F115" s="37"/>
      <c r="G115" s="37"/>
      <c r="H115" s="38"/>
    </row>
    <row r="116" spans="1:8" ht="37.5" customHeight="1" x14ac:dyDescent="0.2">
      <c r="A116" s="147" t="s">
        <v>360</v>
      </c>
      <c r="B116" s="148"/>
      <c r="C116" s="350"/>
      <c r="D116" s="56">
        <v>203280</v>
      </c>
      <c r="E116" s="37"/>
      <c r="F116" s="37"/>
      <c r="G116" s="37"/>
      <c r="H116" s="38"/>
    </row>
    <row r="117" spans="1:8" ht="37.5" customHeight="1" x14ac:dyDescent="0.2">
      <c r="A117" s="147" t="s">
        <v>361</v>
      </c>
      <c r="B117" s="148"/>
      <c r="C117" s="350"/>
      <c r="D117" s="56">
        <v>207900</v>
      </c>
      <c r="E117" s="37"/>
      <c r="F117" s="37"/>
      <c r="G117" s="37"/>
      <c r="H117" s="38"/>
    </row>
    <row r="118" spans="1:8" ht="37.5" customHeight="1" x14ac:dyDescent="0.2">
      <c r="A118" s="147" t="s">
        <v>362</v>
      </c>
      <c r="B118" s="148"/>
      <c r="C118" s="350"/>
      <c r="D118" s="56">
        <v>212520</v>
      </c>
      <c r="E118" s="37"/>
      <c r="F118" s="37"/>
      <c r="G118" s="37"/>
      <c r="H118" s="38"/>
    </row>
    <row r="119" spans="1:8" ht="37.5" customHeight="1" x14ac:dyDescent="0.2">
      <c r="A119" s="147" t="s">
        <v>363</v>
      </c>
      <c r="B119" s="148"/>
      <c r="C119" s="350"/>
      <c r="D119" s="56">
        <v>217140</v>
      </c>
      <c r="E119" s="37"/>
      <c r="F119" s="37"/>
      <c r="G119" s="37"/>
      <c r="H119" s="38"/>
    </row>
    <row r="120" spans="1:8" ht="37.5" customHeight="1" x14ac:dyDescent="0.2">
      <c r="A120" s="147" t="s">
        <v>364</v>
      </c>
      <c r="B120" s="148"/>
      <c r="C120" s="350"/>
      <c r="D120" s="56">
        <v>221760</v>
      </c>
      <c r="E120" s="37"/>
      <c r="F120" s="37"/>
      <c r="G120" s="37"/>
      <c r="H120" s="38"/>
    </row>
    <row r="121" spans="1:8" ht="37.5" customHeight="1" x14ac:dyDescent="0.2">
      <c r="A121" s="147" t="s">
        <v>365</v>
      </c>
      <c r="B121" s="148"/>
      <c r="C121" s="350"/>
      <c r="D121" s="56">
        <v>226380</v>
      </c>
      <c r="E121" s="37"/>
      <c r="F121" s="37"/>
      <c r="G121" s="37"/>
      <c r="H121" s="38"/>
    </row>
    <row r="122" spans="1:8" ht="37.5" customHeight="1" x14ac:dyDescent="0.2">
      <c r="A122" s="147" t="s">
        <v>366</v>
      </c>
      <c r="B122" s="148"/>
      <c r="C122" s="350"/>
      <c r="D122" s="56">
        <v>231000</v>
      </c>
      <c r="E122" s="37"/>
      <c r="F122" s="37"/>
      <c r="G122" s="37"/>
      <c r="H122" s="38"/>
    </row>
    <row r="123" spans="1:8" ht="37.5" customHeight="1" x14ac:dyDescent="0.2">
      <c r="A123" s="147" t="s">
        <v>367</v>
      </c>
      <c r="B123" s="148"/>
      <c r="C123" s="350"/>
      <c r="D123" s="56">
        <v>235620</v>
      </c>
      <c r="E123" s="37"/>
      <c r="F123" s="37"/>
      <c r="G123" s="37"/>
      <c r="H123" s="38"/>
    </row>
    <row r="124" spans="1:8" ht="37.5" customHeight="1" x14ac:dyDescent="0.2">
      <c r="A124" s="147" t="s">
        <v>368</v>
      </c>
      <c r="B124" s="148"/>
      <c r="C124" s="350"/>
      <c r="D124" s="56">
        <v>240240</v>
      </c>
      <c r="E124" s="37"/>
      <c r="F124" s="37"/>
      <c r="G124" s="37"/>
      <c r="H124" s="38"/>
    </row>
    <row r="125" spans="1:8" ht="37.5" customHeight="1" x14ac:dyDescent="0.2">
      <c r="A125" s="147" t="s">
        <v>369</v>
      </c>
      <c r="B125" s="148"/>
      <c r="C125" s="350"/>
      <c r="D125" s="56">
        <v>244860</v>
      </c>
      <c r="E125" s="37"/>
      <c r="F125" s="37"/>
      <c r="G125" s="37"/>
      <c r="H125" s="38"/>
    </row>
    <row r="126" spans="1:8" ht="37.5" customHeight="1" x14ac:dyDescent="0.2">
      <c r="A126" s="147" t="s">
        <v>370</v>
      </c>
      <c r="B126" s="148"/>
      <c r="C126" s="350"/>
      <c r="D126" s="56">
        <v>249480</v>
      </c>
      <c r="E126" s="37"/>
      <c r="F126" s="37"/>
      <c r="G126" s="37"/>
      <c r="H126" s="38"/>
    </row>
    <row r="127" spans="1:8" ht="37.5" customHeight="1" x14ac:dyDescent="0.2">
      <c r="A127" s="147" t="s">
        <v>371</v>
      </c>
      <c r="B127" s="148"/>
      <c r="C127" s="350"/>
      <c r="D127" s="56">
        <v>254100</v>
      </c>
      <c r="E127" s="37"/>
      <c r="F127" s="37"/>
      <c r="G127" s="37"/>
      <c r="H127" s="38"/>
    </row>
    <row r="128" spans="1:8" ht="37.5" customHeight="1" x14ac:dyDescent="0.2">
      <c r="A128" s="147" t="s">
        <v>372</v>
      </c>
      <c r="B128" s="148"/>
      <c r="C128" s="350"/>
      <c r="D128" s="56">
        <v>258720</v>
      </c>
      <c r="E128" s="37"/>
      <c r="F128" s="37"/>
      <c r="G128" s="37"/>
      <c r="H128" s="38"/>
    </row>
    <row r="129" spans="1:8" ht="37.5" customHeight="1" x14ac:dyDescent="0.2">
      <c r="A129" s="147" t="s">
        <v>373</v>
      </c>
      <c r="B129" s="148"/>
      <c r="C129" s="350"/>
      <c r="D129" s="56">
        <v>263340</v>
      </c>
      <c r="E129" s="37"/>
      <c r="F129" s="37"/>
      <c r="G129" s="37"/>
      <c r="H129" s="38"/>
    </row>
    <row r="130" spans="1:8" ht="37.5" customHeight="1" x14ac:dyDescent="0.2">
      <c r="A130" s="147" t="s">
        <v>374</v>
      </c>
      <c r="B130" s="148"/>
      <c r="C130" s="350"/>
      <c r="D130" s="56">
        <v>267960</v>
      </c>
      <c r="E130" s="37"/>
      <c r="F130" s="37"/>
      <c r="G130" s="37"/>
      <c r="H130" s="38"/>
    </row>
    <row r="131" spans="1:8" ht="37.5" customHeight="1" thickBot="1" x14ac:dyDescent="0.25">
      <c r="A131" s="147" t="s">
        <v>375</v>
      </c>
      <c r="B131" s="148"/>
      <c r="C131" s="367"/>
      <c r="D131" s="56">
        <v>272580</v>
      </c>
      <c r="E131" s="37"/>
      <c r="F131" s="37"/>
      <c r="G131" s="37"/>
      <c r="H131" s="38"/>
    </row>
    <row r="132" spans="1:8" ht="50.1" customHeight="1" thickBot="1" x14ac:dyDescent="0.25">
      <c r="A132" s="136" t="s">
        <v>59</v>
      </c>
      <c r="B132" s="137"/>
      <c r="C132" s="137"/>
      <c r="D132" s="138" t="str">
        <f>"от "&amp;MIN(D133:D142)&amp;" до "&amp;MAX(D133:D142)</f>
        <v>от 252 до 4500</v>
      </c>
      <c r="E132" s="139"/>
      <c r="F132" s="139"/>
      <c r="G132" s="139"/>
      <c r="H132" s="140"/>
    </row>
    <row r="133" spans="1:8" ht="151.5" x14ac:dyDescent="0.2">
      <c r="A133" s="149" t="s">
        <v>60</v>
      </c>
      <c r="B133" s="150" t="s">
        <v>13</v>
      </c>
      <c r="C133" s="296"/>
      <c r="D133" s="152">
        <v>4500</v>
      </c>
      <c r="E133" s="152"/>
      <c r="F133" s="152"/>
      <c r="G133" s="152"/>
      <c r="H133" s="153"/>
    </row>
    <row r="134" spans="1:8" ht="37.5" customHeight="1" x14ac:dyDescent="0.2">
      <c r="A134" s="154" t="s">
        <v>61</v>
      </c>
      <c r="B134" s="155"/>
      <c r="C134" s="15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4" s="157">
        <v>810</v>
      </c>
      <c r="E134" s="157"/>
      <c r="F134" s="157"/>
      <c r="G134" s="157"/>
      <c r="H134" s="158"/>
    </row>
    <row r="135" spans="1:8" ht="37.5" customHeight="1" x14ac:dyDescent="0.2">
      <c r="A135" s="154" t="s">
        <v>62</v>
      </c>
      <c r="B135" s="155"/>
      <c r="C135" s="159"/>
      <c r="D135" s="157">
        <v>2400</v>
      </c>
      <c r="E135" s="157"/>
      <c r="F135" s="157"/>
      <c r="G135" s="157"/>
      <c r="H135" s="158"/>
    </row>
    <row r="136" spans="1:8" ht="37.5" customHeight="1" x14ac:dyDescent="0.2">
      <c r="A136" s="154" t="s">
        <v>63</v>
      </c>
      <c r="B136" s="155"/>
      <c r="C136" s="159"/>
      <c r="D136" s="157">
        <v>420</v>
      </c>
      <c r="E136" s="157"/>
      <c r="F136" s="157"/>
      <c r="G136" s="157"/>
      <c r="H136" s="158"/>
    </row>
    <row r="137" spans="1:8" ht="37.5" customHeight="1" x14ac:dyDescent="0.2">
      <c r="A137" s="160" t="s">
        <v>64</v>
      </c>
      <c r="B137" s="161"/>
      <c r="C137" s="159"/>
      <c r="D137" s="157">
        <v>1200</v>
      </c>
      <c r="E137" s="157"/>
      <c r="F137" s="157"/>
      <c r="G137" s="157"/>
      <c r="H137" s="158"/>
    </row>
    <row r="138" spans="1:8" ht="37.5" customHeight="1" x14ac:dyDescent="0.2">
      <c r="A138" s="154" t="s">
        <v>65</v>
      </c>
      <c r="B138" s="155"/>
      <c r="C138" s="159"/>
      <c r="D138" s="157">
        <v>252</v>
      </c>
      <c r="E138" s="157"/>
      <c r="F138" s="157"/>
      <c r="G138" s="157"/>
      <c r="H138" s="158"/>
    </row>
    <row r="139" spans="1:8" ht="37.5" customHeight="1" x14ac:dyDescent="0.2">
      <c r="A139" s="154" t="s">
        <v>66</v>
      </c>
      <c r="B139" s="155"/>
      <c r="C139" s="159"/>
      <c r="D139" s="157">
        <v>252</v>
      </c>
      <c r="E139" s="157"/>
      <c r="F139" s="157"/>
      <c r="G139" s="157"/>
      <c r="H139" s="158"/>
    </row>
    <row r="140" spans="1:8" ht="37.5" customHeight="1" x14ac:dyDescent="0.2">
      <c r="A140" s="154" t="s">
        <v>67</v>
      </c>
      <c r="B140" s="155"/>
      <c r="C140" s="159"/>
      <c r="D140" s="157">
        <v>504</v>
      </c>
      <c r="E140" s="157"/>
      <c r="F140" s="157"/>
      <c r="G140" s="157"/>
      <c r="H140" s="158"/>
    </row>
    <row r="141" spans="1:8" ht="37.5" customHeight="1" x14ac:dyDescent="0.2">
      <c r="A141" s="154" t="s">
        <v>68</v>
      </c>
      <c r="B141" s="155"/>
      <c r="C141" s="159"/>
      <c r="D141" s="157">
        <v>756</v>
      </c>
      <c r="E141" s="157"/>
      <c r="F141" s="157"/>
      <c r="G141" s="157"/>
      <c r="H141" s="158"/>
    </row>
    <row r="142" spans="1:8" ht="37.5" customHeight="1" thickBot="1" x14ac:dyDescent="0.25">
      <c r="A142" s="162" t="s">
        <v>69</v>
      </c>
      <c r="B142" s="163"/>
      <c r="C142" s="164"/>
      <c r="D142" s="165">
        <v>3996</v>
      </c>
      <c r="E142" s="165"/>
      <c r="F142" s="165"/>
      <c r="G142" s="165"/>
      <c r="H142" s="166"/>
    </row>
    <row r="143" spans="1:8" s="16" customFormat="1" ht="117.75" customHeight="1" thickBot="1" x14ac:dyDescent="0.25">
      <c r="A143" s="283" t="s">
        <v>71</v>
      </c>
      <c r="B143" s="284"/>
      <c r="C14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3" s="45">
        <v>30</v>
      </c>
      <c r="E143" s="45"/>
      <c r="F143" s="45"/>
      <c r="G143" s="45"/>
      <c r="H143" s="46"/>
    </row>
    <row r="144" spans="1:8" ht="50.1" customHeight="1" thickBot="1" x14ac:dyDescent="0.25">
      <c r="A144" s="24" t="s">
        <v>72</v>
      </c>
      <c r="B144" s="25"/>
      <c r="C144" s="26"/>
      <c r="D144" s="173" t="e">
        <f>"от "&amp;MIN(D146,D166:H167,#REF!,D168:H182)&amp;" до "&amp;MAX(D146,D166:H167,#REF!,D168:H182)</f>
        <v>#REF!</v>
      </c>
      <c r="E144" s="173"/>
      <c r="F144" s="173"/>
      <c r="G144" s="173"/>
      <c r="H144" s="174"/>
    </row>
    <row r="145" spans="1:8" ht="21.75" thickBot="1" x14ac:dyDescent="0.25">
      <c r="A145" s="286"/>
      <c r="B145" s="287"/>
      <c r="C145" s="130"/>
      <c r="D145" s="288"/>
      <c r="E145" s="288"/>
      <c r="F145" s="288"/>
      <c r="G145" s="288"/>
      <c r="H145" s="289"/>
    </row>
    <row r="146" spans="1:8" ht="66.75" customHeight="1" thickBot="1" x14ac:dyDescent="0.25">
      <c r="A146" s="179" t="s">
        <v>73</v>
      </c>
      <c r="B146" s="180"/>
      <c r="C14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46" s="182">
        <v>4500</v>
      </c>
      <c r="E146" s="182"/>
      <c r="F146" s="182"/>
      <c r="G146" s="182"/>
      <c r="H146" s="183"/>
    </row>
    <row r="147" spans="1:8" ht="66.75" customHeight="1" thickBot="1" x14ac:dyDescent="0.25">
      <c r="A147" s="184" t="s">
        <v>74</v>
      </c>
      <c r="B147" s="185"/>
      <c r="C147" s="186"/>
      <c r="D147" s="187" t="s">
        <v>75</v>
      </c>
      <c r="E147" s="188"/>
      <c r="F147" s="188"/>
      <c r="G147" s="188"/>
      <c r="H147" s="189"/>
    </row>
    <row r="148" spans="1:8" ht="66.75" customHeight="1" x14ac:dyDescent="0.2">
      <c r="A148" s="190" t="s">
        <v>76</v>
      </c>
      <c r="B148" s="191"/>
      <c r="C148" s="186"/>
      <c r="D148" s="157">
        <f>D146/4</f>
        <v>1125</v>
      </c>
      <c r="E148" s="157"/>
      <c r="F148" s="157"/>
      <c r="G148" s="157"/>
      <c r="H148" s="158"/>
    </row>
    <row r="149" spans="1:8" ht="66.75" customHeight="1" x14ac:dyDescent="0.2">
      <c r="A149" s="190" t="s">
        <v>77</v>
      </c>
      <c r="B149" s="191"/>
      <c r="C149" s="186"/>
      <c r="D149" s="157">
        <f>D146/5</f>
        <v>900</v>
      </c>
      <c r="E149" s="157"/>
      <c r="F149" s="157"/>
      <c r="G149" s="157"/>
      <c r="H149" s="158"/>
    </row>
    <row r="150" spans="1:8" ht="66.75" customHeight="1" x14ac:dyDescent="0.2">
      <c r="A150" s="190" t="s">
        <v>78</v>
      </c>
      <c r="B150" s="191"/>
      <c r="C150" s="186"/>
      <c r="D150" s="157">
        <f>D146/6</f>
        <v>750</v>
      </c>
      <c r="E150" s="157"/>
      <c r="F150" s="157"/>
      <c r="G150" s="157"/>
      <c r="H150" s="158"/>
    </row>
    <row r="151" spans="1:8" ht="66.75" customHeight="1" x14ac:dyDescent="0.2">
      <c r="A151" s="190" t="s">
        <v>79</v>
      </c>
      <c r="B151" s="191"/>
      <c r="C151" s="186"/>
      <c r="D151" s="157">
        <f>D146/7</f>
        <v>642.85714285714289</v>
      </c>
      <c r="E151" s="157"/>
      <c r="F151" s="157"/>
      <c r="G151" s="157"/>
      <c r="H151" s="158"/>
    </row>
    <row r="152" spans="1:8" ht="66.75" customHeight="1" x14ac:dyDescent="0.2">
      <c r="A152" s="190" t="s">
        <v>80</v>
      </c>
      <c r="B152" s="191"/>
      <c r="C152" s="186"/>
      <c r="D152" s="157">
        <f>D146/8</f>
        <v>562.5</v>
      </c>
      <c r="E152" s="157"/>
      <c r="F152" s="157"/>
      <c r="G152" s="157"/>
      <c r="H152" s="158"/>
    </row>
    <row r="153" spans="1:8" ht="66.75" customHeight="1" x14ac:dyDescent="0.2">
      <c r="A153" s="190" t="s">
        <v>81</v>
      </c>
      <c r="B153" s="191"/>
      <c r="C153" s="186"/>
      <c r="D153" s="157">
        <f>D146/9</f>
        <v>500</v>
      </c>
      <c r="E153" s="157"/>
      <c r="F153" s="157"/>
      <c r="G153" s="157"/>
      <c r="H153" s="158"/>
    </row>
    <row r="154" spans="1:8" ht="66.75" customHeight="1" x14ac:dyDescent="0.2">
      <c r="A154" s="190" t="s">
        <v>82</v>
      </c>
      <c r="B154" s="191"/>
      <c r="C154" s="186"/>
      <c r="D154" s="157">
        <f>D146/10</f>
        <v>450</v>
      </c>
      <c r="E154" s="157"/>
      <c r="F154" s="157"/>
      <c r="G154" s="157"/>
      <c r="H154" s="158"/>
    </row>
    <row r="155" spans="1:8" ht="66.75" customHeight="1" thickBot="1" x14ac:dyDescent="0.25">
      <c r="A155" s="179" t="s">
        <v>83</v>
      </c>
      <c r="B155" s="180"/>
      <c r="C155" s="186"/>
      <c r="D155" s="182">
        <v>6840</v>
      </c>
      <c r="E155" s="182"/>
      <c r="F155" s="182"/>
      <c r="G155" s="182"/>
      <c r="H155" s="183"/>
    </row>
    <row r="156" spans="1:8" ht="66.75" customHeight="1" thickBot="1" x14ac:dyDescent="0.25">
      <c r="A156" s="184" t="s">
        <v>74</v>
      </c>
      <c r="B156" s="185"/>
      <c r="C156" s="186"/>
      <c r="D156" s="187" t="s">
        <v>75</v>
      </c>
      <c r="E156" s="188"/>
      <c r="F156" s="188"/>
      <c r="G156" s="188"/>
      <c r="H156" s="189"/>
    </row>
    <row r="157" spans="1:8" ht="66.75" customHeight="1" x14ac:dyDescent="0.2">
      <c r="A157" s="190" t="s">
        <v>76</v>
      </c>
      <c r="B157" s="191"/>
      <c r="C157" s="186"/>
      <c r="D157" s="157">
        <v>1710</v>
      </c>
      <c r="E157" s="157"/>
      <c r="F157" s="157"/>
      <c r="G157" s="157"/>
      <c r="H157" s="158"/>
    </row>
    <row r="158" spans="1:8" ht="66.75" customHeight="1" x14ac:dyDescent="0.2">
      <c r="A158" s="190" t="s">
        <v>77</v>
      </c>
      <c r="B158" s="191"/>
      <c r="C158" s="186"/>
      <c r="D158" s="157">
        <v>1368</v>
      </c>
      <c r="E158" s="157"/>
      <c r="F158" s="157"/>
      <c r="G158" s="157"/>
      <c r="H158" s="158"/>
    </row>
    <row r="159" spans="1:8" ht="66.75" customHeight="1" x14ac:dyDescent="0.2">
      <c r="A159" s="190" t="s">
        <v>78</v>
      </c>
      <c r="B159" s="191"/>
      <c r="C159" s="186"/>
      <c r="D159" s="157">
        <v>1140</v>
      </c>
      <c r="E159" s="157"/>
      <c r="F159" s="157"/>
      <c r="G159" s="157"/>
      <c r="H159" s="158"/>
    </row>
    <row r="160" spans="1:8" ht="66.75" customHeight="1" x14ac:dyDescent="0.2">
      <c r="A160" s="190" t="s">
        <v>79</v>
      </c>
      <c r="B160" s="191"/>
      <c r="C160" s="186"/>
      <c r="D160" s="157">
        <v>977.14285714285711</v>
      </c>
      <c r="E160" s="157"/>
      <c r="F160" s="157"/>
      <c r="G160" s="157"/>
      <c r="H160" s="158"/>
    </row>
    <row r="161" spans="1:8" ht="66.75" customHeight="1" x14ac:dyDescent="0.2">
      <c r="A161" s="190" t="s">
        <v>80</v>
      </c>
      <c r="B161" s="191"/>
      <c r="C161" s="186"/>
      <c r="D161" s="157">
        <v>855</v>
      </c>
      <c r="E161" s="157"/>
      <c r="F161" s="157"/>
      <c r="G161" s="157"/>
      <c r="H161" s="158"/>
    </row>
    <row r="162" spans="1:8" ht="66.75" customHeight="1" x14ac:dyDescent="0.2">
      <c r="A162" s="190" t="s">
        <v>81</v>
      </c>
      <c r="B162" s="191"/>
      <c r="C162" s="186"/>
      <c r="D162" s="157">
        <v>760</v>
      </c>
      <c r="E162" s="157"/>
      <c r="F162" s="157"/>
      <c r="G162" s="157"/>
      <c r="H162" s="158"/>
    </row>
    <row r="163" spans="1:8" ht="66.75" customHeight="1" thickBot="1" x14ac:dyDescent="0.25">
      <c r="A163" s="190" t="s">
        <v>82</v>
      </c>
      <c r="B163" s="191"/>
      <c r="C163" s="194"/>
      <c r="D163" s="157">
        <v>684</v>
      </c>
      <c r="E163" s="157"/>
      <c r="F163" s="157"/>
      <c r="G163" s="157"/>
      <c r="H163" s="158"/>
    </row>
    <row r="164" spans="1:8" s="16" customFormat="1" ht="62.45" customHeight="1" thickBot="1" x14ac:dyDescent="0.25">
      <c r="A164" s="195" t="s">
        <v>84</v>
      </c>
      <c r="B164" s="196"/>
      <c r="C16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44">
        <v>13500</v>
      </c>
      <c r="E164" s="45"/>
      <c r="F164" s="45"/>
      <c r="G164" s="45"/>
      <c r="H164" s="46"/>
    </row>
    <row r="165" spans="1:8" ht="21.75" thickBot="1" x14ac:dyDescent="0.25">
      <c r="A165" s="286"/>
      <c r="B165" s="287"/>
      <c r="C165" s="125"/>
      <c r="D165" s="288"/>
      <c r="E165" s="288"/>
      <c r="F165" s="288"/>
      <c r="G165" s="288"/>
      <c r="H165" s="289"/>
    </row>
    <row r="166" spans="1:8" ht="50.1" customHeight="1" x14ac:dyDescent="0.2">
      <c r="A166" s="160" t="s">
        <v>85</v>
      </c>
      <c r="B166" s="161"/>
      <c r="C166" s="201" t="str">
        <f>"Интернет-площадка 2gis.ru на основе Cправочника организаций "&amp;$C$2&amp;""</f>
        <v>Интернет-площадка 2gis.ru на основе Cправочника организаций "2ГИС.СУРГУТ"</v>
      </c>
      <c r="D166" s="31">
        <v>4650</v>
      </c>
      <c r="E166" s="32"/>
      <c r="F166" s="32"/>
      <c r="G166" s="32"/>
      <c r="H166" s="33"/>
    </row>
    <row r="167" spans="1:8" ht="50.1" customHeight="1" x14ac:dyDescent="0.2">
      <c r="A167" s="160" t="s">
        <v>86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7" s="121">
        <v>2496</v>
      </c>
      <c r="E167" s="122"/>
      <c r="F167" s="122"/>
      <c r="G167" s="122"/>
      <c r="H167" s="123"/>
    </row>
    <row r="168" spans="1:8" ht="50.1" customHeight="1" x14ac:dyDescent="0.2">
      <c r="A168" s="160" t="s">
        <v>87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8" s="36">
        <v>6000</v>
      </c>
      <c r="E168" s="37"/>
      <c r="F168" s="37"/>
      <c r="G168" s="37"/>
      <c r="H168" s="38"/>
    </row>
    <row r="169" spans="1:8" ht="50.1" customHeight="1" x14ac:dyDescent="0.2">
      <c r="A169" s="160" t="s">
        <v>88</v>
      </c>
      <c r="B169" s="161"/>
      <c r="C169" s="202" t="str">
        <f>"Интернет-площадка 2gis.ru на основе Cправочника организаций "&amp;$C$2&amp;""</f>
        <v>Интернет-площадка 2gis.ru на основе Cправочника организаций "2ГИС.СУРГУТ"</v>
      </c>
      <c r="D169" s="36">
        <v>11520</v>
      </c>
      <c r="E169" s="37"/>
      <c r="F169" s="37"/>
      <c r="G169" s="37"/>
      <c r="H169" s="38"/>
    </row>
    <row r="170" spans="1:8" ht="50.1" customHeight="1" x14ac:dyDescent="0.2">
      <c r="A170" s="160" t="s">
        <v>89</v>
      </c>
      <c r="B170" s="161"/>
      <c r="C170" s="202" t="str">
        <f>"Интернет-площадка 2gis.ru на основе Cправочника организаций "&amp;$C$2&amp;""</f>
        <v>Интернет-площадка 2gis.ru на основе Cправочника организаций "2ГИС.СУРГУТ"</v>
      </c>
      <c r="D170" s="36">
        <v>13824</v>
      </c>
      <c r="E170" s="37"/>
      <c r="F170" s="37"/>
      <c r="G170" s="37"/>
      <c r="H170" s="38"/>
    </row>
    <row r="171" spans="1:8" ht="50.1" customHeight="1" x14ac:dyDescent="0.2">
      <c r="A171" s="160" t="s">
        <v>90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6">
        <v>5004</v>
      </c>
      <c r="E171" s="37"/>
      <c r="F171" s="37"/>
      <c r="G171" s="37"/>
      <c r="H171" s="38"/>
    </row>
    <row r="172" spans="1:8" ht="50.1" customHeight="1" x14ac:dyDescent="0.2">
      <c r="A172" s="160" t="s">
        <v>91</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6">
        <v>3996</v>
      </c>
      <c r="E172" s="37"/>
      <c r="F172" s="37"/>
      <c r="G172" s="37"/>
      <c r="H172" s="38"/>
    </row>
    <row r="173" spans="1:8" ht="50.1" customHeight="1" x14ac:dyDescent="0.2">
      <c r="A173" s="160" t="s">
        <v>92</v>
      </c>
      <c r="B173" s="161"/>
      <c r="C173"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3" s="36">
        <v>4500</v>
      </c>
      <c r="E173" s="37"/>
      <c r="F173" s="37"/>
      <c r="G173" s="37"/>
      <c r="H173" s="38"/>
    </row>
    <row r="174" spans="1:8" ht="50.1" customHeight="1" x14ac:dyDescent="0.2">
      <c r="A174" s="160" t="s">
        <v>93</v>
      </c>
      <c r="B174" s="161"/>
      <c r="C174" s="203" t="e">
        <f>#REF!</f>
        <v>#REF!</v>
      </c>
      <c r="D174" s="36">
        <v>11700</v>
      </c>
      <c r="E174" s="37"/>
      <c r="F174" s="37"/>
      <c r="G174" s="37"/>
      <c r="H174" s="38"/>
    </row>
    <row r="175" spans="1:8" ht="50.1" customHeight="1" x14ac:dyDescent="0.2">
      <c r="A175" s="160" t="s">
        <v>94</v>
      </c>
      <c r="B175" s="161"/>
      <c r="C175" s="202" t="s">
        <v>681</v>
      </c>
      <c r="D175" s="36">
        <v>600</v>
      </c>
      <c r="E175" s="37"/>
      <c r="F175" s="37"/>
      <c r="G175" s="37"/>
      <c r="H175" s="38"/>
    </row>
    <row r="176" spans="1:8" ht="72.75" customHeight="1" x14ac:dyDescent="0.2">
      <c r="A176" s="160" t="s">
        <v>96</v>
      </c>
      <c r="B176" s="161"/>
      <c r="C17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6" s="36">
        <v>3504</v>
      </c>
      <c r="E176" s="37"/>
      <c r="F176" s="37"/>
      <c r="G176" s="37"/>
      <c r="H176" s="38"/>
    </row>
    <row r="177" spans="1:8" ht="72.75" customHeight="1" x14ac:dyDescent="0.2">
      <c r="A177" s="160" t="s">
        <v>97</v>
      </c>
      <c r="B177" s="161"/>
      <c r="C177" s="202"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6">
        <v>2802</v>
      </c>
      <c r="E177" s="37"/>
      <c r="F177" s="37"/>
      <c r="G177" s="37"/>
      <c r="H177" s="38"/>
    </row>
    <row r="178" spans="1:8" ht="72.75" customHeight="1" x14ac:dyDescent="0.2">
      <c r="A178" s="160" t="s">
        <v>98</v>
      </c>
      <c r="B178" s="161"/>
      <c r="C178"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8" s="36">
        <v>3000</v>
      </c>
      <c r="E178" s="37"/>
      <c r="F178" s="37"/>
      <c r="G178" s="37"/>
      <c r="H178" s="38"/>
    </row>
    <row r="179" spans="1:8" ht="72.75" customHeight="1" x14ac:dyDescent="0.2">
      <c r="A179" s="160" t="s">
        <v>99</v>
      </c>
      <c r="B179" s="161"/>
      <c r="C179"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9" s="36">
        <v>1404</v>
      </c>
      <c r="E179" s="37"/>
      <c r="F179" s="37"/>
      <c r="G179" s="37"/>
      <c r="H179" s="38"/>
    </row>
    <row r="180" spans="1:8" ht="72.75" customHeight="1" x14ac:dyDescent="0.2">
      <c r="A180" s="160" t="s">
        <v>100</v>
      </c>
      <c r="B180" s="161" t="s">
        <v>100</v>
      </c>
      <c r="C18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0" s="36">
        <v>25200</v>
      </c>
      <c r="E180" s="37"/>
      <c r="F180" s="37"/>
      <c r="G180" s="37"/>
      <c r="H180" s="38"/>
    </row>
    <row r="181" spans="1:8" ht="72.75" customHeight="1" x14ac:dyDescent="0.2">
      <c r="A181" s="160" t="s">
        <v>101</v>
      </c>
      <c r="B181" s="161" t="s">
        <v>101</v>
      </c>
      <c r="C18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1" s="36">
        <v>7002</v>
      </c>
      <c r="E181" s="37"/>
      <c r="F181" s="37"/>
      <c r="G181" s="37"/>
      <c r="H181" s="38"/>
    </row>
    <row r="182" spans="1:8" ht="50.1" customHeight="1" thickBot="1" x14ac:dyDescent="0.25">
      <c r="A182" s="160" t="s">
        <v>102</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2" s="36">
        <v>3000</v>
      </c>
      <c r="E182" s="37"/>
      <c r="F182" s="37"/>
      <c r="G182" s="37"/>
      <c r="H182" s="38"/>
    </row>
    <row r="183" spans="1:8" s="16" customFormat="1" ht="102" customHeight="1" thickBot="1" x14ac:dyDescent="0.25">
      <c r="A183" s="160" t="s">
        <v>16</v>
      </c>
      <c r="B183" s="161"/>
      <c r="C18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3" s="36">
        <v>360</v>
      </c>
      <c r="E183" s="37"/>
      <c r="F183" s="37"/>
      <c r="G183" s="37"/>
      <c r="H183" s="38"/>
    </row>
    <row r="184" spans="1:8" s="16" customFormat="1" ht="102" customHeight="1" thickBot="1" x14ac:dyDescent="0.25">
      <c r="A184" s="160" t="s">
        <v>103</v>
      </c>
      <c r="B184" s="161"/>
      <c r="C18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4" s="36">
        <v>50010</v>
      </c>
      <c r="E184" s="37"/>
      <c r="F184" s="37"/>
      <c r="G184" s="37"/>
      <c r="H184" s="38"/>
    </row>
    <row r="185" spans="1:8" s="16" customFormat="1" ht="126" customHeight="1" x14ac:dyDescent="0.2">
      <c r="A185" s="160" t="s">
        <v>104</v>
      </c>
      <c r="B185" s="161"/>
      <c r="C18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5" s="36">
        <v>16500</v>
      </c>
      <c r="E185" s="37"/>
      <c r="F185" s="37"/>
      <c r="G185" s="37"/>
      <c r="H185" s="38"/>
    </row>
    <row r="186" spans="1:8" s="16" customFormat="1" ht="96" customHeight="1" x14ac:dyDescent="0.2">
      <c r="A186" s="154" t="s">
        <v>105</v>
      </c>
      <c r="B186" s="204"/>
      <c r="C18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6" s="36">
        <v>6000</v>
      </c>
      <c r="E186" s="37"/>
      <c r="F186" s="37"/>
      <c r="G186" s="37"/>
      <c r="H186" s="38"/>
    </row>
    <row r="187" spans="1:8" s="16" customFormat="1" ht="96" customHeight="1" x14ac:dyDescent="0.2">
      <c r="A187" s="154" t="s">
        <v>106</v>
      </c>
      <c r="B187" s="204"/>
      <c r="C18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7" s="36">
        <v>8520</v>
      </c>
      <c r="E187" s="37"/>
      <c r="F187" s="37"/>
      <c r="G187" s="37"/>
      <c r="H187" s="38"/>
    </row>
    <row r="188" spans="1:8" ht="50.1" customHeight="1" x14ac:dyDescent="0.2">
      <c r="A188" s="160" t="s">
        <v>107</v>
      </c>
      <c r="B188" s="161"/>
      <c r="C188" s="202" t="str">
        <f>"Интернет-площадка 2gis.ru на основе Cправочника организаций "&amp;$C$2&amp;""</f>
        <v>Интернет-площадка 2gis.ru на основе Cправочника организаций "2ГИС.СУРГУТ"</v>
      </c>
      <c r="D188" s="36">
        <v>6600</v>
      </c>
      <c r="E188" s="37"/>
      <c r="F188" s="37"/>
      <c r="G188" s="37"/>
      <c r="H188" s="38"/>
    </row>
    <row r="189" spans="1:8" ht="50.1" customHeight="1" x14ac:dyDescent="0.2">
      <c r="A189" s="160" t="s">
        <v>108</v>
      </c>
      <c r="B189" s="161"/>
      <c r="C189" s="202" t="str">
        <f t="shared" ref="C189:C19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9" s="36">
        <v>3600</v>
      </c>
      <c r="E189" s="37"/>
      <c r="F189" s="37"/>
      <c r="G189" s="37"/>
      <c r="H189" s="38"/>
    </row>
    <row r="190" spans="1:8" ht="50.1" customHeight="1" x14ac:dyDescent="0.2">
      <c r="A190" s="160" t="s">
        <v>109</v>
      </c>
      <c r="B190" s="161"/>
      <c r="C190" s="202" t="str">
        <f t="shared" si="1"/>
        <v>Электронный справочник на основе Справочника организаций "2ГИС.СУРГУТ" (версия для ПК)</v>
      </c>
      <c r="D190" s="36">
        <v>8400</v>
      </c>
      <c r="E190" s="37"/>
      <c r="F190" s="37"/>
      <c r="G190" s="37"/>
      <c r="H190" s="38"/>
    </row>
    <row r="191" spans="1:8" ht="50.1" customHeight="1" x14ac:dyDescent="0.2">
      <c r="A191" s="160" t="s">
        <v>110</v>
      </c>
      <c r="B191" s="161"/>
      <c r="C191" s="202" t="str">
        <f>"Интернет-площадка 2gis.ru на основе Cправочника организаций "&amp;$C$2&amp;""</f>
        <v>Интернет-площадка 2gis.ru на основе Cправочника организаций "2ГИС.СУРГУТ"</v>
      </c>
      <c r="D191" s="36">
        <v>16200</v>
      </c>
      <c r="E191" s="37"/>
      <c r="F191" s="37"/>
      <c r="G191" s="37"/>
      <c r="H191" s="38"/>
    </row>
    <row r="192" spans="1:8" ht="50.1" customHeight="1" x14ac:dyDescent="0.2">
      <c r="A192" s="160" t="s">
        <v>111</v>
      </c>
      <c r="B192" s="161"/>
      <c r="C192" s="202" t="str">
        <f>"Интернет-площадка 2gis.ru на основе Cправочника организаций "&amp;$C$2&amp;""</f>
        <v>Интернет-площадка 2gis.ru на основе Cправочника организаций "2ГИС.СУРГУТ"</v>
      </c>
      <c r="D192" s="36">
        <v>19440</v>
      </c>
      <c r="E192" s="37"/>
      <c r="F192" s="37"/>
      <c r="G192" s="37"/>
      <c r="H192" s="38"/>
    </row>
    <row r="193" spans="1:8" ht="50.1" customHeight="1" x14ac:dyDescent="0.2">
      <c r="A193" s="160" t="s">
        <v>112</v>
      </c>
      <c r="B193" s="161"/>
      <c r="C193" s="202" t="str">
        <f t="shared" si="1"/>
        <v>Электронный справочник на основе Справочника организаций "2ГИС.СУРГУТ" (версия для ПК)</v>
      </c>
      <c r="D193" s="36">
        <v>7080</v>
      </c>
      <c r="E193" s="37"/>
      <c r="F193" s="37"/>
      <c r="G193" s="37"/>
      <c r="H193" s="38"/>
    </row>
    <row r="194" spans="1:8" ht="50.1" customHeight="1" x14ac:dyDescent="0.2">
      <c r="A194" s="160" t="s">
        <v>113</v>
      </c>
      <c r="B194" s="161"/>
      <c r="C194" s="202" t="str">
        <f t="shared" si="1"/>
        <v>Электронный справочник на основе Справочника организаций "2ГИС.СУРГУТ" (версия для ПК)</v>
      </c>
      <c r="D194" s="36">
        <v>5640</v>
      </c>
      <c r="E194" s="37"/>
      <c r="F194" s="37"/>
      <c r="G194" s="37"/>
      <c r="H194" s="38"/>
    </row>
    <row r="195" spans="1:8" ht="50.1" customHeight="1" x14ac:dyDescent="0.2">
      <c r="A195" s="160" t="s">
        <v>114</v>
      </c>
      <c r="B195" s="161"/>
      <c r="C195" s="202" t="str">
        <f t="shared" si="1"/>
        <v>Электронный справочник на основе Справочника организаций "2ГИС.СУРГУТ" (версия для ПК)</v>
      </c>
      <c r="D195" s="36">
        <v>6360</v>
      </c>
      <c r="E195" s="37"/>
      <c r="F195" s="37"/>
      <c r="G195" s="37"/>
      <c r="H195" s="38"/>
    </row>
    <row r="196" spans="1:8" ht="50.1" customHeight="1" x14ac:dyDescent="0.2">
      <c r="A196" s="160" t="s">
        <v>115</v>
      </c>
      <c r="B196" s="161"/>
      <c r="C196" s="202" t="s">
        <v>681</v>
      </c>
      <c r="D196" s="36">
        <v>840</v>
      </c>
      <c r="E196" s="37"/>
      <c r="F196" s="37"/>
      <c r="G196" s="37"/>
      <c r="H196" s="38"/>
    </row>
    <row r="197" spans="1:8" ht="72.75" customHeight="1" x14ac:dyDescent="0.2">
      <c r="A197" s="160" t="s">
        <v>116</v>
      </c>
      <c r="B197" s="161"/>
      <c r="C19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97" s="36">
        <v>35280</v>
      </c>
      <c r="E197" s="37"/>
      <c r="F197" s="37"/>
      <c r="G197" s="37"/>
      <c r="H197" s="38"/>
    </row>
    <row r="198" spans="1:8" ht="50.1" customHeight="1" thickBot="1" x14ac:dyDescent="0.25">
      <c r="A198" s="160" t="s">
        <v>117</v>
      </c>
      <c r="B198" s="161"/>
      <c r="C198" s="202" t="str">
        <f t="shared" si="1"/>
        <v>Электронный справочник на основе Справочника организаций "2ГИС.СУРГУТ" (версия для ПК)</v>
      </c>
      <c r="D198" s="44">
        <v>4200</v>
      </c>
      <c r="E198" s="45"/>
      <c r="F198" s="45"/>
      <c r="G198" s="45"/>
      <c r="H198" s="46"/>
    </row>
    <row r="199" spans="1:8" s="28" customFormat="1" ht="50.1" customHeight="1" thickBot="1" x14ac:dyDescent="0.25">
      <c r="A199" s="24" t="s">
        <v>118</v>
      </c>
      <c r="B199" s="25"/>
      <c r="C199" s="26"/>
      <c r="D199" s="173"/>
      <c r="E199" s="173"/>
      <c r="F199" s="173"/>
      <c r="G199" s="173"/>
      <c r="H199" s="174"/>
    </row>
    <row r="200" spans="1:8" s="16" customFormat="1" ht="50.1" customHeight="1" x14ac:dyDescent="0.2">
      <c r="A200" s="160" t="s">
        <v>119</v>
      </c>
      <c r="B200" s="161"/>
      <c r="C20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200" s="36">
        <v>16620</v>
      </c>
      <c r="E200" s="37"/>
      <c r="F200" s="37"/>
      <c r="G200" s="37"/>
      <c r="H200" s="38"/>
    </row>
    <row r="201" spans="1:8" s="16" customFormat="1" ht="50.1" customHeight="1" x14ac:dyDescent="0.2">
      <c r="A201" s="160" t="s">
        <v>120</v>
      </c>
      <c r="B201" s="161"/>
      <c r="C201" s="209"/>
      <c r="D201" s="36">
        <v>16200</v>
      </c>
      <c r="E201" s="37"/>
      <c r="F201" s="37"/>
      <c r="G201" s="37"/>
      <c r="H201" s="38"/>
    </row>
    <row r="202" spans="1:8" s="16" customFormat="1" ht="50.1" customHeight="1" x14ac:dyDescent="0.2">
      <c r="A202" s="207" t="s">
        <v>121</v>
      </c>
      <c r="B202" s="208"/>
      <c r="C202" s="209"/>
      <c r="D202" s="293">
        <v>3510</v>
      </c>
      <c r="E202" s="157"/>
      <c r="F202" s="157"/>
      <c r="G202" s="157"/>
      <c r="H202" s="157"/>
    </row>
    <row r="203" spans="1:8" s="16" customFormat="1" ht="50.1" customHeight="1" x14ac:dyDescent="0.2">
      <c r="A203" s="207" t="s">
        <v>122</v>
      </c>
      <c r="B203" s="208"/>
      <c r="C203" s="209"/>
      <c r="D203" s="293">
        <v>351</v>
      </c>
      <c r="E203" s="157"/>
      <c r="F203" s="157"/>
      <c r="G203" s="157"/>
      <c r="H203" s="157"/>
    </row>
    <row r="204" spans="1:8" s="16" customFormat="1" ht="50.1" customHeight="1" thickBot="1" x14ac:dyDescent="0.25">
      <c r="A204" s="207" t="s">
        <v>123</v>
      </c>
      <c r="B204" s="208"/>
      <c r="C204" s="210"/>
      <c r="D204" s="78">
        <v>1170</v>
      </c>
      <c r="E204" s="79"/>
      <c r="F204" s="79"/>
      <c r="G204" s="79"/>
      <c r="H204" s="79"/>
    </row>
    <row r="205" spans="1:8" s="16" customFormat="1" ht="50.1" customHeight="1" thickBot="1" x14ac:dyDescent="0.25">
      <c r="A205" s="24" t="s">
        <v>124</v>
      </c>
      <c r="B205" s="25"/>
      <c r="C205" s="26"/>
      <c r="D205" s="173"/>
      <c r="E205" s="173"/>
      <c r="F205" s="173"/>
      <c r="G205" s="173"/>
      <c r="H205" s="174"/>
    </row>
    <row r="206" spans="1:8" ht="50.1" customHeight="1" x14ac:dyDescent="0.2">
      <c r="A206" s="160" t="s">
        <v>125</v>
      </c>
      <c r="B206" s="161"/>
      <c r="C206" s="202" t="str">
        <f>"Интернет-площадка 2gis.ru на основе Cправочника организаций "&amp;$C$2&amp;""</f>
        <v>Интернет-площадка 2gis.ru на основе Cправочника организаций "2ГИС.СУРГУТ"</v>
      </c>
      <c r="D206" s="36">
        <v>3804</v>
      </c>
      <c r="E206" s="37"/>
      <c r="F206" s="37"/>
      <c r="G206" s="37"/>
      <c r="H206" s="38"/>
    </row>
    <row r="207" spans="1:8" ht="50.1" customHeight="1" x14ac:dyDescent="0.2">
      <c r="A207" s="160" t="s">
        <v>126</v>
      </c>
      <c r="B207" s="161"/>
      <c r="C207"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7" s="36">
        <v>2250</v>
      </c>
      <c r="E207" s="37"/>
      <c r="F207" s="37"/>
      <c r="G207" s="37"/>
      <c r="H207" s="38"/>
    </row>
    <row r="208" spans="1:8" ht="50.1" customHeight="1" x14ac:dyDescent="0.2">
      <c r="A208" s="160" t="s">
        <v>195</v>
      </c>
      <c r="B208" s="161"/>
      <c r="C208" s="202" t="str">
        <f>"Интернет-площадка 2gis.ru на основе Cправочника организаций "&amp;$C$2&amp;""</f>
        <v>Интернет-площадка 2gis.ru на основе Cправочника организаций "2ГИС.СУРГУТ"</v>
      </c>
      <c r="D208" s="36">
        <v>5400</v>
      </c>
      <c r="E208" s="37"/>
      <c r="F208" s="37"/>
      <c r="G208" s="37"/>
      <c r="H208" s="38"/>
    </row>
    <row r="209" spans="1:8" ht="50.1" customHeight="1" x14ac:dyDescent="0.2">
      <c r="A209" s="160" t="s">
        <v>128</v>
      </c>
      <c r="B209" s="161"/>
      <c r="C209"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9" s="36">
        <v>3240</v>
      </c>
      <c r="E209" s="37"/>
      <c r="F209" s="37"/>
      <c r="G209" s="37"/>
      <c r="H209" s="38"/>
    </row>
    <row r="210" spans="1:8" s="16" customFormat="1" ht="126" customHeight="1" thickBot="1" x14ac:dyDescent="0.25">
      <c r="A210" s="160" t="s">
        <v>129</v>
      </c>
      <c r="B210" s="161"/>
      <c r="C210" s="481" t="str">
        <f>C206</f>
        <v>Интернет-площадка 2gis.ru на основе Cправочника организаций "2ГИС.СУРГУТ"</v>
      </c>
      <c r="D210" s="36">
        <v>11100</v>
      </c>
      <c r="E210" s="37"/>
      <c r="F210" s="37"/>
      <c r="G210" s="37"/>
      <c r="H210" s="38"/>
    </row>
    <row r="211" spans="1:8" ht="50.1" customHeight="1" thickBot="1" x14ac:dyDescent="0.25">
      <c r="A211" s="24" t="s">
        <v>196</v>
      </c>
      <c r="B211" s="25"/>
      <c r="C211" s="26"/>
      <c r="D211" s="173"/>
      <c r="E211" s="173"/>
      <c r="F211" s="173"/>
      <c r="G211" s="173"/>
      <c r="H211" s="174"/>
    </row>
    <row r="212" spans="1:8" s="23" customFormat="1" ht="30" customHeight="1" thickBot="1" x14ac:dyDescent="0.25">
      <c r="A212" s="297"/>
      <c r="B212" s="298"/>
      <c r="C212" s="456"/>
      <c r="D212" s="298"/>
      <c r="E212" s="298"/>
      <c r="F212" s="298"/>
      <c r="G212" s="298"/>
      <c r="H212" s="299"/>
    </row>
    <row r="213" spans="1:8" s="16" customFormat="1" ht="185.25" customHeight="1" x14ac:dyDescent="0.2">
      <c r="A213" s="160" t="s">
        <v>197</v>
      </c>
      <c r="B213" s="161"/>
      <c r="C21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13" s="31">
        <v>19860</v>
      </c>
      <c r="E213" s="32"/>
      <c r="F213" s="32"/>
      <c r="G213" s="32"/>
      <c r="H213" s="33"/>
    </row>
    <row r="214" spans="1:8" s="16" customFormat="1" ht="83.25" customHeight="1" thickBot="1" x14ac:dyDescent="0.25">
      <c r="A214" s="160" t="s">
        <v>198</v>
      </c>
      <c r="B214" s="161"/>
      <c r="C214" s="209"/>
      <c r="D214" s="36">
        <v>19860</v>
      </c>
      <c r="E214" s="37"/>
      <c r="F214" s="37"/>
      <c r="G214" s="37"/>
      <c r="H214" s="38"/>
    </row>
    <row r="215" spans="1:8" ht="21.75" thickBot="1" x14ac:dyDescent="0.25">
      <c r="A215" s="286"/>
      <c r="B215" s="287"/>
      <c r="C215" s="125"/>
      <c r="D215" s="288"/>
      <c r="E215" s="288"/>
      <c r="F215" s="288"/>
      <c r="G215" s="288"/>
      <c r="H215" s="289"/>
    </row>
    <row r="217" spans="1:8" ht="21" x14ac:dyDescent="0.2">
      <c r="A217" s="216"/>
      <c r="B217" s="217" t="s">
        <v>130</v>
      </c>
      <c r="C217" s="218" t="s">
        <v>682</v>
      </c>
      <c r="D217" s="218"/>
      <c r="E217" s="219"/>
      <c r="F217" s="219"/>
      <c r="G217" s="219"/>
      <c r="H217" s="219"/>
    </row>
    <row r="218" spans="1:8" ht="21" x14ac:dyDescent="0.2">
      <c r="A218" s="216"/>
      <c r="B218" s="219"/>
      <c r="C218" s="419" t="s">
        <v>683</v>
      </c>
      <c r="D218" s="220"/>
      <c r="E218" s="219"/>
      <c r="F218" s="219"/>
      <c r="G218" s="219"/>
      <c r="H218" s="219"/>
    </row>
    <row r="219" spans="1:8" ht="21" x14ac:dyDescent="0.2">
      <c r="A219" s="216"/>
      <c r="B219" s="219"/>
      <c r="C219" s="419" t="s">
        <v>684</v>
      </c>
      <c r="D219" s="220"/>
      <c r="E219" s="219"/>
      <c r="F219" s="219"/>
      <c r="G219" s="219"/>
      <c r="H219" s="219"/>
    </row>
    <row r="220" spans="1:8" ht="21" x14ac:dyDescent="0.2">
      <c r="C220" s="220"/>
      <c r="D220" s="220"/>
      <c r="E220" s="219"/>
      <c r="F220" s="219"/>
      <c r="G220" s="219"/>
      <c r="H220" s="213"/>
    </row>
    <row r="221" spans="1:8" ht="26.25" customHeight="1" x14ac:dyDescent="0.2">
      <c r="A221" s="223" t="str">
        <f>Абакан_юр!A171</f>
        <v>По соглашению сторон в качестве валюты платежа могут выступать украинские гривны, в этом случае курс следующий: 1 руб. = 0,5104 гривен</v>
      </c>
      <c r="B221" s="223"/>
      <c r="C221" s="223"/>
      <c r="D221" s="224"/>
      <c r="E221" s="224"/>
      <c r="F221" s="225"/>
      <c r="G221" s="226"/>
      <c r="H221" s="226"/>
    </row>
    <row r="222" spans="1:8" ht="26.25" customHeight="1" x14ac:dyDescent="0.2">
      <c r="A222" s="223" t="str">
        <f>Абакан_юр!A172</f>
        <v>По соглашению сторон в качестве валюты платежа могут выступать дирхамы ОАЭ, в этом случае курс следующий: 1 руб. = 0,0436 дирхам</v>
      </c>
      <c r="B222" s="223"/>
      <c r="C222" s="223"/>
      <c r="D222" s="224"/>
      <c r="E222" s="224"/>
      <c r="F222" s="225"/>
      <c r="G222" s="228"/>
      <c r="H222" s="228"/>
    </row>
    <row r="223" spans="1:8" ht="26.25" customHeight="1" x14ac:dyDescent="0.2">
      <c r="A223" s="223" t="str">
        <f>Абакан_юр!A173</f>
        <v>По соглашению сторон в качестве валюты платежа могут выступать доллары США, в этом случае курс следующий: 1 руб. = 0,0118 доллара</v>
      </c>
      <c r="B223" s="223"/>
      <c r="C223" s="223"/>
      <c r="D223" s="224"/>
      <c r="E223" s="224"/>
      <c r="F223" s="225"/>
      <c r="G223" s="228"/>
      <c r="H223" s="228"/>
    </row>
    <row r="224" spans="1:8" ht="26.25" customHeight="1" x14ac:dyDescent="0.2">
      <c r="A224" s="223" t="str">
        <f>Абакан_юр!A174</f>
        <v>По соглашению сторон в качестве валюты платежа могут выступать евро, в этом случае курс следующий: 1 руб. = 0,0108 евро</v>
      </c>
      <c r="B224" s="223"/>
      <c r="C224" s="223"/>
      <c r="D224" s="224"/>
      <c r="E224" s="225"/>
      <c r="F224" s="225"/>
      <c r="G224" s="228"/>
      <c r="H224" s="228"/>
    </row>
    <row r="225" spans="1:8" ht="26.25" customHeight="1" x14ac:dyDescent="0.2">
      <c r="A225" s="223" t="str">
        <f>Абакан_юр!A175</f>
        <v>По соглашению сторон в качестве валюты платежа могут выступать чешские кроны, в этом случае курс следующий: 1 руб. = 0,2741 крона</v>
      </c>
      <c r="B225" s="223"/>
      <c r="C225" s="223"/>
      <c r="D225" s="224"/>
      <c r="E225" s="225"/>
      <c r="F225" s="225"/>
      <c r="G225" s="228"/>
      <c r="H225" s="228"/>
    </row>
    <row r="226" spans="1:8" ht="26.25" customHeight="1" x14ac:dyDescent="0.2">
      <c r="A226" s="223" t="str">
        <f>Абакан_юр!A176</f>
        <v>По соглашению сторон в качестве валюты платежа могут выступать киргизские сомы, в этом случае курс следующий: 1 руб. = 1,0001 сом</v>
      </c>
      <c r="B226" s="223"/>
      <c r="C226" s="223"/>
      <c r="D226" s="224"/>
      <c r="E226" s="224"/>
      <c r="F226" s="225"/>
      <c r="G226" s="228"/>
      <c r="H226" s="228"/>
    </row>
    <row r="227" spans="1:8" ht="26.25" customHeight="1" x14ac:dyDescent="0.2">
      <c r="A22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27" s="223"/>
      <c r="C227" s="223"/>
      <c r="D227" s="224"/>
      <c r="E227" s="224"/>
      <c r="F227" s="225"/>
      <c r="G227" s="228"/>
      <c r="H227" s="228"/>
    </row>
    <row r="228" spans="1:8" ht="26.25" x14ac:dyDescent="0.2">
      <c r="A228" s="229"/>
      <c r="B228" s="229"/>
      <c r="C228" s="230"/>
      <c r="D228" s="231"/>
      <c r="E228" s="231"/>
      <c r="F228" s="232"/>
      <c r="G228" s="233"/>
      <c r="H228" s="233"/>
    </row>
    <row r="229" spans="1:8" ht="21" x14ac:dyDescent="0.2">
      <c r="A229" s="235" t="s">
        <v>141</v>
      </c>
      <c r="B229" s="235"/>
      <c r="C229" s="235"/>
      <c r="D229" s="235"/>
      <c r="E229" s="235"/>
      <c r="F229" s="235"/>
      <c r="G229" s="235"/>
      <c r="H229" s="235"/>
    </row>
    <row r="230" spans="1:8" ht="21" x14ac:dyDescent="0.2">
      <c r="A230" s="235" t="s">
        <v>142</v>
      </c>
      <c r="B230" s="235"/>
      <c r="C230" s="235"/>
      <c r="D230" s="235"/>
      <c r="E230" s="235"/>
      <c r="F230" s="235"/>
      <c r="G230" s="235"/>
      <c r="H230" s="235"/>
    </row>
    <row r="231" spans="1:8" ht="26.25" x14ac:dyDescent="0.2">
      <c r="A231" s="229"/>
      <c r="B231" s="229"/>
      <c r="C231" s="230"/>
      <c r="D231" s="231"/>
      <c r="E231" s="231"/>
      <c r="F231" s="232"/>
      <c r="G231" s="233"/>
      <c r="H231" s="233"/>
    </row>
    <row r="232" spans="1:8" ht="50.1" customHeight="1" thickBot="1" x14ac:dyDescent="0.25">
      <c r="A232" s="236" t="s">
        <v>143</v>
      </c>
      <c r="B232" s="236"/>
      <c r="C232" s="236"/>
      <c r="D232" s="236"/>
      <c r="E232" s="236"/>
      <c r="F232" s="237"/>
      <c r="G232" s="227"/>
      <c r="H232" s="238"/>
    </row>
    <row r="233" spans="1:8" ht="50.1" customHeight="1" thickBot="1" x14ac:dyDescent="0.25">
      <c r="A233" s="239" t="s">
        <v>144</v>
      </c>
      <c r="B233" s="240"/>
      <c r="C233" s="240"/>
      <c r="D233" s="240"/>
      <c r="E233" s="241"/>
      <c r="F233" s="242"/>
      <c r="H233" s="243"/>
    </row>
    <row r="234" spans="1:8" ht="108" customHeight="1" thickBot="1" x14ac:dyDescent="0.25">
      <c r="A234" s="421" t="s">
        <v>145</v>
      </c>
      <c r="B234" s="422"/>
      <c r="C234" s="246" t="s">
        <v>146</v>
      </c>
      <c r="D234" s="435" t="s">
        <v>147</v>
      </c>
      <c r="E234" s="436"/>
      <c r="F234" s="248"/>
      <c r="G234" s="248"/>
      <c r="H234" s="248"/>
    </row>
    <row r="235" spans="1:8" ht="125.25" customHeight="1" x14ac:dyDescent="0.2">
      <c r="A235" s="249" t="s">
        <v>148</v>
      </c>
      <c r="B235" s="250"/>
      <c r="C235" s="251" t="s">
        <v>149</v>
      </c>
      <c r="D235" s="252" t="s">
        <v>150</v>
      </c>
      <c r="E235" s="253"/>
      <c r="F235" s="248"/>
      <c r="G235" s="248"/>
      <c r="H235" s="248"/>
    </row>
    <row r="236" spans="1:8" ht="96" customHeight="1" x14ac:dyDescent="0.2">
      <c r="A236" s="254" t="s">
        <v>151</v>
      </c>
      <c r="B236" s="255"/>
      <c r="C236" s="256" t="s">
        <v>152</v>
      </c>
      <c r="D236" s="257" t="s">
        <v>153</v>
      </c>
      <c r="E236" s="258"/>
      <c r="F236" s="248"/>
      <c r="G236" s="248"/>
      <c r="H236" s="248"/>
    </row>
    <row r="237" spans="1:8" ht="109.5" customHeight="1" thickBot="1" x14ac:dyDescent="0.25">
      <c r="A237" s="316" t="s">
        <v>154</v>
      </c>
      <c r="B237" s="317"/>
      <c r="C237" s="318" t="s">
        <v>155</v>
      </c>
      <c r="D237" s="319" t="s">
        <v>153</v>
      </c>
      <c r="E237" s="320"/>
      <c r="F237" s="248"/>
      <c r="G237" s="248"/>
      <c r="H237" s="248"/>
    </row>
    <row r="238" spans="1:8" s="213" customFormat="1" ht="102.75" customHeight="1" thickBot="1" x14ac:dyDescent="0.25">
      <c r="A238" s="316" t="s">
        <v>157</v>
      </c>
      <c r="B238" s="317"/>
      <c r="C238" s="613" t="s">
        <v>158</v>
      </c>
      <c r="D238" s="317" t="s">
        <v>153</v>
      </c>
      <c r="E238" s="614"/>
      <c r="F238" s="242"/>
      <c r="G238" s="242"/>
      <c r="H238" s="242"/>
    </row>
    <row r="239" spans="1:8" s="234" customFormat="1" ht="222.75" customHeight="1" thickBot="1" x14ac:dyDescent="0.25">
      <c r="A239" s="316" t="s">
        <v>159</v>
      </c>
      <c r="B239" s="317"/>
      <c r="C239" s="318" t="s">
        <v>160</v>
      </c>
      <c r="D239" s="319" t="s">
        <v>153</v>
      </c>
      <c r="E239" s="320"/>
      <c r="F239" s="232"/>
      <c r="G239" s="233"/>
      <c r="H239" s="233"/>
    </row>
    <row r="240" spans="1:8" ht="26.25" x14ac:dyDescent="0.2">
      <c r="A240" s="734"/>
      <c r="B240" s="734"/>
      <c r="C240" s="638"/>
      <c r="D240" s="638"/>
      <c r="E240" s="638"/>
      <c r="F240" s="232"/>
      <c r="G240" s="233"/>
      <c r="H240" s="233"/>
    </row>
    <row r="241" spans="1:8" ht="34.5" customHeight="1" x14ac:dyDescent="0.2">
      <c r="A241" s="260" t="s">
        <v>161</v>
      </c>
      <c r="B241" s="260"/>
      <c r="C241" s="260"/>
      <c r="D241" s="260"/>
      <c r="E241" s="260"/>
      <c r="F241" s="260"/>
      <c r="G241" s="260"/>
      <c r="H241" s="260"/>
    </row>
    <row r="242" spans="1:8" ht="34.5" customHeight="1" x14ac:dyDescent="0.2">
      <c r="A242" s="260" t="s">
        <v>162</v>
      </c>
      <c r="B242" s="260"/>
      <c r="C242" s="260"/>
      <c r="D242" s="260"/>
      <c r="E242" s="260"/>
      <c r="F242" s="260"/>
      <c r="G242" s="260"/>
      <c r="H242" s="260"/>
    </row>
    <row r="243" spans="1:8" ht="189" customHeight="1" x14ac:dyDescent="0.2">
      <c r="A24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3" s="235"/>
      <c r="C243" s="235"/>
      <c r="D243" s="235"/>
      <c r="E243" s="235"/>
      <c r="F243" s="235"/>
      <c r="G243" s="235"/>
      <c r="H243" s="235"/>
    </row>
    <row r="244" spans="1:8" ht="86.25" customHeight="1" x14ac:dyDescent="0.2">
      <c r="A244" s="235" t="s">
        <v>164</v>
      </c>
      <c r="B244" s="235"/>
      <c r="C244" s="235"/>
      <c r="D244" s="235"/>
      <c r="E244" s="235"/>
      <c r="F244" s="235"/>
      <c r="G244" s="235"/>
      <c r="H244" s="235"/>
    </row>
    <row r="245" spans="1:8" ht="23.25" x14ac:dyDescent="0.2">
      <c r="A245" s="260" t="s">
        <v>165</v>
      </c>
      <c r="B245" s="260"/>
      <c r="C245" s="260"/>
      <c r="D245" s="260"/>
      <c r="E245" s="260"/>
      <c r="F245" s="260"/>
      <c r="G245" s="260"/>
      <c r="H245" s="260"/>
    </row>
    <row r="246" spans="1:8" s="262" customFormat="1" ht="114.75" customHeight="1" x14ac:dyDescent="0.2">
      <c r="A246" s="235" t="s">
        <v>166</v>
      </c>
      <c r="B246" s="235"/>
      <c r="C246" s="235"/>
      <c r="D246" s="235"/>
      <c r="E246" s="235"/>
      <c r="F246" s="235"/>
      <c r="G246" s="235"/>
      <c r="H246" s="235"/>
    </row>
  </sheetData>
  <sheetProtection selectLockedCells="1" selectUnlockedCells="1"/>
  <mergeCells count="416">
    <mergeCell ref="A243:H243"/>
    <mergeCell ref="A244:H244"/>
    <mergeCell ref="A245:H245"/>
    <mergeCell ref="A246:E246"/>
    <mergeCell ref="F246:H246"/>
    <mergeCell ref="A238:B238"/>
    <mergeCell ref="D238:E238"/>
    <mergeCell ref="A239:B239"/>
    <mergeCell ref="D239:E239"/>
    <mergeCell ref="A241:H241"/>
    <mergeCell ref="A242:H242"/>
    <mergeCell ref="A235:B235"/>
    <mergeCell ref="D235:E235"/>
    <mergeCell ref="A236:B236"/>
    <mergeCell ref="D236:E236"/>
    <mergeCell ref="A237:B237"/>
    <mergeCell ref="D237:E237"/>
    <mergeCell ref="A229:H229"/>
    <mergeCell ref="A230:H230"/>
    <mergeCell ref="A232:E232"/>
    <mergeCell ref="A233:E233"/>
    <mergeCell ref="A234:B234"/>
    <mergeCell ref="D234:E234"/>
    <mergeCell ref="A222:C222"/>
    <mergeCell ref="A223:C223"/>
    <mergeCell ref="A224:C224"/>
    <mergeCell ref="A225:C225"/>
    <mergeCell ref="A226:C226"/>
    <mergeCell ref="A227:C227"/>
    <mergeCell ref="C217:D217"/>
    <mergeCell ref="C218:D218"/>
    <mergeCell ref="C219:D219"/>
    <mergeCell ref="C220:D220"/>
    <mergeCell ref="A221:C221"/>
    <mergeCell ref="G221:H221"/>
    <mergeCell ref="A213:B213"/>
    <mergeCell ref="C213:C214"/>
    <mergeCell ref="D213:H213"/>
    <mergeCell ref="A214:B214"/>
    <mergeCell ref="D214:H214"/>
    <mergeCell ref="A215:B215"/>
    <mergeCell ref="D215:H215"/>
    <mergeCell ref="A210:B210"/>
    <mergeCell ref="D210:H210"/>
    <mergeCell ref="A211:B211"/>
    <mergeCell ref="D211:H211"/>
    <mergeCell ref="A212:C212"/>
    <mergeCell ref="D212:H212"/>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A199:B199"/>
    <mergeCell ref="D199:H199"/>
    <mergeCell ref="A200:B200"/>
    <mergeCell ref="C200:C204"/>
    <mergeCell ref="D200:H200"/>
    <mergeCell ref="A201:B201"/>
    <mergeCell ref="D201:H201"/>
    <mergeCell ref="A202:B202"/>
    <mergeCell ref="D202:H202"/>
    <mergeCell ref="A203:B203"/>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50:H150"/>
    <mergeCell ref="A151:B151"/>
    <mergeCell ref="D151:H151"/>
    <mergeCell ref="A152:B152"/>
    <mergeCell ref="D152:H152"/>
    <mergeCell ref="A153:B153"/>
    <mergeCell ref="D153:H153"/>
    <mergeCell ref="A146:B146"/>
    <mergeCell ref="C146:C163"/>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2:C132"/>
    <mergeCell ref="D132:H132"/>
    <mergeCell ref="D133:H133"/>
    <mergeCell ref="A134:B134"/>
    <mergeCell ref="C134:C142"/>
    <mergeCell ref="D134:H134"/>
    <mergeCell ref="A135:B135"/>
    <mergeCell ref="D135:H135"/>
    <mergeCell ref="A136:B136"/>
    <mergeCell ref="D136:H13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3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7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8539.1999999999989</v>
      </c>
      <c r="E7" s="32">
        <f>F7*1.1</f>
        <v>7827.6</v>
      </c>
      <c r="F7" s="32">
        <v>7116</v>
      </c>
      <c r="G7" s="32">
        <f>F7*0.75</f>
        <v>5337</v>
      </c>
      <c r="H7" s="33">
        <f>F7*0.5</f>
        <v>3558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9331.1999999999989</v>
      </c>
      <c r="E12" s="32">
        <f>F12*1.1</f>
        <v>8553.6</v>
      </c>
      <c r="F12" s="32">
        <v>7776</v>
      </c>
      <c r="G12" s="32">
        <f>F12*0.75</f>
        <v>5832</v>
      </c>
      <c r="H12" s="33">
        <f>F12*0.5</f>
        <v>3888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267">
        <v>90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11966.4</v>
      </c>
      <c r="E27" s="32">
        <f>F27*1.1</f>
        <v>10969.2</v>
      </c>
      <c r="F27" s="32">
        <v>9972</v>
      </c>
      <c r="G27" s="32">
        <f>F27*0.75</f>
        <v>7479</v>
      </c>
      <c r="H27" s="33">
        <f>F27*0.5</f>
        <v>4986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13075.199999999999</v>
      </c>
      <c r="E32" s="32">
        <f>F32*1.1</f>
        <v>11985.6</v>
      </c>
      <c r="F32" s="32">
        <v>10896</v>
      </c>
      <c r="G32" s="32">
        <f>F32*0.75</f>
        <v>8172</v>
      </c>
      <c r="H32" s="33">
        <f>F32*0.5</f>
        <v>5448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275">
        <f>F48*1.2</f>
        <v>360</v>
      </c>
      <c r="E48" s="275">
        <f>F48*1.1</f>
        <v>330</v>
      </c>
      <c r="F48" s="275">
        <v>300</v>
      </c>
      <c r="G48" s="275">
        <f>F48*0.75</f>
        <v>225</v>
      </c>
      <c r="H48" s="275">
        <f>F48*0.5</f>
        <v>150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1">
        <f>F55*1.2</f>
        <v>9316.7999999999993</v>
      </c>
      <c r="E55" s="32">
        <f>F55*1.1</f>
        <v>8540.4000000000015</v>
      </c>
      <c r="F55" s="32">
        <v>7764</v>
      </c>
      <c r="G55" s="32">
        <f>F55*0.75</f>
        <v>5823</v>
      </c>
      <c r="H55" s="33">
        <f>F55*0.5</f>
        <v>3882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54">
        <f>F61*1.2</f>
        <v>10180.799999999999</v>
      </c>
      <c r="E61" s="32">
        <f>F61*1.1</f>
        <v>9332.4000000000015</v>
      </c>
      <c r="F61" s="32">
        <v>8484</v>
      </c>
      <c r="G61" s="32">
        <f>F61*0.75</f>
        <v>6363</v>
      </c>
      <c r="H61" s="33">
        <f>F61*0.5</f>
        <v>4242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267">
        <v>18</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276 до 10488</v>
      </c>
      <c r="E71" s="139"/>
      <c r="F71" s="139"/>
      <c r="G71" s="139"/>
      <c r="H71" s="140"/>
    </row>
    <row r="72" spans="1:8" s="16" customFormat="1" ht="37.5" customHeight="1" outlineLevel="1" x14ac:dyDescent="0.2">
      <c r="A72" s="141" t="s">
        <v>39</v>
      </c>
      <c r="B72" s="142"/>
      <c r="C72" s="535"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144">
        <v>276</v>
      </c>
      <c r="E72" s="145"/>
      <c r="F72" s="145"/>
      <c r="G72" s="145"/>
      <c r="H72" s="146"/>
    </row>
    <row r="73" spans="1:8" s="16" customFormat="1" ht="37.5" customHeight="1" outlineLevel="1" x14ac:dyDescent="0.2">
      <c r="A73" s="147" t="s">
        <v>40</v>
      </c>
      <c r="B73" s="148"/>
      <c r="C73" s="536"/>
      <c r="D73" s="36">
        <v>552</v>
      </c>
      <c r="E73" s="37"/>
      <c r="F73" s="37"/>
      <c r="G73" s="37"/>
      <c r="H73" s="38"/>
    </row>
    <row r="74" spans="1:8" s="16" customFormat="1" ht="37.5" customHeight="1" outlineLevel="1" x14ac:dyDescent="0.2">
      <c r="A74" s="147" t="s">
        <v>41</v>
      </c>
      <c r="B74" s="148"/>
      <c r="C74" s="536"/>
      <c r="D74" s="36">
        <v>1104</v>
      </c>
      <c r="E74" s="37"/>
      <c r="F74" s="37"/>
      <c r="G74" s="37"/>
      <c r="H74" s="38"/>
    </row>
    <row r="75" spans="1:8" s="16" customFormat="1" ht="37.5" customHeight="1" outlineLevel="1" x14ac:dyDescent="0.2">
      <c r="A75" s="147" t="s">
        <v>42</v>
      </c>
      <c r="B75" s="148"/>
      <c r="C75" s="536"/>
      <c r="D75" s="36">
        <v>1656</v>
      </c>
      <c r="E75" s="37"/>
      <c r="F75" s="37"/>
      <c r="G75" s="37"/>
      <c r="H75" s="38"/>
    </row>
    <row r="76" spans="1:8" s="16" customFormat="1" ht="37.5" customHeight="1" outlineLevel="1" x14ac:dyDescent="0.2">
      <c r="A76" s="147" t="s">
        <v>43</v>
      </c>
      <c r="B76" s="148"/>
      <c r="C76" s="536"/>
      <c r="D76" s="36">
        <v>2208</v>
      </c>
      <c r="E76" s="37"/>
      <c r="F76" s="37"/>
      <c r="G76" s="37"/>
      <c r="H76" s="38"/>
    </row>
    <row r="77" spans="1:8" s="16" customFormat="1" ht="37.5" customHeight="1" outlineLevel="1" x14ac:dyDescent="0.2">
      <c r="A77" s="147" t="s">
        <v>44</v>
      </c>
      <c r="B77" s="148"/>
      <c r="C77" s="536"/>
      <c r="D77" s="36">
        <v>2760</v>
      </c>
      <c r="E77" s="37"/>
      <c r="F77" s="37"/>
      <c r="G77" s="37"/>
      <c r="H77" s="38"/>
    </row>
    <row r="78" spans="1:8" s="16" customFormat="1" ht="37.5" customHeight="1" outlineLevel="1" x14ac:dyDescent="0.2">
      <c r="A78" s="147" t="s">
        <v>45</v>
      </c>
      <c r="B78" s="148"/>
      <c r="C78" s="536"/>
      <c r="D78" s="36">
        <v>3312</v>
      </c>
      <c r="E78" s="37"/>
      <c r="F78" s="37"/>
      <c r="G78" s="37"/>
      <c r="H78" s="38"/>
    </row>
    <row r="79" spans="1:8" s="16" customFormat="1" ht="37.5" customHeight="1" outlineLevel="1" x14ac:dyDescent="0.2">
      <c r="A79" s="147" t="s">
        <v>46</v>
      </c>
      <c r="B79" s="148"/>
      <c r="C79" s="536"/>
      <c r="D79" s="36">
        <v>3864</v>
      </c>
      <c r="E79" s="37"/>
      <c r="F79" s="37"/>
      <c r="G79" s="37"/>
      <c r="H79" s="38"/>
    </row>
    <row r="80" spans="1:8" s="16" customFormat="1" ht="37.5" customHeight="1" outlineLevel="1" x14ac:dyDescent="0.2">
      <c r="A80" s="147" t="s">
        <v>47</v>
      </c>
      <c r="B80" s="148"/>
      <c r="C80" s="536"/>
      <c r="D80" s="36">
        <v>4416</v>
      </c>
      <c r="E80" s="37"/>
      <c r="F80" s="37"/>
      <c r="G80" s="37"/>
      <c r="H80" s="38"/>
    </row>
    <row r="81" spans="1:8" s="16" customFormat="1" ht="37.5" customHeight="1" outlineLevel="1" x14ac:dyDescent="0.2">
      <c r="A81" s="147" t="s">
        <v>48</v>
      </c>
      <c r="B81" s="148"/>
      <c r="C81" s="536"/>
      <c r="D81" s="36">
        <v>4968</v>
      </c>
      <c r="E81" s="37"/>
      <c r="F81" s="37"/>
      <c r="G81" s="37"/>
      <c r="H81" s="38"/>
    </row>
    <row r="82" spans="1:8" s="16" customFormat="1" ht="37.5" customHeight="1" outlineLevel="1" x14ac:dyDescent="0.2">
      <c r="A82" s="147" t="s">
        <v>49</v>
      </c>
      <c r="B82" s="148"/>
      <c r="C82" s="536"/>
      <c r="D82" s="36">
        <v>5520</v>
      </c>
      <c r="E82" s="37"/>
      <c r="F82" s="37"/>
      <c r="G82" s="37"/>
      <c r="H82" s="38"/>
    </row>
    <row r="83" spans="1:8" s="16" customFormat="1" ht="37.5" customHeight="1" outlineLevel="1" x14ac:dyDescent="0.2">
      <c r="A83" s="147" t="s">
        <v>50</v>
      </c>
      <c r="B83" s="148"/>
      <c r="C83" s="536"/>
      <c r="D83" s="36">
        <v>6072</v>
      </c>
      <c r="E83" s="37"/>
      <c r="F83" s="37"/>
      <c r="G83" s="37"/>
      <c r="H83" s="38"/>
    </row>
    <row r="84" spans="1:8" s="16" customFormat="1" ht="37.5" customHeight="1" outlineLevel="1" x14ac:dyDescent="0.2">
      <c r="A84" s="147" t="s">
        <v>51</v>
      </c>
      <c r="B84" s="148"/>
      <c r="C84" s="536"/>
      <c r="D84" s="36">
        <v>6624</v>
      </c>
      <c r="E84" s="37"/>
      <c r="F84" s="37"/>
      <c r="G84" s="37"/>
      <c r="H84" s="38"/>
    </row>
    <row r="85" spans="1:8" s="16" customFormat="1" ht="37.5" customHeight="1" outlineLevel="1" x14ac:dyDescent="0.2">
      <c r="A85" s="147" t="s">
        <v>52</v>
      </c>
      <c r="B85" s="148"/>
      <c r="C85" s="536"/>
      <c r="D85" s="36">
        <v>7176</v>
      </c>
      <c r="E85" s="37"/>
      <c r="F85" s="37"/>
      <c r="G85" s="37"/>
      <c r="H85" s="38"/>
    </row>
    <row r="86" spans="1:8" s="16" customFormat="1" ht="37.5" customHeight="1" outlineLevel="1" x14ac:dyDescent="0.2">
      <c r="A86" s="147" t="s">
        <v>53</v>
      </c>
      <c r="B86" s="148"/>
      <c r="C86" s="536"/>
      <c r="D86" s="36">
        <v>7728</v>
      </c>
      <c r="E86" s="37"/>
      <c r="F86" s="37"/>
      <c r="G86" s="37"/>
      <c r="H86" s="38"/>
    </row>
    <row r="87" spans="1:8" s="16" customFormat="1" ht="37.5" customHeight="1" outlineLevel="1" x14ac:dyDescent="0.2">
      <c r="A87" s="147" t="s">
        <v>54</v>
      </c>
      <c r="B87" s="148"/>
      <c r="C87" s="536"/>
      <c r="D87" s="36">
        <v>8280</v>
      </c>
      <c r="E87" s="37"/>
      <c r="F87" s="37"/>
      <c r="G87" s="37"/>
      <c r="H87" s="38"/>
    </row>
    <row r="88" spans="1:8" s="16" customFormat="1" ht="37.5" customHeight="1" outlineLevel="1" x14ac:dyDescent="0.2">
      <c r="A88" s="147" t="s">
        <v>55</v>
      </c>
      <c r="B88" s="148"/>
      <c r="C88" s="536"/>
      <c r="D88" s="36">
        <v>8832</v>
      </c>
      <c r="E88" s="37"/>
      <c r="F88" s="37"/>
      <c r="G88" s="37"/>
      <c r="H88" s="38"/>
    </row>
    <row r="89" spans="1:8" s="16" customFormat="1" ht="37.5" customHeight="1" outlineLevel="1" x14ac:dyDescent="0.2">
      <c r="A89" s="147" t="s">
        <v>56</v>
      </c>
      <c r="B89" s="148"/>
      <c r="C89" s="536"/>
      <c r="D89" s="36">
        <v>9384</v>
      </c>
      <c r="E89" s="37"/>
      <c r="F89" s="37"/>
      <c r="G89" s="37"/>
      <c r="H89" s="38"/>
    </row>
    <row r="90" spans="1:8" s="16" customFormat="1" ht="37.5" customHeight="1" outlineLevel="1" x14ac:dyDescent="0.2">
      <c r="A90" s="147" t="s">
        <v>57</v>
      </c>
      <c r="B90" s="148"/>
      <c r="C90" s="536"/>
      <c r="D90" s="36">
        <v>9936</v>
      </c>
      <c r="E90" s="37"/>
      <c r="F90" s="37"/>
      <c r="G90" s="37"/>
      <c r="H90" s="38"/>
    </row>
    <row r="91" spans="1:8" s="16" customFormat="1" ht="37.5" customHeight="1" outlineLevel="1" x14ac:dyDescent="0.2">
      <c r="A91" s="147" t="s">
        <v>58</v>
      </c>
      <c r="B91" s="148"/>
      <c r="C91" s="536"/>
      <c r="D91" s="36">
        <v>10488</v>
      </c>
      <c r="E91" s="37"/>
      <c r="F91" s="37"/>
      <c r="G91" s="37"/>
      <c r="H91" s="38"/>
    </row>
    <row r="92" spans="1:8" s="16" customFormat="1" ht="37.5" customHeight="1" outlineLevel="1" x14ac:dyDescent="0.2">
      <c r="A92" s="147" t="s">
        <v>178</v>
      </c>
      <c r="B92" s="148"/>
      <c r="C92" s="536"/>
      <c r="D92" s="36">
        <v>11040</v>
      </c>
      <c r="E92" s="37"/>
      <c r="F92" s="37"/>
      <c r="G92" s="37"/>
      <c r="H92" s="38"/>
    </row>
    <row r="93" spans="1:8" s="16" customFormat="1" ht="37.5" customHeight="1" outlineLevel="1" x14ac:dyDescent="0.2">
      <c r="A93" s="147" t="s">
        <v>179</v>
      </c>
      <c r="B93" s="148"/>
      <c r="C93" s="536"/>
      <c r="D93" s="36">
        <v>11592</v>
      </c>
      <c r="E93" s="37"/>
      <c r="F93" s="37"/>
      <c r="G93" s="37"/>
      <c r="H93" s="38"/>
    </row>
    <row r="94" spans="1:8" s="16" customFormat="1" ht="37.5" customHeight="1" outlineLevel="1" x14ac:dyDescent="0.2">
      <c r="A94" s="147" t="s">
        <v>180</v>
      </c>
      <c r="B94" s="148"/>
      <c r="C94" s="536"/>
      <c r="D94" s="36">
        <v>12144</v>
      </c>
      <c r="E94" s="37"/>
      <c r="F94" s="37"/>
      <c r="G94" s="37"/>
      <c r="H94" s="38"/>
    </row>
    <row r="95" spans="1:8" s="16" customFormat="1" ht="37.5" customHeight="1" outlineLevel="1" x14ac:dyDescent="0.2">
      <c r="A95" s="147" t="s">
        <v>181</v>
      </c>
      <c r="B95" s="148"/>
      <c r="C95" s="536"/>
      <c r="D95" s="36">
        <v>12696</v>
      </c>
      <c r="E95" s="37"/>
      <c r="F95" s="37"/>
      <c r="G95" s="37"/>
      <c r="H95" s="38"/>
    </row>
    <row r="96" spans="1:8" s="16" customFormat="1" ht="37.5" customHeight="1" outlineLevel="1" x14ac:dyDescent="0.2">
      <c r="A96" s="147" t="s">
        <v>182</v>
      </c>
      <c r="B96" s="148"/>
      <c r="C96" s="536"/>
      <c r="D96" s="36">
        <v>13248</v>
      </c>
      <c r="E96" s="37"/>
      <c r="F96" s="37"/>
      <c r="G96" s="37"/>
      <c r="H96" s="38"/>
    </row>
    <row r="97" spans="1:8" s="16" customFormat="1" ht="37.5" customHeight="1" outlineLevel="1" x14ac:dyDescent="0.2">
      <c r="A97" s="147" t="s">
        <v>183</v>
      </c>
      <c r="B97" s="148"/>
      <c r="C97" s="536"/>
      <c r="D97" s="36">
        <v>13800</v>
      </c>
      <c r="E97" s="37"/>
      <c r="F97" s="37"/>
      <c r="G97" s="37"/>
      <c r="H97" s="38"/>
    </row>
    <row r="98" spans="1:8" s="16" customFormat="1" ht="37.5" customHeight="1" outlineLevel="1" x14ac:dyDescent="0.2">
      <c r="A98" s="147" t="s">
        <v>184</v>
      </c>
      <c r="B98" s="148"/>
      <c r="C98" s="536"/>
      <c r="D98" s="36">
        <v>14352</v>
      </c>
      <c r="E98" s="37"/>
      <c r="F98" s="37"/>
      <c r="G98" s="37"/>
      <c r="H98" s="38"/>
    </row>
    <row r="99" spans="1:8" s="16" customFormat="1" ht="37.5" customHeight="1" outlineLevel="1" x14ac:dyDescent="0.2">
      <c r="A99" s="147" t="s">
        <v>185</v>
      </c>
      <c r="B99" s="148"/>
      <c r="C99" s="536"/>
      <c r="D99" s="36">
        <v>14904</v>
      </c>
      <c r="E99" s="37"/>
      <c r="F99" s="37"/>
      <c r="G99" s="37"/>
      <c r="H99" s="38"/>
    </row>
    <row r="100" spans="1:8" s="16" customFormat="1" ht="37.5" customHeight="1" outlineLevel="1" x14ac:dyDescent="0.2">
      <c r="A100" s="147" t="s">
        <v>186</v>
      </c>
      <c r="B100" s="148"/>
      <c r="C100" s="536"/>
      <c r="D100" s="36">
        <v>15456</v>
      </c>
      <c r="E100" s="37"/>
      <c r="F100" s="37"/>
      <c r="G100" s="37"/>
      <c r="H100" s="38"/>
    </row>
    <row r="101" spans="1:8" s="16" customFormat="1" ht="37.5" customHeight="1" outlineLevel="1" thickBot="1" x14ac:dyDescent="0.25">
      <c r="A101" s="147" t="s">
        <v>187</v>
      </c>
      <c r="B101" s="148"/>
      <c r="C101" s="537"/>
      <c r="D101" s="36">
        <v>16008</v>
      </c>
      <c r="E101" s="37"/>
      <c r="F101" s="37"/>
      <c r="G101" s="37"/>
      <c r="H101" s="38"/>
    </row>
    <row r="102" spans="1:8" s="16" customFormat="1" ht="50.1" customHeight="1" thickBot="1" x14ac:dyDescent="0.25">
      <c r="A102" s="136" t="s">
        <v>59</v>
      </c>
      <c r="B102" s="137"/>
      <c r="C102" s="137"/>
      <c r="D102" s="138" t="str">
        <f>"от "&amp;MIN(D103:D112)&amp;" до "&amp;MAX(D103:D112)</f>
        <v>от 300 до 4368</v>
      </c>
      <c r="E102" s="139"/>
      <c r="F102" s="139"/>
      <c r="G102" s="139"/>
      <c r="H102" s="140"/>
    </row>
    <row r="103" spans="1:8" s="16" customFormat="1" ht="152.25" customHeight="1" x14ac:dyDescent="0.2">
      <c r="A103" s="149" t="s">
        <v>60</v>
      </c>
      <c r="B103" s="150" t="s">
        <v>13</v>
      </c>
      <c r="C103" s="296"/>
      <c r="D103" s="144">
        <v>702</v>
      </c>
      <c r="E103" s="145"/>
      <c r="F103" s="145"/>
      <c r="G103" s="145"/>
      <c r="H103" s="146"/>
    </row>
    <row r="104" spans="1:8" s="16" customFormat="1" ht="37.5" customHeight="1" x14ac:dyDescent="0.2">
      <c r="A104" s="160" t="s">
        <v>61</v>
      </c>
      <c r="B104" s="281"/>
      <c r="C104" s="156"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6">
        <v>414</v>
      </c>
      <c r="E104" s="37"/>
      <c r="F104" s="37"/>
      <c r="G104" s="37"/>
      <c r="H104" s="38"/>
    </row>
    <row r="105" spans="1:8" s="16" customFormat="1" ht="37.5" customHeight="1" x14ac:dyDescent="0.2">
      <c r="A105" s="160" t="s">
        <v>62</v>
      </c>
      <c r="B105" s="281"/>
      <c r="C105" s="159"/>
      <c r="D105" s="36">
        <v>2184</v>
      </c>
      <c r="E105" s="37"/>
      <c r="F105" s="37"/>
      <c r="G105" s="37"/>
      <c r="H105" s="38"/>
    </row>
    <row r="106" spans="1:8" s="16" customFormat="1" ht="37.5" customHeight="1" x14ac:dyDescent="0.2">
      <c r="A106" s="160" t="s">
        <v>63</v>
      </c>
      <c r="B106" s="281"/>
      <c r="C106" s="159"/>
      <c r="D106" s="36">
        <v>1242</v>
      </c>
      <c r="E106" s="37"/>
      <c r="F106" s="37"/>
      <c r="G106" s="37"/>
      <c r="H106" s="38"/>
    </row>
    <row r="107" spans="1:8" s="16" customFormat="1" ht="37.5" customHeight="1" x14ac:dyDescent="0.2">
      <c r="A107" s="160" t="s">
        <v>64</v>
      </c>
      <c r="B107" s="161"/>
      <c r="C107" s="159"/>
      <c r="D107" s="36">
        <v>1716</v>
      </c>
      <c r="E107" s="37"/>
      <c r="F107" s="37"/>
      <c r="G107" s="37"/>
      <c r="H107" s="38"/>
    </row>
    <row r="108" spans="1:8" s="16" customFormat="1" ht="37.5" customHeight="1" x14ac:dyDescent="0.2">
      <c r="A108" s="160" t="s">
        <v>65</v>
      </c>
      <c r="B108" s="281"/>
      <c r="C108" s="159"/>
      <c r="D108" s="36">
        <v>300</v>
      </c>
      <c r="E108" s="37"/>
      <c r="F108" s="37"/>
      <c r="G108" s="37"/>
      <c r="H108" s="38"/>
    </row>
    <row r="109" spans="1:8" s="16" customFormat="1" ht="37.5" customHeight="1" x14ac:dyDescent="0.2">
      <c r="A109" s="160" t="s">
        <v>66</v>
      </c>
      <c r="B109" s="281"/>
      <c r="C109" s="159"/>
      <c r="D109" s="36">
        <v>300</v>
      </c>
      <c r="E109" s="37"/>
      <c r="F109" s="37"/>
      <c r="G109" s="37"/>
      <c r="H109" s="38"/>
    </row>
    <row r="110" spans="1:8" s="16" customFormat="1" ht="37.5" customHeight="1" x14ac:dyDescent="0.2">
      <c r="A110" s="160" t="s">
        <v>67</v>
      </c>
      <c r="B110" s="281"/>
      <c r="C110" s="159"/>
      <c r="D110" s="36">
        <v>600</v>
      </c>
      <c r="E110" s="37"/>
      <c r="F110" s="37"/>
      <c r="G110" s="37"/>
      <c r="H110" s="38"/>
    </row>
    <row r="111" spans="1:8" s="16" customFormat="1" ht="37.5" customHeight="1" x14ac:dyDescent="0.2">
      <c r="A111" s="160" t="s">
        <v>68</v>
      </c>
      <c r="B111" s="281"/>
      <c r="C111" s="159"/>
      <c r="D111" s="36">
        <v>900</v>
      </c>
      <c r="E111" s="37"/>
      <c r="F111" s="37"/>
      <c r="G111" s="37"/>
      <c r="H111" s="38"/>
    </row>
    <row r="112" spans="1:8" s="16" customFormat="1" ht="37.5" customHeight="1" thickBot="1" x14ac:dyDescent="0.25">
      <c r="A112" s="207" t="s">
        <v>69</v>
      </c>
      <c r="B112" s="282"/>
      <c r="C112" s="164"/>
      <c r="D112" s="36">
        <v>4368</v>
      </c>
      <c r="E112" s="37"/>
      <c r="F112" s="37"/>
      <c r="G112" s="37"/>
      <c r="H112" s="38"/>
    </row>
    <row r="113" spans="1:8" s="16" customFormat="1" ht="117.75" customHeight="1" thickBot="1" x14ac:dyDescent="0.25">
      <c r="A113" s="283" t="s">
        <v>71</v>
      </c>
      <c r="B113" s="284"/>
      <c r="C11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45">
        <v>30</v>
      </c>
      <c r="E113" s="45"/>
      <c r="F113" s="45"/>
      <c r="G113" s="45"/>
      <c r="H113" s="46"/>
    </row>
    <row r="114" spans="1:8" s="28" customFormat="1" ht="50.1" customHeight="1" thickBot="1" x14ac:dyDescent="0.25">
      <c r="A114" s="24" t="s">
        <v>72</v>
      </c>
      <c r="B114" s="25"/>
      <c r="C114" s="26"/>
      <c r="D114" s="173" t="e">
        <f>"от "&amp;MIN(D116,D136:H137,#REF!,D138:H152)&amp;" до "&amp;MAX(D116,D136:H137,#REF!,D138:H152)</f>
        <v>#REF!</v>
      </c>
      <c r="E114" s="173"/>
      <c r="F114" s="173"/>
      <c r="G114" s="173"/>
      <c r="H114" s="174"/>
    </row>
    <row r="115" spans="1:8" s="16" customFormat="1" ht="24.95" customHeight="1" thickBot="1" x14ac:dyDescent="0.25">
      <c r="A115" s="286"/>
      <c r="B115" s="287"/>
      <c r="C115" s="130"/>
      <c r="D115" s="288"/>
      <c r="E115" s="288"/>
      <c r="F115" s="288"/>
      <c r="G115" s="288"/>
      <c r="H115" s="289"/>
    </row>
    <row r="116" spans="1:8" s="16" customFormat="1" ht="55.5"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182">
        <v>4500</v>
      </c>
      <c r="E116" s="182"/>
      <c r="F116" s="182"/>
      <c r="G116" s="182"/>
      <c r="H116" s="183"/>
    </row>
    <row r="117" spans="1:8" s="16" customFormat="1" ht="55.5" customHeight="1" thickBot="1" x14ac:dyDescent="0.25">
      <c r="A117" s="184" t="s">
        <v>74</v>
      </c>
      <c r="B117" s="185"/>
      <c r="C117" s="186"/>
      <c r="D117" s="187" t="s">
        <v>75</v>
      </c>
      <c r="E117" s="188"/>
      <c r="F117" s="188"/>
      <c r="G117" s="188"/>
      <c r="H117" s="189"/>
    </row>
    <row r="118" spans="1:8" s="16" customFormat="1" ht="55.5" customHeight="1" x14ac:dyDescent="0.2">
      <c r="A118" s="190" t="s">
        <v>76</v>
      </c>
      <c r="B118" s="191"/>
      <c r="C118" s="186"/>
      <c r="D118" s="157">
        <f>D116/4</f>
        <v>1125</v>
      </c>
      <c r="E118" s="157"/>
      <c r="F118" s="157"/>
      <c r="G118" s="157"/>
      <c r="H118" s="158"/>
    </row>
    <row r="119" spans="1:8" s="16" customFormat="1" ht="55.5" customHeight="1" x14ac:dyDescent="0.2">
      <c r="A119" s="190" t="s">
        <v>77</v>
      </c>
      <c r="B119" s="191"/>
      <c r="C119" s="186"/>
      <c r="D119" s="157">
        <f>D116/5</f>
        <v>900</v>
      </c>
      <c r="E119" s="157"/>
      <c r="F119" s="157"/>
      <c r="G119" s="157"/>
      <c r="H119" s="158"/>
    </row>
    <row r="120" spans="1:8" s="16" customFormat="1" ht="55.5" customHeight="1" x14ac:dyDescent="0.2">
      <c r="A120" s="190" t="s">
        <v>78</v>
      </c>
      <c r="B120" s="191"/>
      <c r="C120" s="186"/>
      <c r="D120" s="157">
        <f>D116/6</f>
        <v>750</v>
      </c>
      <c r="E120" s="157"/>
      <c r="F120" s="157"/>
      <c r="G120" s="157"/>
      <c r="H120" s="158"/>
    </row>
    <row r="121" spans="1:8" s="16" customFormat="1" ht="55.5" customHeight="1" x14ac:dyDescent="0.2">
      <c r="A121" s="190" t="s">
        <v>79</v>
      </c>
      <c r="B121" s="191"/>
      <c r="C121" s="186"/>
      <c r="D121" s="157">
        <f>D116/7</f>
        <v>642.85714285714289</v>
      </c>
      <c r="E121" s="157"/>
      <c r="F121" s="157"/>
      <c r="G121" s="157"/>
      <c r="H121" s="158"/>
    </row>
    <row r="122" spans="1:8" s="16" customFormat="1" ht="55.5" customHeight="1" x14ac:dyDescent="0.2">
      <c r="A122" s="190" t="s">
        <v>80</v>
      </c>
      <c r="B122" s="191"/>
      <c r="C122" s="186"/>
      <c r="D122" s="157">
        <f>D116/8</f>
        <v>562.5</v>
      </c>
      <c r="E122" s="157"/>
      <c r="F122" s="157"/>
      <c r="G122" s="157"/>
      <c r="H122" s="158"/>
    </row>
    <row r="123" spans="1:8" s="16" customFormat="1" ht="55.5" customHeight="1" x14ac:dyDescent="0.2">
      <c r="A123" s="190" t="s">
        <v>81</v>
      </c>
      <c r="B123" s="191"/>
      <c r="C123" s="186"/>
      <c r="D123" s="157">
        <f>D116/9</f>
        <v>500</v>
      </c>
      <c r="E123" s="157"/>
      <c r="F123" s="157"/>
      <c r="G123" s="157"/>
      <c r="H123" s="158"/>
    </row>
    <row r="124" spans="1:8" s="16" customFormat="1" ht="55.5" customHeight="1" x14ac:dyDescent="0.2">
      <c r="A124" s="190" t="s">
        <v>82</v>
      </c>
      <c r="B124" s="191"/>
      <c r="C124" s="186"/>
      <c r="D124" s="157">
        <f>D116/10</f>
        <v>450</v>
      </c>
      <c r="E124" s="157"/>
      <c r="F124" s="157"/>
      <c r="G124" s="157"/>
      <c r="H124" s="158"/>
    </row>
    <row r="125" spans="1:8" s="16" customFormat="1" ht="55.5" customHeight="1" thickBot="1" x14ac:dyDescent="0.25">
      <c r="A125" s="179" t="s">
        <v>83</v>
      </c>
      <c r="B125" s="180"/>
      <c r="C125" s="186"/>
      <c r="D125" s="182">
        <v>6744</v>
      </c>
      <c r="E125" s="182"/>
      <c r="F125" s="182"/>
      <c r="G125" s="182"/>
      <c r="H125" s="183"/>
    </row>
    <row r="126" spans="1:8" s="16" customFormat="1" ht="55.5" customHeight="1" thickBot="1" x14ac:dyDescent="0.25">
      <c r="A126" s="184" t="s">
        <v>74</v>
      </c>
      <c r="B126" s="185"/>
      <c r="C126" s="186"/>
      <c r="D126" s="187" t="s">
        <v>75</v>
      </c>
      <c r="E126" s="188"/>
      <c r="F126" s="188"/>
      <c r="G126" s="188"/>
      <c r="H126" s="189"/>
    </row>
    <row r="127" spans="1:8" s="16" customFormat="1" ht="55.5" customHeight="1" x14ac:dyDescent="0.2">
      <c r="A127" s="190" t="s">
        <v>76</v>
      </c>
      <c r="B127" s="191"/>
      <c r="C127" s="186"/>
      <c r="D127" s="157">
        <v>1686</v>
      </c>
      <c r="E127" s="157"/>
      <c r="F127" s="157"/>
      <c r="G127" s="157"/>
      <c r="H127" s="158"/>
    </row>
    <row r="128" spans="1:8" s="16" customFormat="1" ht="55.5" customHeight="1" x14ac:dyDescent="0.2">
      <c r="A128" s="190" t="s">
        <v>77</v>
      </c>
      <c r="B128" s="191"/>
      <c r="C128" s="186"/>
      <c r="D128" s="157">
        <v>1348.8</v>
      </c>
      <c r="E128" s="157"/>
      <c r="F128" s="157"/>
      <c r="G128" s="157"/>
      <c r="H128" s="158"/>
    </row>
    <row r="129" spans="1:8" s="16" customFormat="1" ht="55.5" customHeight="1" x14ac:dyDescent="0.2">
      <c r="A129" s="190" t="s">
        <v>78</v>
      </c>
      <c r="B129" s="191"/>
      <c r="C129" s="186"/>
      <c r="D129" s="157">
        <v>1124</v>
      </c>
      <c r="E129" s="157"/>
      <c r="F129" s="157"/>
      <c r="G129" s="157"/>
      <c r="H129" s="158"/>
    </row>
    <row r="130" spans="1:8" s="16" customFormat="1" ht="55.5" customHeight="1" x14ac:dyDescent="0.2">
      <c r="A130" s="190" t="s">
        <v>79</v>
      </c>
      <c r="B130" s="191"/>
      <c r="C130" s="186"/>
      <c r="D130" s="157">
        <v>963.42857142857144</v>
      </c>
      <c r="E130" s="157"/>
      <c r="F130" s="157"/>
      <c r="G130" s="157"/>
      <c r="H130" s="158"/>
    </row>
    <row r="131" spans="1:8" s="16" customFormat="1" ht="55.5" customHeight="1" x14ac:dyDescent="0.2">
      <c r="A131" s="190" t="s">
        <v>80</v>
      </c>
      <c r="B131" s="191"/>
      <c r="C131" s="186"/>
      <c r="D131" s="157">
        <v>843</v>
      </c>
      <c r="E131" s="157"/>
      <c r="F131" s="157"/>
      <c r="G131" s="157"/>
      <c r="H131" s="158"/>
    </row>
    <row r="132" spans="1:8" s="16" customFormat="1" ht="55.5" customHeight="1" x14ac:dyDescent="0.2">
      <c r="A132" s="190" t="s">
        <v>81</v>
      </c>
      <c r="B132" s="191"/>
      <c r="C132" s="186"/>
      <c r="D132" s="157">
        <v>749.33333333333337</v>
      </c>
      <c r="E132" s="157"/>
      <c r="F132" s="157"/>
      <c r="G132" s="157"/>
      <c r="H132" s="158"/>
    </row>
    <row r="133" spans="1:8" s="16" customFormat="1" ht="55.5" customHeight="1" thickBot="1" x14ac:dyDescent="0.25">
      <c r="A133" s="190" t="s">
        <v>82</v>
      </c>
      <c r="B133" s="191"/>
      <c r="C133" s="194"/>
      <c r="D133" s="157">
        <v>674.4</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44">
        <v>7002</v>
      </c>
      <c r="E134" s="45"/>
      <c r="F134" s="45"/>
      <c r="G134" s="45"/>
      <c r="H134" s="46"/>
    </row>
    <row r="135" spans="1:8" s="16" customFormat="1" ht="24.95" customHeight="1" thickBot="1" x14ac:dyDescent="0.25">
      <c r="A135" s="286"/>
      <c r="B135" s="287"/>
      <c r="C135" s="125"/>
      <c r="D135" s="288"/>
      <c r="E135" s="288"/>
      <c r="F135" s="288"/>
      <c r="G135" s="288"/>
      <c r="H135" s="289"/>
    </row>
    <row r="136" spans="1:8" s="16" customFormat="1" ht="50.1" customHeight="1" x14ac:dyDescent="0.2">
      <c r="A136" s="160" t="s">
        <v>85</v>
      </c>
      <c r="B136" s="161"/>
      <c r="C136" s="294" t="str">
        <f>"Интернет-площадка 2gis.ru на основе Cправочника организаций "&amp;$C$2&amp;""</f>
        <v>Интернет-площадка 2gis.ru на основе Cправочника организаций "2ГИС.СЫКТЫВКАР"</v>
      </c>
      <c r="D136" s="56">
        <v>4500</v>
      </c>
      <c r="E136" s="37"/>
      <c r="F136" s="37"/>
      <c r="G136" s="37"/>
      <c r="H136" s="38"/>
    </row>
    <row r="137" spans="1:8" s="16" customFormat="1" ht="50.1" customHeight="1" x14ac:dyDescent="0.2">
      <c r="A137" s="160" t="s">
        <v>86</v>
      </c>
      <c r="B137" s="161"/>
      <c r="C137"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56">
        <v>2730</v>
      </c>
      <c r="E137" s="37"/>
      <c r="F137" s="37"/>
      <c r="G137" s="37"/>
      <c r="H137" s="38"/>
    </row>
    <row r="138" spans="1:8" s="16" customFormat="1" ht="50.1" customHeight="1" x14ac:dyDescent="0.2">
      <c r="A138" s="154" t="s">
        <v>87</v>
      </c>
      <c r="B138" s="204"/>
      <c r="C13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56">
        <v>6504</v>
      </c>
      <c r="E138" s="37"/>
      <c r="F138" s="37"/>
      <c r="G138" s="37"/>
      <c r="H138" s="38"/>
    </row>
    <row r="139" spans="1:8" s="16" customFormat="1" ht="50.1" customHeight="1" x14ac:dyDescent="0.2">
      <c r="A139" s="154" t="s">
        <v>88</v>
      </c>
      <c r="B139" s="204"/>
      <c r="C139" s="203" t="str">
        <f>"Интернет-площадка 2gis.ru на основе Cправочника организаций "&amp;$C$2&amp;""</f>
        <v>Интернет-площадка 2gis.ru на основе Cправочника организаций "2ГИС.СЫКТЫВКАР"</v>
      </c>
      <c r="D139" s="56">
        <v>6126</v>
      </c>
      <c r="E139" s="37"/>
      <c r="F139" s="37"/>
      <c r="G139" s="37"/>
      <c r="H139" s="38"/>
    </row>
    <row r="140" spans="1:8" s="16" customFormat="1" ht="50.1" customHeight="1" x14ac:dyDescent="0.2">
      <c r="A140" s="160" t="s">
        <v>89</v>
      </c>
      <c r="B140" s="161"/>
      <c r="C140" s="203" t="str">
        <f>"Интернет-площадка 2gis.ru на основе Cправочника организаций "&amp;$C$2&amp;""</f>
        <v>Интернет-площадка 2gis.ru на основе Cправочника организаций "2ГИС.СЫКТЫВКАР"</v>
      </c>
      <c r="D140" s="56">
        <v>7206</v>
      </c>
      <c r="E140" s="37"/>
      <c r="F140" s="37"/>
      <c r="G140" s="37"/>
      <c r="H140" s="38"/>
    </row>
    <row r="141" spans="1:8" s="16" customFormat="1" ht="50.1" customHeight="1" x14ac:dyDescent="0.2">
      <c r="A141" s="160" t="s">
        <v>90</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56">
        <v>2730</v>
      </c>
      <c r="E141" s="37"/>
      <c r="F141" s="37"/>
      <c r="G141" s="37"/>
      <c r="H141" s="38"/>
    </row>
    <row r="142" spans="1:8" s="16" customFormat="1" ht="50.1" customHeight="1" x14ac:dyDescent="0.2">
      <c r="A142" s="160" t="s">
        <v>91</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56">
        <v>2730</v>
      </c>
      <c r="E142" s="37"/>
      <c r="F142" s="37"/>
      <c r="G142" s="37"/>
      <c r="H142" s="38"/>
    </row>
    <row r="143" spans="1:8" s="16" customFormat="1" ht="50.1" customHeight="1" x14ac:dyDescent="0.2">
      <c r="A143" s="160" t="s">
        <v>92</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56">
        <v>6612</v>
      </c>
      <c r="E143" s="37"/>
      <c r="F143" s="37"/>
      <c r="G143" s="37"/>
      <c r="H143" s="38"/>
    </row>
    <row r="144" spans="1:8" s="16" customFormat="1" ht="50.1" customHeight="1" x14ac:dyDescent="0.2">
      <c r="A144" s="160" t="s">
        <v>93</v>
      </c>
      <c r="B144" s="161"/>
      <c r="C144" s="203" t="e">
        <f>#REF!</f>
        <v>#REF!</v>
      </c>
      <c r="D144" s="56">
        <v>7500</v>
      </c>
      <c r="E144" s="37"/>
      <c r="F144" s="37"/>
      <c r="G144" s="37"/>
      <c r="H144" s="38"/>
    </row>
    <row r="145" spans="1:8" s="16" customFormat="1" ht="50.1" customHeight="1" x14ac:dyDescent="0.2">
      <c r="A145" s="160" t="s">
        <v>94</v>
      </c>
      <c r="B145" s="161"/>
      <c r="C145" s="203" t="s">
        <v>686</v>
      </c>
      <c r="D145" s="56">
        <v>900</v>
      </c>
      <c r="E145" s="37"/>
      <c r="F145" s="37"/>
      <c r="G145" s="37"/>
      <c r="H145" s="38"/>
    </row>
    <row r="146" spans="1:8" s="16" customFormat="1" ht="63" customHeight="1" x14ac:dyDescent="0.2">
      <c r="A146" s="160" t="s">
        <v>96</v>
      </c>
      <c r="B146" s="161"/>
      <c r="C14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56">
        <v>3006</v>
      </c>
      <c r="E146" s="37"/>
      <c r="F146" s="37"/>
      <c r="G146" s="37"/>
      <c r="H146" s="38"/>
    </row>
    <row r="147" spans="1:8" s="16" customFormat="1" ht="63" customHeight="1" x14ac:dyDescent="0.2">
      <c r="A147" s="160" t="s">
        <v>97</v>
      </c>
      <c r="B147" s="161"/>
      <c r="C147" s="203"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56">
        <v>2508</v>
      </c>
      <c r="E147" s="37"/>
      <c r="F147" s="37"/>
      <c r="G147" s="37"/>
      <c r="H147" s="38"/>
    </row>
    <row r="148" spans="1:8" s="16" customFormat="1" ht="63" customHeight="1" x14ac:dyDescent="0.2">
      <c r="A148" s="160" t="s">
        <v>98</v>
      </c>
      <c r="B148" s="161"/>
      <c r="C148"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56">
        <v>1500</v>
      </c>
      <c r="E148" s="37"/>
      <c r="F148" s="37"/>
      <c r="G148" s="37"/>
      <c r="H148" s="38"/>
    </row>
    <row r="149" spans="1:8" s="16" customFormat="1" ht="63" customHeight="1" x14ac:dyDescent="0.2">
      <c r="A149" s="160" t="s">
        <v>99</v>
      </c>
      <c r="B149" s="161"/>
      <c r="C149"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56">
        <v>900</v>
      </c>
      <c r="E149" s="37"/>
      <c r="F149" s="37"/>
      <c r="G149" s="37"/>
      <c r="H149" s="38"/>
    </row>
    <row r="150" spans="1:8" s="16" customFormat="1" ht="63" customHeight="1" x14ac:dyDescent="0.2">
      <c r="A150" s="160" t="s">
        <v>100</v>
      </c>
      <c r="B150" s="161" t="s">
        <v>100</v>
      </c>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293">
        <v>7002</v>
      </c>
      <c r="E150" s="157"/>
      <c r="F150" s="157"/>
      <c r="G150" s="157"/>
      <c r="H150" s="158"/>
    </row>
    <row r="151" spans="1:8" s="16" customFormat="1" ht="63" customHeight="1" x14ac:dyDescent="0.2">
      <c r="A151" s="160" t="s">
        <v>101</v>
      </c>
      <c r="B151" s="161" t="s">
        <v>101</v>
      </c>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293">
        <v>5502</v>
      </c>
      <c r="E151" s="157"/>
      <c r="F151" s="157"/>
      <c r="G151" s="157"/>
      <c r="H151" s="158"/>
    </row>
    <row r="152" spans="1:8" s="16" customFormat="1" ht="50.1" customHeight="1" thickBot="1" x14ac:dyDescent="0.25">
      <c r="A152" s="160" t="s">
        <v>102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56">
        <v>1656</v>
      </c>
      <c r="E152" s="37"/>
      <c r="F152" s="37"/>
      <c r="G152" s="37"/>
      <c r="H152" s="38"/>
    </row>
    <row r="153" spans="1:8" s="16" customFormat="1" ht="102" customHeight="1" thickBot="1" x14ac:dyDescent="0.25">
      <c r="A153" s="160" t="s">
        <v>16</v>
      </c>
      <c r="B153" s="161"/>
      <c r="C15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56">
        <v>600</v>
      </c>
      <c r="E153" s="37"/>
      <c r="F153" s="37"/>
      <c r="G153" s="37"/>
      <c r="H153" s="38"/>
    </row>
    <row r="154" spans="1:8" s="16" customFormat="1" ht="102" customHeight="1" thickBot="1" x14ac:dyDescent="0.25">
      <c r="A154" s="160" t="s">
        <v>103</v>
      </c>
      <c r="B154" s="161"/>
      <c r="C15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4" s="56">
        <v>100002</v>
      </c>
      <c r="E154" s="37"/>
      <c r="F154" s="37"/>
      <c r="G154" s="37"/>
      <c r="H154" s="38"/>
    </row>
    <row r="155" spans="1:8" s="16" customFormat="1" ht="126" customHeight="1" x14ac:dyDescent="0.2">
      <c r="A155" s="160" t="s">
        <v>104</v>
      </c>
      <c r="B155" s="161"/>
      <c r="C15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5" s="56">
        <v>6000</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56">
        <v>4002</v>
      </c>
      <c r="E156" s="37"/>
      <c r="F156" s="37"/>
      <c r="G156" s="37"/>
      <c r="H156" s="38"/>
    </row>
    <row r="157" spans="1:8" s="16" customFormat="1" ht="96" customHeight="1" x14ac:dyDescent="0.2">
      <c r="A157" s="154" t="s">
        <v>106</v>
      </c>
      <c r="B157" s="204"/>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7" s="56">
        <v>6000</v>
      </c>
      <c r="E157" s="37"/>
      <c r="F157" s="37"/>
      <c r="G157" s="37"/>
      <c r="H157" s="38"/>
    </row>
    <row r="158" spans="1:8" s="16" customFormat="1" ht="50.1" customHeight="1" x14ac:dyDescent="0.2">
      <c r="A158" s="160" t="s">
        <v>687</v>
      </c>
      <c r="B158" s="161"/>
      <c r="C158" s="203" t="str">
        <f>"Интернет-площадка 2gis.ru на основе Cправочника организаций "&amp;$C$2&amp;""</f>
        <v>Интернет-площадка 2gis.ru на основе Cправочника организаций "2ГИС.СЫКТЫВКАР"</v>
      </c>
      <c r="D158" s="56">
        <v>6360</v>
      </c>
      <c r="E158" s="37"/>
      <c r="F158" s="37"/>
      <c r="G158" s="37"/>
      <c r="H158" s="38"/>
    </row>
    <row r="159" spans="1:8" s="16" customFormat="1" ht="50.1" customHeight="1" x14ac:dyDescent="0.2">
      <c r="A159" s="160" t="s">
        <v>108</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56">
        <v>3840</v>
      </c>
      <c r="E159" s="37"/>
      <c r="F159" s="37"/>
      <c r="G159" s="37"/>
      <c r="H159" s="38"/>
    </row>
    <row r="160" spans="1:8" s="16" customFormat="1" ht="50.1" customHeight="1" x14ac:dyDescent="0.2">
      <c r="A160" s="154" t="s">
        <v>109</v>
      </c>
      <c r="B160" s="204"/>
      <c r="C160"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56">
        <v>9120</v>
      </c>
      <c r="E160" s="37"/>
      <c r="F160" s="37"/>
      <c r="G160" s="37"/>
      <c r="H160" s="38"/>
    </row>
    <row r="161" spans="1:8" s="16" customFormat="1" ht="50.1" customHeight="1" x14ac:dyDescent="0.2">
      <c r="A161" s="154" t="s">
        <v>110</v>
      </c>
      <c r="B161" s="204"/>
      <c r="C161" s="203" t="str">
        <f>"Интернет-площадка 2gis.ru на основе Cправочника организаций "&amp;$C$2&amp;""</f>
        <v>Интернет-площадка 2gis.ru на основе Cправочника организаций "2ГИС.СЫКТЫВКАР"</v>
      </c>
      <c r="D161" s="56">
        <v>8640</v>
      </c>
      <c r="E161" s="37"/>
      <c r="F161" s="37"/>
      <c r="G161" s="37"/>
      <c r="H161" s="38"/>
    </row>
    <row r="162" spans="1:8" s="16" customFormat="1" ht="50.1" customHeight="1" x14ac:dyDescent="0.2">
      <c r="A162" s="154" t="s">
        <v>111</v>
      </c>
      <c r="B162" s="204"/>
      <c r="C162" s="203" t="str">
        <f>"Интернет-площадка 2gis.ru на основе Cправочника организаций "&amp;$C$2&amp;""</f>
        <v>Интернет-площадка 2gis.ru на основе Cправочника организаций "2ГИС.СЫКТЫВКАР"</v>
      </c>
      <c r="D162" s="56">
        <v>10368</v>
      </c>
      <c r="E162" s="37"/>
      <c r="F162" s="37"/>
      <c r="G162" s="37"/>
      <c r="H162" s="38"/>
    </row>
    <row r="163" spans="1:8" s="16" customFormat="1" ht="50.1" customHeight="1" x14ac:dyDescent="0.2">
      <c r="A163" s="154" t="s">
        <v>112</v>
      </c>
      <c r="B163" s="204"/>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56">
        <v>3840</v>
      </c>
      <c r="E163" s="37"/>
      <c r="F163" s="37"/>
      <c r="G163" s="37"/>
      <c r="H163" s="38"/>
    </row>
    <row r="164" spans="1:8" s="16" customFormat="1" ht="50.1" customHeight="1" x14ac:dyDescent="0.2">
      <c r="A164" s="154" t="s">
        <v>113</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56">
        <v>3840</v>
      </c>
      <c r="E164" s="37"/>
      <c r="F164" s="37"/>
      <c r="G164" s="37"/>
      <c r="H164" s="38"/>
    </row>
    <row r="165" spans="1:8" s="16" customFormat="1" ht="50.1" customHeight="1" x14ac:dyDescent="0.2">
      <c r="A165" s="160" t="s">
        <v>114</v>
      </c>
      <c r="B165" s="161"/>
      <c r="C165"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56">
        <v>9360</v>
      </c>
      <c r="E165" s="37"/>
      <c r="F165" s="37"/>
      <c r="G165" s="37"/>
      <c r="H165" s="38"/>
    </row>
    <row r="166" spans="1:8" s="16" customFormat="1" ht="50.1" customHeight="1" x14ac:dyDescent="0.2">
      <c r="A166" s="160" t="s">
        <v>115</v>
      </c>
      <c r="B166" s="161"/>
      <c r="C166" s="203" t="s">
        <v>686</v>
      </c>
      <c r="D166" s="56">
        <v>1320</v>
      </c>
      <c r="E166" s="37"/>
      <c r="F166" s="37"/>
      <c r="G166" s="37"/>
      <c r="H166" s="38"/>
    </row>
    <row r="167" spans="1:8" s="16" customFormat="1" ht="63" customHeight="1" x14ac:dyDescent="0.2">
      <c r="A167" s="160" t="s">
        <v>116</v>
      </c>
      <c r="B167" s="161"/>
      <c r="C16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56">
        <v>9840</v>
      </c>
      <c r="E167" s="37"/>
      <c r="F167" s="37"/>
      <c r="G167" s="37"/>
      <c r="H167" s="38"/>
    </row>
    <row r="168" spans="1:8" s="16" customFormat="1" ht="50.1" customHeight="1" thickBot="1" x14ac:dyDescent="0.25">
      <c r="A168" s="160" t="s">
        <v>117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56">
        <v>2400</v>
      </c>
      <c r="E168" s="37"/>
      <c r="F168" s="37"/>
      <c r="G168" s="37"/>
      <c r="H168" s="38"/>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6">
        <v>6000</v>
      </c>
      <c r="E170" s="37"/>
      <c r="F170" s="37"/>
      <c r="G170" s="37"/>
      <c r="H170" s="38"/>
    </row>
    <row r="171" spans="1:8" s="16" customFormat="1" ht="50.1" customHeight="1" x14ac:dyDescent="0.2">
      <c r="A171" s="160" t="s">
        <v>120</v>
      </c>
      <c r="B171" s="161"/>
      <c r="C171" s="209"/>
      <c r="D171" s="36">
        <v>4002</v>
      </c>
      <c r="E171" s="37"/>
      <c r="F171" s="37"/>
      <c r="G171" s="37"/>
      <c r="H171" s="38"/>
    </row>
    <row r="172" spans="1:8" s="16" customFormat="1" ht="50.1" customHeight="1" x14ac:dyDescent="0.2">
      <c r="A172" s="207" t="s">
        <v>121</v>
      </c>
      <c r="B172" s="208"/>
      <c r="C172" s="209"/>
      <c r="D172" s="293">
        <v>1500</v>
      </c>
      <c r="E172" s="157"/>
      <c r="F172" s="157"/>
      <c r="G172" s="157"/>
      <c r="H172" s="157"/>
    </row>
    <row r="173" spans="1:8" s="16" customFormat="1" ht="50.1" customHeight="1" x14ac:dyDescent="0.2">
      <c r="A173" s="207" t="s">
        <v>122</v>
      </c>
      <c r="B173" s="208"/>
      <c r="C173" s="209"/>
      <c r="D173" s="293">
        <v>150</v>
      </c>
      <c r="E173" s="157"/>
      <c r="F173" s="157"/>
      <c r="G173" s="157"/>
      <c r="H173" s="157"/>
    </row>
    <row r="174" spans="1:8" s="16" customFormat="1" ht="50.1" customHeight="1" thickBot="1" x14ac:dyDescent="0.25">
      <c r="A174" s="207" t="s">
        <v>123</v>
      </c>
      <c r="B174" s="208"/>
      <c r="C174" s="210"/>
      <c r="D174" s="78">
        <v>600</v>
      </c>
      <c r="E174" s="79"/>
      <c r="F174" s="79"/>
      <c r="G174" s="79"/>
      <c r="H174" s="79"/>
    </row>
    <row r="175" spans="1:8" s="16" customFormat="1" ht="50.1" customHeight="1" thickBot="1" x14ac:dyDescent="0.25">
      <c r="A175" s="24" t="s">
        <v>124</v>
      </c>
      <c r="B175" s="25"/>
      <c r="C175" s="26"/>
      <c r="D175" s="173"/>
      <c r="E175" s="173"/>
      <c r="F175" s="173"/>
      <c r="G175" s="173"/>
      <c r="H175" s="174"/>
    </row>
    <row r="176" spans="1:8" s="16" customFormat="1" ht="50.1" customHeight="1" x14ac:dyDescent="0.2">
      <c r="A176" s="160" t="s">
        <v>125</v>
      </c>
      <c r="B176" s="161"/>
      <c r="C176" s="203" t="str">
        <f>"Интернет-площадка 2gis.ru на основе Cправочника организаций "&amp;$C$2&amp;""</f>
        <v>Интернет-площадка 2gis.ru на основе Cправочника организаций "2ГИС.СЫКТЫВКАР"</v>
      </c>
      <c r="D176" s="36">
        <v>2700</v>
      </c>
      <c r="E176" s="37"/>
      <c r="F176" s="37"/>
      <c r="G176" s="37"/>
      <c r="H176" s="38"/>
    </row>
    <row r="177" spans="1:8" s="16" customFormat="1" ht="50.1" customHeight="1" x14ac:dyDescent="0.2">
      <c r="A177" s="160" t="s">
        <v>126</v>
      </c>
      <c r="B177" s="161"/>
      <c r="C177"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7" s="56">
        <v>534</v>
      </c>
      <c r="E177" s="37"/>
      <c r="F177" s="37"/>
      <c r="G177" s="37"/>
      <c r="H177" s="38"/>
    </row>
    <row r="178" spans="1:8" s="16" customFormat="1" ht="50.1" customHeight="1" x14ac:dyDescent="0.2">
      <c r="A178" s="154" t="s">
        <v>195</v>
      </c>
      <c r="B178" s="204"/>
      <c r="C178" s="203" t="str">
        <f>"Интернет-площадка 2gis.ru на основе Cправочника организаций "&amp;$C$2&amp;""</f>
        <v>Интернет-площадка 2gis.ru на основе Cправочника организаций "2ГИС.СЫКТЫВКАР"</v>
      </c>
      <c r="D178" s="36">
        <v>3840</v>
      </c>
      <c r="E178" s="37"/>
      <c r="F178" s="37"/>
      <c r="G178" s="37"/>
      <c r="H178" s="38"/>
    </row>
    <row r="179" spans="1:8" s="16" customFormat="1" ht="50.1" customHeight="1" x14ac:dyDescent="0.2">
      <c r="A179" s="154" t="s">
        <v>128</v>
      </c>
      <c r="B179" s="204"/>
      <c r="C179"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9" s="36">
        <v>840</v>
      </c>
      <c r="E179" s="37"/>
      <c r="F179" s="37"/>
      <c r="G179" s="37"/>
      <c r="H179" s="38"/>
    </row>
    <row r="180" spans="1:8" s="16" customFormat="1" ht="126" customHeight="1" thickBot="1" x14ac:dyDescent="0.25">
      <c r="A180" s="160" t="s">
        <v>129</v>
      </c>
      <c r="B180" s="161"/>
      <c r="C180" s="455" t="str">
        <f>C176</f>
        <v>Интернет-площадка 2gis.ru на основе Cправочника организаций "2ГИС.СЫКТЫВКАР"</v>
      </c>
      <c r="D180" s="304">
        <v>5172</v>
      </c>
      <c r="E180" s="165"/>
      <c r="F180" s="165"/>
      <c r="G180" s="165"/>
      <c r="H180" s="166"/>
    </row>
    <row r="181" spans="1:8" s="28" customFormat="1" ht="50.1" customHeight="1" thickBot="1" x14ac:dyDescent="0.25">
      <c r="A181" s="24" t="s">
        <v>196</v>
      </c>
      <c r="B181" s="25"/>
      <c r="C181" s="26"/>
      <c r="D181" s="173"/>
      <c r="E181" s="173"/>
      <c r="F181" s="173"/>
      <c r="G181" s="173"/>
      <c r="H181" s="174"/>
    </row>
    <row r="182" spans="1:8" s="23" customFormat="1" ht="30" customHeight="1" thickBot="1" x14ac:dyDescent="0.25">
      <c r="A182" s="297"/>
      <c r="B182" s="298"/>
      <c r="C182" s="456"/>
      <c r="D182" s="298"/>
      <c r="E182" s="298"/>
      <c r="F182" s="298"/>
      <c r="G182" s="298"/>
      <c r="H182" s="299"/>
    </row>
    <row r="183" spans="1:8" s="16" customFormat="1" ht="185.25" customHeight="1" x14ac:dyDescent="0.2">
      <c r="A183" s="160" t="s">
        <v>197</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3" s="31">
        <v>8250</v>
      </c>
      <c r="E183" s="32"/>
      <c r="F183" s="32"/>
      <c r="G183" s="32"/>
      <c r="H183" s="33"/>
    </row>
    <row r="184" spans="1:8" s="16" customFormat="1" ht="83.25" customHeight="1" thickBot="1" x14ac:dyDescent="0.25">
      <c r="A184" s="160" t="s">
        <v>198</v>
      </c>
      <c r="B184" s="161"/>
      <c r="C184" s="209"/>
      <c r="D184" s="36">
        <v>8250</v>
      </c>
      <c r="E184" s="37"/>
      <c r="F184" s="37"/>
      <c r="G184" s="37"/>
      <c r="H184" s="38"/>
    </row>
    <row r="185" spans="1:8" s="16" customFormat="1" ht="21.75" thickBot="1" x14ac:dyDescent="0.25">
      <c r="A185" s="286"/>
      <c r="B185" s="287"/>
      <c r="C185" s="125"/>
      <c r="D185" s="288"/>
      <c r="E185" s="288"/>
      <c r="F185" s="288"/>
      <c r="G185" s="288"/>
      <c r="H185" s="289"/>
    </row>
    <row r="186" spans="1:8" ht="12.6" customHeight="1" x14ac:dyDescent="0.2"/>
    <row r="187" spans="1:8" s="219" customFormat="1" ht="24.95" customHeight="1" x14ac:dyDescent="0.2">
      <c r="A187" s="216"/>
      <c r="B187" s="217" t="s">
        <v>130</v>
      </c>
      <c r="C187" s="218" t="s">
        <v>688</v>
      </c>
      <c r="D187" s="218"/>
    </row>
    <row r="188" spans="1:8" s="219" customFormat="1" ht="24.95" customHeight="1" x14ac:dyDescent="0.2">
      <c r="A188" s="216"/>
      <c r="C188" s="220" t="s">
        <v>689</v>
      </c>
      <c r="D188" s="220"/>
    </row>
    <row r="189" spans="1:8" s="219" customFormat="1" ht="24.95" customHeight="1" x14ac:dyDescent="0.2">
      <c r="A189" s="216"/>
      <c r="C189" s="220" t="s">
        <v>690</v>
      </c>
      <c r="D189" s="220"/>
    </row>
    <row r="190" spans="1:8" s="213" customFormat="1" ht="12" customHeight="1" x14ac:dyDescent="0.2">
      <c r="A190" s="212"/>
      <c r="C190" s="220"/>
      <c r="D190" s="220"/>
      <c r="E190" s="219"/>
      <c r="F190" s="219"/>
      <c r="G190" s="219"/>
    </row>
    <row r="191" spans="1:8" s="227" customFormat="1" ht="24.95" customHeight="1" x14ac:dyDescent="0.2">
      <c r="A191" s="223" t="str">
        <f>Абакан_юр!A171</f>
        <v>По соглашению сторон в качестве валюты платежа могут выступать украинские гривны, в этом случае курс следующий: 1 руб. = 0,5104 гривен</v>
      </c>
      <c r="B191" s="223"/>
      <c r="C191" s="223"/>
      <c r="D191" s="224"/>
      <c r="E191" s="224"/>
      <c r="F191" s="225"/>
      <c r="G191" s="226"/>
      <c r="H191" s="226"/>
    </row>
    <row r="192" spans="1:8" s="227" customFormat="1" ht="24.95" customHeight="1" x14ac:dyDescent="0.2">
      <c r="A192" s="223" t="str">
        <f>Абакан_юр!A172</f>
        <v>По соглашению сторон в качестве валюты платежа могут выступать дирхамы ОАЭ, в этом случае курс следующий: 1 руб. = 0,0436 дирхам</v>
      </c>
      <c r="B192" s="223"/>
      <c r="C192" s="223"/>
      <c r="D192" s="224"/>
      <c r="E192" s="224"/>
      <c r="F192" s="225"/>
      <c r="G192" s="228"/>
      <c r="H192" s="228"/>
    </row>
    <row r="193" spans="1:8" s="227" customFormat="1" ht="24.95" customHeight="1" x14ac:dyDescent="0.2">
      <c r="A193" s="223" t="str">
        <f>Абакан_юр!A173</f>
        <v>По соглашению сторон в качестве валюты платежа могут выступать доллары США, в этом случае курс следующий: 1 руб. = 0,0118 доллара</v>
      </c>
      <c r="B193" s="223"/>
      <c r="C193" s="223"/>
      <c r="D193" s="224"/>
      <c r="E193" s="224"/>
      <c r="F193" s="225"/>
      <c r="G193" s="228"/>
      <c r="H193" s="228"/>
    </row>
    <row r="194" spans="1:8" s="227" customFormat="1" ht="24.95" customHeight="1" x14ac:dyDescent="0.2">
      <c r="A194" s="223" t="str">
        <f>Абакан_юр!A174</f>
        <v>По соглашению сторон в качестве валюты платежа могут выступать евро, в этом случае курс следующий: 1 руб. = 0,0108 евро</v>
      </c>
      <c r="B194" s="223"/>
      <c r="C194" s="223"/>
      <c r="D194" s="224"/>
      <c r="E194" s="225"/>
      <c r="F194" s="225"/>
      <c r="G194" s="228"/>
      <c r="H194" s="228"/>
    </row>
    <row r="195" spans="1:8" s="227" customFormat="1" ht="24.95" customHeight="1" x14ac:dyDescent="0.2">
      <c r="A195" s="223" t="str">
        <f>Абакан_юр!A175</f>
        <v>По соглашению сторон в качестве валюты платежа могут выступать чешские кроны, в этом случае курс следующий: 1 руб. = 0,2741 крона</v>
      </c>
      <c r="B195" s="223"/>
      <c r="C195" s="223"/>
      <c r="D195" s="224"/>
      <c r="E195" s="225"/>
      <c r="F195" s="225"/>
      <c r="G195" s="228"/>
      <c r="H195" s="228"/>
    </row>
    <row r="196" spans="1:8" s="227" customFormat="1" ht="24.95" customHeight="1" x14ac:dyDescent="0.2">
      <c r="A196" s="223" t="str">
        <f>Абакан_юр!A176</f>
        <v>По соглашению сторон в качестве валюты платежа могут выступать киргизские сомы, в этом случае курс следующий: 1 руб. = 1,0001 сом</v>
      </c>
      <c r="B196" s="223"/>
      <c r="C196" s="223"/>
      <c r="D196" s="224"/>
      <c r="E196" s="224"/>
      <c r="F196" s="225"/>
      <c r="G196" s="228"/>
      <c r="H196" s="228"/>
    </row>
    <row r="197" spans="1:8" s="227" customFormat="1" ht="24.95" customHeight="1" x14ac:dyDescent="0.2">
      <c r="A19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7" s="223"/>
      <c r="C197" s="223"/>
      <c r="D197" s="224"/>
      <c r="E197" s="224"/>
      <c r="F197" s="225"/>
      <c r="G197" s="228"/>
      <c r="H197" s="228"/>
    </row>
    <row r="198" spans="1:8" s="234" customFormat="1" ht="12" customHeight="1" x14ac:dyDescent="0.2">
      <c r="A198" s="229"/>
      <c r="B198" s="229"/>
      <c r="C198" s="230"/>
      <c r="D198" s="231"/>
      <c r="E198" s="231"/>
      <c r="F198" s="232"/>
      <c r="G198" s="233"/>
      <c r="H198" s="233"/>
    </row>
    <row r="199" spans="1:8" ht="24.95" customHeight="1" x14ac:dyDescent="0.2">
      <c r="A199" s="235" t="s">
        <v>141</v>
      </c>
      <c r="B199" s="235"/>
      <c r="C199" s="235"/>
      <c r="D199" s="235"/>
      <c r="E199" s="235"/>
      <c r="F199" s="235"/>
      <c r="G199" s="235"/>
      <c r="H199" s="235"/>
    </row>
    <row r="200" spans="1:8" ht="24.95" customHeight="1" x14ac:dyDescent="0.2">
      <c r="A200" s="235" t="s">
        <v>142</v>
      </c>
      <c r="B200" s="235"/>
      <c r="C200" s="235"/>
      <c r="D200" s="235"/>
      <c r="E200" s="235"/>
      <c r="F200" s="235"/>
      <c r="G200" s="235"/>
      <c r="H200" s="235"/>
    </row>
    <row r="201" spans="1:8" s="234" customFormat="1" ht="12.6" customHeight="1" x14ac:dyDescent="0.2">
      <c r="A201" s="229"/>
      <c r="B201" s="229"/>
      <c r="C201" s="230"/>
      <c r="D201" s="231"/>
      <c r="E201" s="231"/>
      <c r="F201" s="232"/>
      <c r="G201" s="233"/>
      <c r="H201" s="233"/>
    </row>
    <row r="202" spans="1:8" s="238" customFormat="1" ht="50.1" customHeight="1" thickBot="1" x14ac:dyDescent="0.25">
      <c r="A202" s="236" t="s">
        <v>143</v>
      </c>
      <c r="B202" s="236"/>
      <c r="C202" s="236"/>
      <c r="D202" s="236"/>
      <c r="E202" s="236"/>
      <c r="F202" s="237"/>
      <c r="G202" s="227"/>
    </row>
    <row r="203" spans="1:8" s="243" customFormat="1" ht="50.1" customHeight="1" thickBot="1" x14ac:dyDescent="0.25">
      <c r="A203" s="306" t="s">
        <v>144</v>
      </c>
      <c r="B203" s="307"/>
      <c r="C203" s="307"/>
      <c r="D203" s="307"/>
      <c r="E203" s="308"/>
      <c r="F203" s="242"/>
      <c r="G203" s="213"/>
    </row>
    <row r="204" spans="1:8" ht="97.5" customHeight="1" thickBot="1" x14ac:dyDescent="0.25">
      <c r="A204" s="421" t="s">
        <v>145</v>
      </c>
      <c r="B204" s="422"/>
      <c r="C204" s="246" t="s">
        <v>146</v>
      </c>
      <c r="D204" s="435" t="s">
        <v>147</v>
      </c>
      <c r="E204" s="436"/>
      <c r="F204" s="248"/>
      <c r="G204" s="248"/>
      <c r="H204" s="248"/>
    </row>
    <row r="205" spans="1:8" ht="99.95" customHeight="1" x14ac:dyDescent="0.2">
      <c r="A205" s="254" t="s">
        <v>148</v>
      </c>
      <c r="B205" s="255"/>
      <c r="C205" s="256" t="s">
        <v>149</v>
      </c>
      <c r="D205" s="257" t="s">
        <v>150</v>
      </c>
      <c r="E205" s="258"/>
      <c r="F205" s="248"/>
      <c r="G205" s="248"/>
      <c r="H205" s="248"/>
    </row>
    <row r="206" spans="1:8" ht="75" customHeight="1" x14ac:dyDescent="0.2">
      <c r="A206" s="254" t="s">
        <v>151</v>
      </c>
      <c r="B206" s="255"/>
      <c r="C206" s="256" t="s">
        <v>152</v>
      </c>
      <c r="D206" s="257" t="s">
        <v>153</v>
      </c>
      <c r="E206" s="258"/>
      <c r="F206" s="248"/>
      <c r="G206" s="248"/>
      <c r="H206" s="248"/>
    </row>
    <row r="207" spans="1:8" ht="128.25" customHeight="1" thickBot="1" x14ac:dyDescent="0.25">
      <c r="A207" s="316" t="s">
        <v>154</v>
      </c>
      <c r="B207" s="317"/>
      <c r="C207" s="318" t="s">
        <v>155</v>
      </c>
      <c r="D207" s="319" t="s">
        <v>153</v>
      </c>
      <c r="E207" s="320"/>
      <c r="F207" s="248"/>
      <c r="G207" s="248"/>
      <c r="H207" s="248"/>
    </row>
    <row r="208" spans="1:8" s="213" customFormat="1" ht="102.75" customHeight="1" thickBot="1" x14ac:dyDescent="0.25">
      <c r="A208" s="316" t="s">
        <v>157</v>
      </c>
      <c r="B208" s="317"/>
      <c r="C208" s="613" t="s">
        <v>158</v>
      </c>
      <c r="D208" s="317" t="s">
        <v>153</v>
      </c>
      <c r="E208" s="614"/>
      <c r="F208" s="242"/>
      <c r="G208" s="242"/>
      <c r="H208" s="242"/>
    </row>
    <row r="209" spans="1:8" s="234" customFormat="1" ht="222.75" customHeight="1" thickBot="1" x14ac:dyDescent="0.25">
      <c r="A209" s="316" t="s">
        <v>159</v>
      </c>
      <c r="B209" s="317"/>
      <c r="C209" s="318" t="s">
        <v>160</v>
      </c>
      <c r="D209" s="319" t="s">
        <v>153</v>
      </c>
      <c r="E209" s="320"/>
      <c r="F209" s="232"/>
      <c r="G209" s="233"/>
      <c r="H209" s="233"/>
    </row>
    <row r="210" spans="1:8" s="234" customFormat="1" ht="12" customHeight="1" x14ac:dyDescent="0.2">
      <c r="A210" s="229"/>
      <c r="B210" s="229"/>
      <c r="C210" s="230"/>
      <c r="D210" s="231"/>
      <c r="E210" s="231"/>
      <c r="F210" s="232"/>
      <c r="G210" s="233"/>
      <c r="H210" s="233"/>
    </row>
    <row r="211" spans="1:8" s="540" customFormat="1" ht="75" customHeight="1" x14ac:dyDescent="0.2">
      <c r="A211" s="538" t="s">
        <v>660</v>
      </c>
      <c r="B211" s="538"/>
      <c r="C211" s="538"/>
      <c r="D211" s="538"/>
      <c r="E211" s="538"/>
      <c r="F211" s="538"/>
      <c r="G211" s="538"/>
      <c r="H211" s="538"/>
    </row>
    <row r="212" spans="1:8" s="540" customFormat="1" ht="24.75" customHeight="1" x14ac:dyDescent="0.2">
      <c r="A212" s="539" t="s">
        <v>691</v>
      </c>
      <c r="B212" s="539"/>
      <c r="C212" s="539"/>
      <c r="D212" s="539"/>
      <c r="E212" s="539"/>
      <c r="F212" s="539"/>
      <c r="G212" s="539"/>
      <c r="H212" s="539"/>
    </row>
    <row r="213" spans="1:8" s="234" customFormat="1" ht="12" customHeight="1" x14ac:dyDescent="0.2">
      <c r="A213" s="229"/>
      <c r="B213" s="229"/>
      <c r="C213" s="230"/>
      <c r="D213" s="231"/>
      <c r="E213" s="231"/>
      <c r="F213" s="232"/>
      <c r="G213" s="233"/>
      <c r="H213" s="233"/>
    </row>
    <row r="214" spans="1:8" ht="42" customHeight="1" x14ac:dyDescent="0.2">
      <c r="A214" s="260" t="s">
        <v>161</v>
      </c>
      <c r="B214" s="260"/>
      <c r="C214" s="260"/>
      <c r="D214" s="260"/>
      <c r="E214" s="260"/>
      <c r="F214" s="260"/>
      <c r="G214" s="260"/>
      <c r="H214" s="260"/>
    </row>
    <row r="215" spans="1:8" ht="36" customHeight="1" x14ac:dyDescent="0.2">
      <c r="A215" s="260" t="s">
        <v>162</v>
      </c>
      <c r="B215" s="260"/>
      <c r="C215" s="260"/>
      <c r="D215" s="260"/>
      <c r="E215" s="260"/>
      <c r="F215" s="260"/>
      <c r="G215" s="260"/>
      <c r="H215" s="260"/>
    </row>
    <row r="216" spans="1:8" ht="189" customHeight="1" x14ac:dyDescent="0.2">
      <c r="A21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1"/>
      <c r="C216" s="321"/>
      <c r="D216" s="321"/>
      <c r="E216" s="321"/>
      <c r="F216" s="321"/>
      <c r="G216" s="321"/>
      <c r="H216" s="321"/>
    </row>
    <row r="217" spans="1:8" s="16" customFormat="1" ht="67.5" customHeight="1" x14ac:dyDescent="0.2">
      <c r="A217" s="235" t="s">
        <v>164</v>
      </c>
      <c r="B217" s="235"/>
      <c r="C217" s="235"/>
      <c r="D217" s="235"/>
      <c r="E217" s="235"/>
      <c r="F217" s="235"/>
      <c r="G217" s="235"/>
      <c r="H217" s="235"/>
    </row>
    <row r="218" spans="1:8" ht="23.25" x14ac:dyDescent="0.2">
      <c r="A218" s="260" t="s">
        <v>165</v>
      </c>
      <c r="B218" s="260"/>
      <c r="C218" s="260"/>
      <c r="D218" s="260"/>
      <c r="E218" s="260"/>
      <c r="F218" s="260"/>
      <c r="G218" s="260"/>
      <c r="H218" s="260"/>
    </row>
    <row r="219" spans="1:8" ht="6" customHeight="1" x14ac:dyDescent="0.2"/>
    <row r="220" spans="1:8" s="262" customFormat="1" ht="114.75" customHeight="1" x14ac:dyDescent="0.2">
      <c r="A220" s="235" t="s">
        <v>166</v>
      </c>
      <c r="B220" s="235"/>
      <c r="C220" s="235"/>
      <c r="D220" s="235"/>
      <c r="E220" s="235"/>
      <c r="F220" s="235"/>
      <c r="G220" s="235"/>
      <c r="H220" s="235"/>
    </row>
  </sheetData>
  <sheetProtection selectLockedCells="1" selectUnlockedCells="1"/>
  <mergeCells count="358">
    <mergeCell ref="A214:H214"/>
    <mergeCell ref="A215:H215"/>
    <mergeCell ref="A216:H216"/>
    <mergeCell ref="A217:H217"/>
    <mergeCell ref="A218:H218"/>
    <mergeCell ref="A220:E220"/>
    <mergeCell ref="F220:H220"/>
    <mergeCell ref="A208:B208"/>
    <mergeCell ref="D208:E208"/>
    <mergeCell ref="A209:B209"/>
    <mergeCell ref="D209:E209"/>
    <mergeCell ref="A211:H211"/>
    <mergeCell ref="A212:H212"/>
    <mergeCell ref="A205:B205"/>
    <mergeCell ref="D205:E205"/>
    <mergeCell ref="A206:B206"/>
    <mergeCell ref="D206:E206"/>
    <mergeCell ref="A207:B207"/>
    <mergeCell ref="D207:E207"/>
    <mergeCell ref="A199:H199"/>
    <mergeCell ref="A200:H200"/>
    <mergeCell ref="A202:E202"/>
    <mergeCell ref="A203:E203"/>
    <mergeCell ref="A204:B204"/>
    <mergeCell ref="D204:E204"/>
    <mergeCell ref="A192:C192"/>
    <mergeCell ref="A193:C193"/>
    <mergeCell ref="A194:C194"/>
    <mergeCell ref="A195:C195"/>
    <mergeCell ref="A196:C196"/>
    <mergeCell ref="A197:C197"/>
    <mergeCell ref="C187:D187"/>
    <mergeCell ref="C188:D188"/>
    <mergeCell ref="C189:D189"/>
    <mergeCell ref="C190:D190"/>
    <mergeCell ref="A191:C191"/>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07"/>
  <sheetViews>
    <sheetView view="pageBreakPreview" zoomScale="40" zoomScaleNormal="60" zoomScaleSheetLayoutView="40" workbookViewId="0">
      <pane ySplit="4" topLeftCell="A16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4" width="90.7109375" style="213" customWidth="1"/>
    <col min="5" max="16384" width="9.140625" style="215"/>
  </cols>
  <sheetData>
    <row r="1" spans="1:4" s="4" customFormat="1" ht="50.1" customHeight="1" x14ac:dyDescent="0.2">
      <c r="A1" s="1"/>
      <c r="B1" s="2"/>
      <c r="C1" s="3" t="s">
        <v>0</v>
      </c>
      <c r="D1" s="232"/>
    </row>
    <row r="2" spans="1:4" s="10" customFormat="1" ht="50.1" customHeight="1" x14ac:dyDescent="0.2">
      <c r="A2" s="5" t="str">
        <f>Абакан_юр!A2</f>
        <v>Введен в действие с "01" августа 2024 г.</v>
      </c>
      <c r="B2" s="6" t="s">
        <v>2</v>
      </c>
      <c r="C2" s="7" t="s">
        <v>692</v>
      </c>
      <c r="D2" s="51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ht="21.75" thickBot="1" x14ac:dyDescent="0.25">
      <c r="A6" s="431"/>
      <c r="B6" s="432"/>
      <c r="C6" s="433"/>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57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57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267">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271"/>
    </row>
    <row r="26" spans="1:4" s="16" customFormat="1" ht="24.95" customHeight="1" thickBot="1" x14ac:dyDescent="0.25">
      <c r="A26" s="81"/>
      <c r="B26" s="48"/>
      <c r="C26" s="49"/>
      <c r="D26" s="57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57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57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29"/>
      <c r="C47" s="130"/>
      <c r="D47" s="511"/>
    </row>
    <row r="48" spans="1:4"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275">
        <v>1800</v>
      </c>
    </row>
    <row r="49" spans="1:4"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276"/>
    </row>
    <row r="50" spans="1:4"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276"/>
    </row>
    <row r="51" spans="1:4" ht="21.75" thickBot="1" x14ac:dyDescent="0.25">
      <c r="A51" s="81"/>
      <c r="B51" s="129"/>
      <c r="C51" s="130"/>
      <c r="D51" s="511"/>
    </row>
    <row r="52" spans="1:4"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63">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64"/>
    </row>
    <row r="54" spans="1:4" ht="21.75" thickBot="1" x14ac:dyDescent="0.25">
      <c r="A54" s="431"/>
      <c r="B54" s="432"/>
      <c r="C54" s="433"/>
      <c r="D54" s="571"/>
    </row>
    <row r="55" spans="1:4"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1">
        <v>3258</v>
      </c>
    </row>
    <row r="56" spans="1:4" s="16" customFormat="1" ht="132" customHeight="1" x14ac:dyDescent="0.2">
      <c r="A56" s="34"/>
      <c r="B56" s="35"/>
      <c r="C56" s="35"/>
      <c r="D56" s="36"/>
    </row>
    <row r="57" spans="1:4" s="16" customFormat="1" ht="9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6"/>
    </row>
    <row r="58" spans="1:4" s="16" customFormat="1" ht="9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121"/>
    </row>
    <row r="59" spans="1:4"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44"/>
    </row>
    <row r="60" spans="1:4" s="16" customFormat="1" ht="24.95" customHeight="1" thickBot="1" x14ac:dyDescent="0.25">
      <c r="A60" s="47"/>
      <c r="B60" s="48"/>
      <c r="C60" s="49"/>
      <c r="D60" s="572"/>
    </row>
    <row r="61" spans="1:4"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54">
        <v>3486</v>
      </c>
    </row>
    <row r="62" spans="1:4" s="16" customFormat="1" ht="132" customHeight="1" x14ac:dyDescent="0.2">
      <c r="A62" s="55"/>
      <c r="B62" s="35"/>
      <c r="C62" s="35"/>
      <c r="D62" s="56"/>
    </row>
    <row r="63" spans="1:4" s="16" customFormat="1" ht="97.5"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56"/>
    </row>
    <row r="64" spans="1:4"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56"/>
    </row>
    <row r="65" spans="1:4"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61"/>
    </row>
    <row r="66" spans="1:4" s="16" customFormat="1" ht="24.95" customHeight="1" thickBot="1" x14ac:dyDescent="0.25">
      <c r="A66" s="81"/>
      <c r="B66" s="82"/>
      <c r="C66" s="83"/>
      <c r="D66" s="573"/>
    </row>
    <row r="67" spans="1:4"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267">
        <v>60</v>
      </c>
    </row>
    <row r="68" spans="1:4" s="16" customFormat="1" ht="94.5" customHeight="1" x14ac:dyDescent="0.2">
      <c r="A68" s="71"/>
      <c r="B68" s="92"/>
      <c r="C68" s="93"/>
      <c r="D68" s="94"/>
    </row>
    <row r="69" spans="1:4"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271"/>
    </row>
    <row r="70" spans="1:4" ht="21.75" thickBot="1" x14ac:dyDescent="0.25">
      <c r="A70" s="81"/>
      <c r="B70" s="129"/>
      <c r="C70" s="130"/>
      <c r="D70" s="511"/>
    </row>
    <row r="71" spans="1:4" ht="50.1" customHeight="1" thickBot="1" x14ac:dyDescent="0.25">
      <c r="A71" s="136" t="s">
        <v>38</v>
      </c>
      <c r="B71" s="137"/>
      <c r="C71" s="137"/>
      <c r="D71" s="576" t="str">
        <f>"от "&amp;MIN(D72:D91)&amp;" до "&amp;MAX(D72:D91)</f>
        <v>от 120 до 2400</v>
      </c>
    </row>
    <row r="72" spans="1:4"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577">
        <v>120</v>
      </c>
    </row>
    <row r="73" spans="1:4" ht="37.5" customHeight="1" x14ac:dyDescent="0.2">
      <c r="A73" s="147" t="s">
        <v>40</v>
      </c>
      <c r="B73" s="148"/>
      <c r="C73" s="143"/>
      <c r="D73" s="578">
        <v>240</v>
      </c>
    </row>
    <row r="74" spans="1:4" ht="37.5" customHeight="1" x14ac:dyDescent="0.2">
      <c r="A74" s="147" t="s">
        <v>41</v>
      </c>
      <c r="B74" s="148"/>
      <c r="C74" s="143"/>
      <c r="D74" s="578">
        <v>360</v>
      </c>
    </row>
    <row r="75" spans="1:4" ht="37.5" customHeight="1" x14ac:dyDescent="0.2">
      <c r="A75" s="147" t="s">
        <v>42</v>
      </c>
      <c r="B75" s="148"/>
      <c r="C75" s="143"/>
      <c r="D75" s="578">
        <v>480</v>
      </c>
    </row>
    <row r="76" spans="1:4" ht="37.5" customHeight="1" x14ac:dyDescent="0.2">
      <c r="A76" s="147" t="s">
        <v>43</v>
      </c>
      <c r="B76" s="148"/>
      <c r="C76" s="143"/>
      <c r="D76" s="578">
        <v>600</v>
      </c>
    </row>
    <row r="77" spans="1:4" ht="37.5" customHeight="1" x14ac:dyDescent="0.2">
      <c r="A77" s="147" t="s">
        <v>44</v>
      </c>
      <c r="B77" s="148"/>
      <c r="C77" s="143"/>
      <c r="D77" s="578">
        <v>720</v>
      </c>
    </row>
    <row r="78" spans="1:4" ht="37.5" customHeight="1" x14ac:dyDescent="0.2">
      <c r="A78" s="147" t="s">
        <v>45</v>
      </c>
      <c r="B78" s="148"/>
      <c r="C78" s="143"/>
      <c r="D78" s="578">
        <v>840</v>
      </c>
    </row>
    <row r="79" spans="1:4" ht="37.5" customHeight="1" x14ac:dyDescent="0.2">
      <c r="A79" s="147" t="s">
        <v>46</v>
      </c>
      <c r="B79" s="148"/>
      <c r="C79" s="143"/>
      <c r="D79" s="578">
        <v>960</v>
      </c>
    </row>
    <row r="80" spans="1:4" ht="37.5" customHeight="1" x14ac:dyDescent="0.2">
      <c r="A80" s="147" t="s">
        <v>47</v>
      </c>
      <c r="B80" s="148"/>
      <c r="C80" s="143"/>
      <c r="D80" s="578">
        <v>1080</v>
      </c>
    </row>
    <row r="81" spans="1:4" ht="37.5" customHeight="1" x14ac:dyDescent="0.2">
      <c r="A81" s="147" t="s">
        <v>48</v>
      </c>
      <c r="B81" s="148"/>
      <c r="C81" s="143"/>
      <c r="D81" s="578">
        <v>1200</v>
      </c>
    </row>
    <row r="82" spans="1:4" ht="37.5" customHeight="1" x14ac:dyDescent="0.2">
      <c r="A82" s="147" t="s">
        <v>49</v>
      </c>
      <c r="B82" s="148"/>
      <c r="C82" s="143"/>
      <c r="D82" s="578">
        <v>1320</v>
      </c>
    </row>
    <row r="83" spans="1:4" ht="37.5" customHeight="1" x14ac:dyDescent="0.2">
      <c r="A83" s="147" t="s">
        <v>50</v>
      </c>
      <c r="B83" s="148"/>
      <c r="C83" s="143"/>
      <c r="D83" s="578">
        <v>1440</v>
      </c>
    </row>
    <row r="84" spans="1:4" ht="37.5" customHeight="1" x14ac:dyDescent="0.2">
      <c r="A84" s="147" t="s">
        <v>51</v>
      </c>
      <c r="B84" s="148"/>
      <c r="C84" s="143"/>
      <c r="D84" s="578">
        <v>1560</v>
      </c>
    </row>
    <row r="85" spans="1:4" ht="37.5" customHeight="1" x14ac:dyDescent="0.2">
      <c r="A85" s="147" t="s">
        <v>52</v>
      </c>
      <c r="B85" s="148"/>
      <c r="C85" s="143"/>
      <c r="D85" s="578">
        <v>1680</v>
      </c>
    </row>
    <row r="86" spans="1:4" ht="37.5" customHeight="1" x14ac:dyDescent="0.2">
      <c r="A86" s="147" t="s">
        <v>53</v>
      </c>
      <c r="B86" s="148"/>
      <c r="C86" s="143"/>
      <c r="D86" s="578">
        <v>1800</v>
      </c>
    </row>
    <row r="87" spans="1:4" ht="37.5" customHeight="1" x14ac:dyDescent="0.2">
      <c r="A87" s="147" t="s">
        <v>54</v>
      </c>
      <c r="B87" s="148"/>
      <c r="C87" s="143"/>
      <c r="D87" s="578">
        <v>1920</v>
      </c>
    </row>
    <row r="88" spans="1:4" ht="37.5" customHeight="1" x14ac:dyDescent="0.2">
      <c r="A88" s="147" t="s">
        <v>55</v>
      </c>
      <c r="B88" s="148"/>
      <c r="C88" s="143"/>
      <c r="D88" s="578">
        <v>2040</v>
      </c>
    </row>
    <row r="89" spans="1:4" ht="37.5" customHeight="1" x14ac:dyDescent="0.2">
      <c r="A89" s="147" t="s">
        <v>56</v>
      </c>
      <c r="B89" s="148"/>
      <c r="C89" s="143"/>
      <c r="D89" s="578">
        <v>2160</v>
      </c>
    </row>
    <row r="90" spans="1:4" ht="37.5" customHeight="1" x14ac:dyDescent="0.2">
      <c r="A90" s="147" t="s">
        <v>57</v>
      </c>
      <c r="B90" s="148"/>
      <c r="C90" s="143"/>
      <c r="D90" s="578">
        <v>2280</v>
      </c>
    </row>
    <row r="91" spans="1:4" ht="37.5" customHeight="1" thickBot="1" x14ac:dyDescent="0.25">
      <c r="A91" s="147" t="s">
        <v>58</v>
      </c>
      <c r="B91" s="148"/>
      <c r="C91" s="143"/>
      <c r="D91" s="578">
        <v>2400</v>
      </c>
    </row>
    <row r="92" spans="1:4" ht="50.1" customHeight="1" thickBot="1" x14ac:dyDescent="0.25">
      <c r="A92" s="136" t="s">
        <v>59</v>
      </c>
      <c r="B92" s="137"/>
      <c r="C92" s="137"/>
      <c r="D92" s="576" t="str">
        <f>"от "&amp;MIN(D93:D102)&amp;" до "&amp;MAX(D93:D102)</f>
        <v>от 60 до 648</v>
      </c>
    </row>
    <row r="93" spans="1:4" ht="151.5" x14ac:dyDescent="0.2">
      <c r="A93" s="149" t="s">
        <v>60</v>
      </c>
      <c r="B93" s="150" t="s">
        <v>13</v>
      </c>
      <c r="C93" s="296"/>
      <c r="D93" s="592">
        <v>192</v>
      </c>
    </row>
    <row r="94" spans="1:4" ht="37.5" customHeight="1" x14ac:dyDescent="0.2">
      <c r="A94" s="372" t="s">
        <v>61</v>
      </c>
      <c r="B94" s="373"/>
      <c r="C94" s="15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578">
        <v>60</v>
      </c>
    </row>
    <row r="95" spans="1:4" ht="37.5" customHeight="1" x14ac:dyDescent="0.2">
      <c r="A95" s="372" t="s">
        <v>62</v>
      </c>
      <c r="B95" s="373"/>
      <c r="C95" s="159"/>
      <c r="D95" s="578">
        <v>648</v>
      </c>
    </row>
    <row r="96" spans="1:4" ht="37.5" customHeight="1" x14ac:dyDescent="0.2">
      <c r="A96" s="376" t="s">
        <v>63</v>
      </c>
      <c r="B96" s="377"/>
      <c r="C96" s="159"/>
      <c r="D96" s="578">
        <v>180</v>
      </c>
    </row>
    <row r="97" spans="1:4" ht="37.5" customHeight="1" x14ac:dyDescent="0.2">
      <c r="A97" s="378" t="s">
        <v>64</v>
      </c>
      <c r="B97" s="379"/>
      <c r="C97" s="159"/>
      <c r="D97" s="578">
        <v>594</v>
      </c>
    </row>
    <row r="98" spans="1:4" ht="37.5" customHeight="1" x14ac:dyDescent="0.2">
      <c r="A98" s="372" t="s">
        <v>65</v>
      </c>
      <c r="B98" s="373"/>
      <c r="C98" s="159"/>
      <c r="D98" s="592">
        <v>60</v>
      </c>
    </row>
    <row r="99" spans="1:4" ht="37.5" customHeight="1" x14ac:dyDescent="0.2">
      <c r="A99" s="372" t="s">
        <v>66</v>
      </c>
      <c r="B99" s="373"/>
      <c r="C99" s="159"/>
      <c r="D99" s="592">
        <v>60</v>
      </c>
    </row>
    <row r="100" spans="1:4" ht="37.5" customHeight="1" x14ac:dyDescent="0.2">
      <c r="A100" s="372" t="s">
        <v>67</v>
      </c>
      <c r="B100" s="373"/>
      <c r="C100" s="159"/>
      <c r="D100" s="592">
        <v>120</v>
      </c>
    </row>
    <row r="101" spans="1:4" ht="37.5" customHeight="1" x14ac:dyDescent="0.2">
      <c r="A101" s="372" t="s">
        <v>68</v>
      </c>
      <c r="B101" s="373"/>
      <c r="C101" s="159"/>
      <c r="D101" s="592">
        <v>180</v>
      </c>
    </row>
    <row r="102" spans="1:4" ht="37.5" customHeight="1" thickBot="1" x14ac:dyDescent="0.25">
      <c r="A102" s="381" t="s">
        <v>69</v>
      </c>
      <c r="B102" s="382"/>
      <c r="C102" s="164"/>
      <c r="D102" s="695">
        <v>240</v>
      </c>
    </row>
    <row r="103" spans="1:4"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765">
        <v>30</v>
      </c>
    </row>
    <row r="104" spans="1:4" ht="50.1" customHeight="1" thickBot="1" x14ac:dyDescent="0.25">
      <c r="A104" s="24" t="s">
        <v>72</v>
      </c>
      <c r="B104" s="25"/>
      <c r="C104" s="26"/>
      <c r="D104" s="27" t="str">
        <f>"от "&amp;MIN(D106,D126:D142)&amp;" до "&amp;MAX(D106,D126:D142)</f>
        <v>от 300 до 2412</v>
      </c>
    </row>
    <row r="105" spans="1:4" ht="21.75" thickBot="1" x14ac:dyDescent="0.25">
      <c r="A105" s="286"/>
      <c r="B105" s="287"/>
      <c r="C105" s="130"/>
      <c r="D105" s="553"/>
    </row>
    <row r="106" spans="1:4" ht="57.7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584">
        <v>360</v>
      </c>
    </row>
    <row r="107" spans="1:4" ht="57.75" customHeight="1" thickBot="1" x14ac:dyDescent="0.25">
      <c r="A107" s="184" t="s">
        <v>74</v>
      </c>
      <c r="B107" s="185"/>
      <c r="C107" s="186"/>
      <c r="D107" s="698" t="s">
        <v>75</v>
      </c>
    </row>
    <row r="108" spans="1:4" ht="57.75" customHeight="1" x14ac:dyDescent="0.2">
      <c r="A108" s="190" t="s">
        <v>76</v>
      </c>
      <c r="B108" s="191"/>
      <c r="C108" s="186"/>
      <c r="D108" s="578">
        <f>D106/4</f>
        <v>90</v>
      </c>
    </row>
    <row r="109" spans="1:4" ht="57.75" customHeight="1" x14ac:dyDescent="0.2">
      <c r="A109" s="190" t="s">
        <v>77</v>
      </c>
      <c r="B109" s="191"/>
      <c r="C109" s="186"/>
      <c r="D109" s="578">
        <f>D106/5</f>
        <v>72</v>
      </c>
    </row>
    <row r="110" spans="1:4" ht="57.75" customHeight="1" x14ac:dyDescent="0.2">
      <c r="A110" s="190" t="s">
        <v>78</v>
      </c>
      <c r="B110" s="191"/>
      <c r="C110" s="186"/>
      <c r="D110" s="578">
        <f>D106/6</f>
        <v>60</v>
      </c>
    </row>
    <row r="111" spans="1:4" ht="57.75" customHeight="1" x14ac:dyDescent="0.2">
      <c r="A111" s="190" t="s">
        <v>79</v>
      </c>
      <c r="B111" s="191"/>
      <c r="C111" s="186"/>
      <c r="D111" s="578">
        <f>D106/7</f>
        <v>51.428571428571431</v>
      </c>
    </row>
    <row r="112" spans="1:4" ht="57.75" customHeight="1" x14ac:dyDescent="0.2">
      <c r="A112" s="190" t="s">
        <v>80</v>
      </c>
      <c r="B112" s="191"/>
      <c r="C112" s="186"/>
      <c r="D112" s="578">
        <f>D106/8</f>
        <v>45</v>
      </c>
    </row>
    <row r="113" spans="1:4" ht="57.75" customHeight="1" x14ac:dyDescent="0.2">
      <c r="A113" s="190" t="s">
        <v>81</v>
      </c>
      <c r="B113" s="191"/>
      <c r="C113" s="186"/>
      <c r="D113" s="578">
        <f>D106/9</f>
        <v>40</v>
      </c>
    </row>
    <row r="114" spans="1:4" ht="57.75" customHeight="1" thickBot="1" x14ac:dyDescent="0.25">
      <c r="A114" s="190" t="s">
        <v>82</v>
      </c>
      <c r="B114" s="191"/>
      <c r="C114" s="186"/>
      <c r="D114" s="578">
        <f>D106/10</f>
        <v>36</v>
      </c>
    </row>
    <row r="115" spans="1:4" ht="57.75" customHeight="1" thickBot="1" x14ac:dyDescent="0.25">
      <c r="A115" s="179" t="s">
        <v>83</v>
      </c>
      <c r="B115" s="180"/>
      <c r="C115" s="186"/>
      <c r="D115" s="584">
        <v>1368</v>
      </c>
    </row>
    <row r="116" spans="1:4" ht="57.75" customHeight="1" thickBot="1" x14ac:dyDescent="0.25">
      <c r="A116" s="184" t="s">
        <v>74</v>
      </c>
      <c r="B116" s="185"/>
      <c r="C116" s="186"/>
      <c r="D116" s="698" t="s">
        <v>75</v>
      </c>
    </row>
    <row r="117" spans="1:4" ht="57.75" customHeight="1" x14ac:dyDescent="0.2">
      <c r="A117" s="190" t="s">
        <v>76</v>
      </c>
      <c r="B117" s="191"/>
      <c r="C117" s="186"/>
      <c r="D117" s="578">
        <v>342</v>
      </c>
    </row>
    <row r="118" spans="1:4" ht="57.75" customHeight="1" x14ac:dyDescent="0.2">
      <c r="A118" s="190" t="s">
        <v>77</v>
      </c>
      <c r="B118" s="191"/>
      <c r="C118" s="186"/>
      <c r="D118" s="578">
        <v>273.59999999999997</v>
      </c>
    </row>
    <row r="119" spans="1:4" ht="57.75" customHeight="1" x14ac:dyDescent="0.2">
      <c r="A119" s="190" t="s">
        <v>78</v>
      </c>
      <c r="B119" s="191"/>
      <c r="C119" s="186"/>
      <c r="D119" s="578">
        <v>228</v>
      </c>
    </row>
    <row r="120" spans="1:4" ht="57.75" customHeight="1" x14ac:dyDescent="0.2">
      <c r="A120" s="190" t="s">
        <v>79</v>
      </c>
      <c r="B120" s="191"/>
      <c r="C120" s="186"/>
      <c r="D120" s="578">
        <v>195.42857142857142</v>
      </c>
    </row>
    <row r="121" spans="1:4" ht="57.75" customHeight="1" x14ac:dyDescent="0.2">
      <c r="A121" s="190" t="s">
        <v>80</v>
      </c>
      <c r="B121" s="191"/>
      <c r="C121" s="186"/>
      <c r="D121" s="578">
        <v>171</v>
      </c>
    </row>
    <row r="122" spans="1:4" ht="57.75" customHeight="1" x14ac:dyDescent="0.2">
      <c r="A122" s="190" t="s">
        <v>81</v>
      </c>
      <c r="B122" s="191"/>
      <c r="C122" s="186"/>
      <c r="D122" s="578">
        <v>152</v>
      </c>
    </row>
    <row r="123" spans="1:4" ht="57.75" customHeight="1" thickBot="1" x14ac:dyDescent="0.25">
      <c r="A123" s="190" t="s">
        <v>82</v>
      </c>
      <c r="B123" s="191"/>
      <c r="C123" s="194"/>
      <c r="D123" s="578">
        <v>136.79999999999998</v>
      </c>
    </row>
    <row r="124" spans="1:4"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590">
        <v>3000</v>
      </c>
    </row>
    <row r="125" spans="1:4" ht="21.75" thickBot="1" x14ac:dyDescent="0.25">
      <c r="A125" s="197"/>
      <c r="B125" s="198"/>
      <c r="C125" s="125"/>
      <c r="D125" s="591"/>
    </row>
    <row r="126" spans="1:4" ht="50.1" customHeight="1" x14ac:dyDescent="0.2">
      <c r="A126" s="160" t="s">
        <v>85</v>
      </c>
      <c r="B126" s="161"/>
      <c r="C126" s="294" t="str">
        <f>"Интернет-площадка 2gis.ru на основе Cправочника организаций "&amp;$C$2&amp;""</f>
        <v>Интернет-площадка 2gis.ru на основе Cправочника организаций "2ГИС.ТАГАНРОГ</v>
      </c>
      <c r="D126" s="592">
        <v>1740</v>
      </c>
    </row>
    <row r="127" spans="1:4" ht="50.1" customHeight="1" x14ac:dyDescent="0.2">
      <c r="A127" s="160" t="s">
        <v>86</v>
      </c>
      <c r="B127" s="161"/>
      <c r="C127"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592">
        <v>648</v>
      </c>
    </row>
    <row r="128" spans="1:4" ht="50.1" customHeight="1" x14ac:dyDescent="0.2">
      <c r="A128" s="160" t="s">
        <v>87</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592">
        <v>1008</v>
      </c>
    </row>
    <row r="129" spans="1:4" ht="50.1" customHeight="1" x14ac:dyDescent="0.2">
      <c r="A129" s="160" t="s">
        <v>88</v>
      </c>
      <c r="B129" s="161"/>
      <c r="C129" s="203" t="str">
        <f>"Интернет-площадка 2gis.ru на основе Cправочника организаций "&amp;$C$2&amp;""</f>
        <v>Интернет-площадка 2gis.ru на основе Cправочника организаций "2ГИС.ТАГАНРОГ</v>
      </c>
      <c r="D129" s="592">
        <v>2010</v>
      </c>
    </row>
    <row r="130" spans="1:4"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"2ГИС.ТАГАНРОГ</v>
      </c>
      <c r="D130" s="592">
        <v>2412</v>
      </c>
    </row>
    <row r="131" spans="1:4" ht="50.1" customHeight="1" x14ac:dyDescent="0.2">
      <c r="A131" s="160" t="s">
        <v>90</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592">
        <v>648</v>
      </c>
    </row>
    <row r="132" spans="1:4" ht="50.1" customHeight="1" x14ac:dyDescent="0.2">
      <c r="A132" s="160" t="s">
        <v>91</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592">
        <v>414</v>
      </c>
    </row>
    <row r="133" spans="1:4" ht="50.1" customHeight="1" x14ac:dyDescent="0.2">
      <c r="A133" s="160" t="s">
        <v>92</v>
      </c>
      <c r="B133" s="161"/>
      <c r="C133"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592">
        <v>888</v>
      </c>
    </row>
    <row r="134" spans="1:4" ht="50.1" customHeight="1" x14ac:dyDescent="0.2">
      <c r="A134" s="160" t="s">
        <v>93</v>
      </c>
      <c r="B134" s="161"/>
      <c r="C134" s="203" t="e">
        <f>#REF!</f>
        <v>#REF!</v>
      </c>
      <c r="D134" s="592">
        <v>1200</v>
      </c>
    </row>
    <row r="135" spans="1:4" ht="50.1" customHeight="1" x14ac:dyDescent="0.2">
      <c r="A135" s="160" t="s">
        <v>94</v>
      </c>
      <c r="B135" s="161"/>
      <c r="C135" s="203" t="s">
        <v>95</v>
      </c>
      <c r="D135" s="592">
        <v>300</v>
      </c>
    </row>
    <row r="136" spans="1:4" ht="79.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592">
        <v>1008</v>
      </c>
    </row>
    <row r="137" spans="1:4" ht="79.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592">
        <v>804</v>
      </c>
    </row>
    <row r="138" spans="1:4" ht="79.5" customHeight="1" x14ac:dyDescent="0.2">
      <c r="A138" s="160" t="s">
        <v>98</v>
      </c>
      <c r="B138" s="161"/>
      <c r="C138"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592">
        <v>474</v>
      </c>
    </row>
    <row r="139" spans="1:4" ht="79.5" customHeight="1" x14ac:dyDescent="0.2">
      <c r="A139" s="160" t="s">
        <v>99</v>
      </c>
      <c r="B139" s="161"/>
      <c r="C139"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592">
        <v>408</v>
      </c>
    </row>
    <row r="140" spans="1:4" ht="79.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592">
        <v>2010</v>
      </c>
    </row>
    <row r="141" spans="1:4" ht="79.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1" s="592">
        <v>2004</v>
      </c>
    </row>
    <row r="142" spans="1:4" ht="50.1" customHeight="1" thickBot="1" x14ac:dyDescent="0.25">
      <c r="A142" s="160" t="s">
        <v>102</v>
      </c>
      <c r="B142" s="161"/>
      <c r="C142"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2" s="592">
        <v>474</v>
      </c>
    </row>
    <row r="143" spans="1:4"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592">
        <v>192</v>
      </c>
    </row>
    <row r="144" spans="1:4"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4" s="592">
        <v>50010</v>
      </c>
    </row>
    <row r="145" spans="1:4"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5" s="592">
        <v>1005</v>
      </c>
    </row>
    <row r="146" spans="1:4" s="16" customFormat="1" ht="96" customHeight="1" x14ac:dyDescent="0.2">
      <c r="A146" s="154" t="s">
        <v>106</v>
      </c>
      <c r="B146" s="204"/>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6" s="592">
        <v>2004</v>
      </c>
    </row>
    <row r="147" spans="1:4" ht="50.1" customHeight="1" x14ac:dyDescent="0.2">
      <c r="A147" s="160" t="s">
        <v>107</v>
      </c>
      <c r="B147" s="161"/>
      <c r="C147" s="203" t="str">
        <f>"Интернет-площадка 2gis.ru на основе Cправочника организаций "&amp;$C$2&amp;""</f>
        <v>Интернет-площадка 2gis.ru на основе Cправочника организаций "2ГИС.ТАГАНРОГ</v>
      </c>
      <c r="D147" s="592">
        <v>2520</v>
      </c>
    </row>
    <row r="148" spans="1:4" ht="42" customHeight="1" x14ac:dyDescent="0.2">
      <c r="A148" s="160" t="s">
        <v>108</v>
      </c>
      <c r="B148" s="161"/>
      <c r="C148" s="203"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592">
        <v>960</v>
      </c>
    </row>
    <row r="149" spans="1:4" ht="50.1" customHeight="1" x14ac:dyDescent="0.2">
      <c r="A149" s="160" t="s">
        <v>109</v>
      </c>
      <c r="B149" s="161"/>
      <c r="C149" s="203" t="str">
        <f t="shared" si="1"/>
        <v>Электронный справочник на основе Справочника организаций "2ГИС.ТАГАНРОГ (версия для ПК)</v>
      </c>
      <c r="D149" s="592">
        <v>1440</v>
      </c>
    </row>
    <row r="150" spans="1:4" ht="50.1" customHeight="1" x14ac:dyDescent="0.2">
      <c r="A150" s="160" t="s">
        <v>110</v>
      </c>
      <c r="B150" s="161"/>
      <c r="C150" s="203" t="str">
        <f>"Интернет-площадка 2gis.ru на основе Cправочника организаций "&amp;$C$2&amp;""</f>
        <v>Интернет-площадка 2gis.ru на основе Cправочника организаций "2ГИС.ТАГАНРОГ</v>
      </c>
      <c r="D150" s="592">
        <v>2880</v>
      </c>
    </row>
    <row r="151" spans="1:4" ht="50.1" customHeight="1" x14ac:dyDescent="0.2">
      <c r="A151" s="160" t="s">
        <v>111</v>
      </c>
      <c r="B151" s="161"/>
      <c r="C151" s="203" t="str">
        <f>"Интернет-площадка 2gis.ru на основе Cправочника организаций "&amp;$C$2&amp;""</f>
        <v>Интернет-площадка 2gis.ru на основе Cправочника организаций "2ГИС.ТАГАНРОГ</v>
      </c>
      <c r="D151" s="592">
        <v>3456</v>
      </c>
    </row>
    <row r="152" spans="1:4" ht="50.1" customHeight="1" x14ac:dyDescent="0.2">
      <c r="A152" s="160" t="s">
        <v>112</v>
      </c>
      <c r="B152" s="161"/>
      <c r="C152" s="203" t="str">
        <f t="shared" si="1"/>
        <v>Электронный справочник на основе Справочника организаций "2ГИС.ТАГАНРОГ (версия для ПК)</v>
      </c>
      <c r="D152" s="592">
        <v>960</v>
      </c>
    </row>
    <row r="153" spans="1:4" ht="50.1" customHeight="1" x14ac:dyDescent="0.2">
      <c r="A153" s="160" t="s">
        <v>113</v>
      </c>
      <c r="B153" s="161"/>
      <c r="C153" s="203" t="str">
        <f t="shared" si="1"/>
        <v>Электронный справочник на основе Справочника организаций "2ГИС.ТАГАНРОГ (версия для ПК)</v>
      </c>
      <c r="D153" s="592">
        <v>600</v>
      </c>
    </row>
    <row r="154" spans="1:4" ht="50.1" customHeight="1" x14ac:dyDescent="0.2">
      <c r="A154" s="160" t="s">
        <v>114</v>
      </c>
      <c r="B154" s="161"/>
      <c r="C154" s="203" t="str">
        <f t="shared" si="1"/>
        <v>Электронный справочник на основе Справочника организаций "2ГИС.ТАГАНРОГ (версия для ПК)</v>
      </c>
      <c r="D154" s="592">
        <v>1320</v>
      </c>
    </row>
    <row r="155" spans="1:4" ht="50.1" customHeight="1" x14ac:dyDescent="0.2">
      <c r="A155" s="160" t="s">
        <v>115</v>
      </c>
      <c r="B155" s="161"/>
      <c r="C155" s="203" t="s">
        <v>95</v>
      </c>
      <c r="D155" s="592">
        <v>480</v>
      </c>
    </row>
    <row r="156" spans="1:4" ht="69" customHeight="1" x14ac:dyDescent="0.2">
      <c r="A156" s="160" t="s">
        <v>116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592">
        <v>2880</v>
      </c>
    </row>
    <row r="157" spans="1:4" ht="50.1" customHeight="1" thickBot="1" x14ac:dyDescent="0.25">
      <c r="A157" s="160" t="s">
        <v>117</v>
      </c>
      <c r="B157" s="161"/>
      <c r="C157" s="203" t="str">
        <f t="shared" si="1"/>
        <v>Электронный справочник на основе Справочника организаций "2ГИС.ТАГАНРОГ (версия для ПК)</v>
      </c>
      <c r="D157" s="592">
        <v>720</v>
      </c>
    </row>
    <row r="158" spans="1:4" s="16" customFormat="1" ht="36" customHeight="1" thickBot="1" x14ac:dyDescent="0.25">
      <c r="A158" s="24" t="s">
        <v>118</v>
      </c>
      <c r="B158" s="25"/>
      <c r="C158" s="24"/>
      <c r="D158" s="593"/>
    </row>
    <row r="159" spans="1:4" s="16" customFormat="1" ht="50.1" customHeight="1" x14ac:dyDescent="0.2">
      <c r="A159" s="160" t="s">
        <v>119</v>
      </c>
      <c r="B159" s="161"/>
      <c r="C159"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592">
        <v>2004</v>
      </c>
    </row>
    <row r="160" spans="1:4" s="16" customFormat="1" ht="50.1" customHeight="1" x14ac:dyDescent="0.2">
      <c r="A160" s="160" t="s">
        <v>120</v>
      </c>
      <c r="B160" s="161"/>
      <c r="C160" s="209"/>
      <c r="D160" s="592">
        <v>2004</v>
      </c>
    </row>
    <row r="161" spans="1:4" s="16" customFormat="1" ht="50.1" customHeight="1" x14ac:dyDescent="0.2">
      <c r="A161" s="207" t="s">
        <v>121</v>
      </c>
      <c r="B161" s="208"/>
      <c r="C161" s="209"/>
      <c r="D161" s="592">
        <v>1500</v>
      </c>
    </row>
    <row r="162" spans="1:4" s="16" customFormat="1" ht="50.1" customHeight="1" x14ac:dyDescent="0.2">
      <c r="A162" s="207" t="s">
        <v>122</v>
      </c>
      <c r="B162" s="208"/>
      <c r="C162" s="209"/>
      <c r="D162" s="592">
        <v>150</v>
      </c>
    </row>
    <row r="163" spans="1:4" s="16" customFormat="1" ht="50.1" customHeight="1" thickBot="1" x14ac:dyDescent="0.25">
      <c r="A163" s="207" t="s">
        <v>123</v>
      </c>
      <c r="B163" s="208"/>
      <c r="C163" s="210"/>
      <c r="D163" s="592">
        <v>510</v>
      </c>
    </row>
    <row r="164" spans="1:4" s="16" customFormat="1" ht="50.1" customHeight="1" thickBot="1" x14ac:dyDescent="0.25">
      <c r="A164" s="24" t="s">
        <v>124</v>
      </c>
      <c r="B164" s="25"/>
      <c r="C164" s="26"/>
      <c r="D164" s="26"/>
    </row>
    <row r="165" spans="1:4" ht="50.1" customHeight="1" x14ac:dyDescent="0.2">
      <c r="A165" s="160" t="s">
        <v>125</v>
      </c>
      <c r="B165" s="161"/>
      <c r="C165" s="203" t="str">
        <f>"Интернет-площадка 2gis.ru на основе Cправочника организаций "&amp;$C$2&amp;""</f>
        <v>Интернет-площадка 2gis.ru на основе Cправочника организаций "2ГИС.ТАГАНРОГ</v>
      </c>
      <c r="D165" s="578">
        <v>180</v>
      </c>
    </row>
    <row r="166" spans="1:4" ht="50.1" customHeight="1" x14ac:dyDescent="0.2">
      <c r="A166" s="160" t="s">
        <v>126</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6" s="592">
        <v>180</v>
      </c>
    </row>
    <row r="167" spans="1:4" ht="50.1" customHeight="1" x14ac:dyDescent="0.2">
      <c r="A167" s="160" t="s">
        <v>195</v>
      </c>
      <c r="B167" s="161"/>
      <c r="C167" s="127" t="str">
        <f>"Интернет-площадка 2gis.ru на основе Cправочника организаций "&amp;$C$2&amp;""</f>
        <v>Интернет-площадка 2gis.ru на основе Cправочника организаций "2ГИС.ТАГАНРОГ</v>
      </c>
      <c r="D167" s="594">
        <v>360</v>
      </c>
    </row>
    <row r="168" spans="1:4" ht="50.1" customHeight="1" x14ac:dyDescent="0.2">
      <c r="A168" s="160" t="s">
        <v>128</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8" s="578">
        <v>360</v>
      </c>
    </row>
    <row r="169" spans="1:4" s="16" customFormat="1" ht="94.5" customHeight="1" thickBot="1" x14ac:dyDescent="0.25">
      <c r="A169" s="160" t="s">
        <v>129</v>
      </c>
      <c r="B169" s="161"/>
      <c r="C1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9" s="592">
        <v>2904</v>
      </c>
    </row>
    <row r="170" spans="1:4" ht="50.1" customHeight="1" thickBot="1" x14ac:dyDescent="0.25">
      <c r="A170" s="286"/>
      <c r="B170" s="287"/>
      <c r="C170" s="130"/>
      <c r="D170" s="553"/>
    </row>
    <row r="171" spans="1:4" s="23" customFormat="1" ht="30" customHeight="1" x14ac:dyDescent="0.2">
      <c r="A171" s="212"/>
      <c r="B171" s="213"/>
      <c r="C171" s="214"/>
      <c r="D171" s="213"/>
    </row>
    <row r="172" spans="1:4" s="16" customFormat="1" ht="21" x14ac:dyDescent="0.2">
      <c r="A172" s="216"/>
      <c r="B172" s="217" t="s">
        <v>130</v>
      </c>
      <c r="C172" s="218" t="s">
        <v>199</v>
      </c>
      <c r="D172" s="218"/>
    </row>
    <row r="173" spans="1:4" s="16" customFormat="1" ht="21" x14ac:dyDescent="0.2">
      <c r="A173" s="216"/>
      <c r="B173" s="219"/>
      <c r="C173" s="220" t="s">
        <v>200</v>
      </c>
      <c r="D173" s="220"/>
    </row>
    <row r="174" spans="1:4" s="16" customFormat="1" ht="21" x14ac:dyDescent="0.2">
      <c r="A174" s="216"/>
      <c r="B174" s="219"/>
      <c r="C174" s="220" t="s">
        <v>201</v>
      </c>
      <c r="D174" s="220"/>
    </row>
    <row r="175" spans="1:4" s="16" customFormat="1" ht="21" x14ac:dyDescent="0.2">
      <c r="A175" s="212"/>
      <c r="B175" s="213"/>
      <c r="C175" s="220"/>
      <c r="D175" s="220"/>
    </row>
    <row r="176" spans="1:4" s="16" customFormat="1" ht="23.25" x14ac:dyDescent="0.2">
      <c r="A176" s="223" t="str">
        <f>Абакан_юр!A171</f>
        <v>По соглашению сторон в качестве валюты платежа могут выступать украинские гривны, в этом случае курс следующий: 1 руб. = 0,5104 гривен</v>
      </c>
      <c r="B176" s="223"/>
      <c r="C176" s="223"/>
      <c r="D176" s="224"/>
    </row>
    <row r="177" spans="1:4" ht="23.25" x14ac:dyDescent="0.2">
      <c r="A177" s="223" t="str">
        <f>Абакан_юр!A172</f>
        <v>По соглашению сторон в качестве валюты платежа могут выступать дирхамы ОАЭ, в этом случае курс следующий: 1 руб. = 0,0436 дирхам</v>
      </c>
      <c r="B177" s="223"/>
      <c r="C177" s="223"/>
      <c r="D177" s="224"/>
    </row>
    <row r="178" spans="1:4" ht="23.25" x14ac:dyDescent="0.2">
      <c r="A178" s="223" t="str">
        <f>Абакан_юр!A173</f>
        <v>По соглашению сторон в качестве валюты платежа могут выступать доллары США, в этом случае курс следующий: 1 руб. = 0,0118 доллара</v>
      </c>
      <c r="B178" s="223"/>
      <c r="C178" s="223"/>
      <c r="D178" s="224"/>
    </row>
    <row r="179" spans="1:4" ht="23.25" x14ac:dyDescent="0.2">
      <c r="A179" s="223" t="str">
        <f>Абакан_юр!A174</f>
        <v>По соглашению сторон в качестве валюты платежа могут выступать евро, в этом случае курс следующий: 1 руб. = 0,0108 евро</v>
      </c>
      <c r="B179" s="223"/>
      <c r="C179" s="223"/>
      <c r="D179" s="224"/>
    </row>
    <row r="180" spans="1:4" ht="23.25" x14ac:dyDescent="0.2">
      <c r="A180" s="223" t="str">
        <f>Абакан_юр!A175</f>
        <v>По соглашению сторон в качестве валюты платежа могут выступать чешские кроны, в этом случае курс следующий: 1 руб. = 0,2741 крона</v>
      </c>
      <c r="B180" s="223"/>
      <c r="C180" s="223"/>
      <c r="D180" s="224"/>
    </row>
    <row r="181" spans="1:4" ht="23.25" x14ac:dyDescent="0.2">
      <c r="A181" s="223" t="str">
        <f>Абакан_юр!A176</f>
        <v>По соглашению сторон в качестве валюты платежа могут выступать киргизские сомы, в этом случае курс следующий: 1 руб. = 1,0001 сом</v>
      </c>
      <c r="B181" s="223"/>
      <c r="C181" s="223"/>
      <c r="D181" s="224"/>
    </row>
    <row r="182" spans="1:4" ht="23.25" x14ac:dyDescent="0.2">
      <c r="A182"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2" s="223"/>
      <c r="C182" s="223"/>
      <c r="D182" s="224"/>
    </row>
    <row r="183" spans="1:4" ht="23.25" x14ac:dyDescent="0.2">
      <c r="A183" s="229"/>
      <c r="B183" s="229"/>
      <c r="C183" s="230"/>
      <c r="D183" s="231"/>
    </row>
    <row r="184" spans="1:4" ht="21" x14ac:dyDescent="0.2">
      <c r="A184" s="235" t="s">
        <v>142</v>
      </c>
      <c r="B184" s="235"/>
      <c r="C184" s="235"/>
      <c r="D184" s="235"/>
    </row>
    <row r="185" spans="1:4" ht="23.25" x14ac:dyDescent="0.2">
      <c r="A185" s="229"/>
      <c r="B185" s="229"/>
      <c r="C185" s="230"/>
      <c r="D185" s="231"/>
    </row>
    <row r="186" spans="1:4" ht="24" thickBot="1" x14ac:dyDescent="0.25">
      <c r="A186" s="236" t="s">
        <v>143</v>
      </c>
      <c r="B186" s="236"/>
      <c r="C186" s="236"/>
      <c r="D186" s="236"/>
    </row>
    <row r="187" spans="1:4" ht="21.75" thickBot="1" x14ac:dyDescent="0.25">
      <c r="A187" s="239" t="s">
        <v>144</v>
      </c>
      <c r="B187" s="240"/>
      <c r="C187" s="240"/>
      <c r="D187" s="241"/>
    </row>
    <row r="188" spans="1:4" ht="63.75" thickBot="1" x14ac:dyDescent="0.25">
      <c r="A188" s="421" t="s">
        <v>145</v>
      </c>
      <c r="B188" s="422"/>
      <c r="C188" s="246" t="s">
        <v>146</v>
      </c>
      <c r="D188" s="246" t="s">
        <v>147</v>
      </c>
    </row>
    <row r="189" spans="1:4" ht="84" x14ac:dyDescent="0.2">
      <c r="A189" s="249" t="s">
        <v>148</v>
      </c>
      <c r="B189" s="250"/>
      <c r="C189" s="251" t="s">
        <v>149</v>
      </c>
      <c r="D189" s="427" t="s">
        <v>150</v>
      </c>
    </row>
    <row r="190" spans="1:4" ht="42" x14ac:dyDescent="0.2">
      <c r="A190" s="254" t="s">
        <v>151</v>
      </c>
      <c r="B190" s="255"/>
      <c r="C190" s="256" t="s">
        <v>152</v>
      </c>
      <c r="D190" s="429" t="s">
        <v>153</v>
      </c>
    </row>
    <row r="191" spans="1:4" ht="63" x14ac:dyDescent="0.2">
      <c r="A191" s="254" t="s">
        <v>154</v>
      </c>
      <c r="B191" s="255"/>
      <c r="C191" s="256" t="s">
        <v>155</v>
      </c>
      <c r="D191" s="429" t="s">
        <v>153</v>
      </c>
    </row>
    <row r="192" spans="1:4" ht="42.75" thickBot="1" x14ac:dyDescent="0.25">
      <c r="A192" s="316" t="s">
        <v>157</v>
      </c>
      <c r="B192" s="317"/>
      <c r="C192" s="613" t="s">
        <v>158</v>
      </c>
      <c r="D192" s="613" t="s">
        <v>153</v>
      </c>
    </row>
    <row r="193" spans="1:4" ht="50.1" customHeight="1" thickBot="1" x14ac:dyDescent="0.25">
      <c r="A193" s="316" t="s">
        <v>159</v>
      </c>
      <c r="B193" s="317"/>
      <c r="C193" s="318" t="s">
        <v>160</v>
      </c>
      <c r="D193" s="318" t="s">
        <v>153</v>
      </c>
    </row>
    <row r="194" spans="1:4" ht="50.1" customHeight="1" x14ac:dyDescent="0.2">
      <c r="D194" s="213">
        <v>1500</v>
      </c>
    </row>
    <row r="195" spans="1:4" ht="50.1" customHeight="1" x14ac:dyDescent="0.2">
      <c r="A195" s="260" t="s">
        <v>161</v>
      </c>
      <c r="B195" s="260"/>
      <c r="C195" s="260"/>
      <c r="D195" s="260"/>
    </row>
    <row r="196" spans="1:4" ht="111" customHeight="1" x14ac:dyDescent="0.2">
      <c r="A196" s="260" t="s">
        <v>162</v>
      </c>
      <c r="B196" s="260"/>
      <c r="C196" s="260"/>
      <c r="D196" s="260"/>
    </row>
    <row r="197" spans="1:4" ht="108" customHeight="1" x14ac:dyDescent="0.2">
      <c r="A19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1"/>
      <c r="C197" s="321"/>
      <c r="D197" s="321"/>
    </row>
    <row r="198" spans="1:4" ht="155.25" customHeight="1" x14ac:dyDescent="0.2">
      <c r="A198" s="235" t="s">
        <v>164</v>
      </c>
      <c r="B198" s="235"/>
      <c r="C198" s="235"/>
      <c r="D198" s="235"/>
    </row>
    <row r="199" spans="1:4" s="213" customFormat="1" ht="102.75" customHeight="1" x14ac:dyDescent="0.2">
      <c r="A199" s="260" t="s">
        <v>165</v>
      </c>
      <c r="B199" s="260"/>
      <c r="C199" s="260"/>
      <c r="D199" s="260"/>
    </row>
    <row r="200" spans="1:4" s="234" customFormat="1" ht="222.75" customHeight="1" x14ac:dyDescent="0.2">
      <c r="A200" s="235" t="s">
        <v>166</v>
      </c>
      <c r="B200" s="235"/>
      <c r="C200" s="235"/>
      <c r="D200" s="235"/>
    </row>
    <row r="203" spans="1:4" ht="36.75" customHeight="1" x14ac:dyDescent="0.2"/>
    <row r="204" spans="1:4" ht="204.75" customHeight="1" x14ac:dyDescent="0.2"/>
    <row r="205" spans="1:4" ht="84" customHeight="1" x14ac:dyDescent="0.2"/>
    <row r="206" spans="1:4" ht="48.75" customHeight="1" x14ac:dyDescent="0.2"/>
    <row r="207" spans="1:4" s="262" customFormat="1" ht="114.75" customHeight="1" x14ac:dyDescent="0.2">
      <c r="A207" s="212"/>
      <c r="B207" s="213"/>
      <c r="C207" s="214"/>
      <c r="D207" s="213"/>
    </row>
  </sheetData>
  <sheetProtection selectLockedCells="1" selectUnlockedCells="1"/>
  <mergeCells count="177">
    <mergeCell ref="A198:D198"/>
    <mergeCell ref="A199:D199"/>
    <mergeCell ref="A200:D200"/>
    <mergeCell ref="A191:B191"/>
    <mergeCell ref="A192:B192"/>
    <mergeCell ref="A193:B193"/>
    <mergeCell ref="A195:D195"/>
    <mergeCell ref="A196:D196"/>
    <mergeCell ref="A197:D197"/>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70:B170"/>
    <mergeCell ref="C172:D172"/>
    <mergeCell ref="C173:D173"/>
    <mergeCell ref="C174:D174"/>
    <mergeCell ref="C175:D175"/>
    <mergeCell ref="A176:C176"/>
    <mergeCell ref="A164:B164"/>
    <mergeCell ref="A165:B165"/>
    <mergeCell ref="A166:B166"/>
    <mergeCell ref="A167:B167"/>
    <mergeCell ref="A168:B168"/>
    <mergeCell ref="A169:B169"/>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2:B102"/>
    <mergeCell ref="A103:B103"/>
    <mergeCell ref="A104:B104"/>
    <mergeCell ref="A105:B105"/>
    <mergeCell ref="A106:B106"/>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86:B86"/>
    <mergeCell ref="A87:B87"/>
    <mergeCell ref="A88:B88"/>
    <mergeCell ref="A89:B89"/>
    <mergeCell ref="A90:B90"/>
    <mergeCell ref="A91:B91"/>
    <mergeCell ref="A80:B80"/>
    <mergeCell ref="A81:B81"/>
    <mergeCell ref="A82:B82"/>
    <mergeCell ref="A83:B83"/>
    <mergeCell ref="A84:B84"/>
    <mergeCell ref="A85:B85"/>
    <mergeCell ref="A71:C71"/>
    <mergeCell ref="A72:B72"/>
    <mergeCell ref="C72:C91"/>
    <mergeCell ref="A73:B73"/>
    <mergeCell ref="A74:B74"/>
    <mergeCell ref="A75:B75"/>
    <mergeCell ref="A76:B76"/>
    <mergeCell ref="A77:B77"/>
    <mergeCell ref="A78:B78"/>
    <mergeCell ref="A79:B79"/>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6717.5999999999995</v>
      </c>
      <c r="E7" s="32">
        <f>F7*1.1</f>
        <v>6157.8</v>
      </c>
      <c r="F7" s="32">
        <v>5598</v>
      </c>
      <c r="G7" s="32">
        <f>F7*0.75</f>
        <v>4198.5</v>
      </c>
      <c r="H7" s="33">
        <f>F7*0.5</f>
        <v>2799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7495.2</v>
      </c>
      <c r="E12" s="32">
        <f>F12*1.1</f>
        <v>6870.6</v>
      </c>
      <c r="F12" s="32">
        <v>6246</v>
      </c>
      <c r="G12" s="32">
        <f>F12*0.75</f>
        <v>4684.5</v>
      </c>
      <c r="H12" s="33">
        <f>F12*0.5</f>
        <v>3123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267">
        <v>312</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9417.6</v>
      </c>
      <c r="E27" s="32">
        <f>F27*1.1</f>
        <v>8632.8000000000011</v>
      </c>
      <c r="F27" s="32">
        <v>7848</v>
      </c>
      <c r="G27" s="32">
        <f>F27*0.75</f>
        <v>5886</v>
      </c>
      <c r="H27" s="33">
        <f>F27*0.5</f>
        <v>3924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10497.6</v>
      </c>
      <c r="E32" s="32">
        <f>F32*1.1</f>
        <v>9622.8000000000011</v>
      </c>
      <c r="F32" s="32">
        <v>8748</v>
      </c>
      <c r="G32" s="32">
        <f>F32*0.75</f>
        <v>6561</v>
      </c>
      <c r="H32" s="33">
        <f>F32*0.5</f>
        <v>4374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444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275">
        <f>F48*1.2</f>
        <v>2736</v>
      </c>
      <c r="E48" s="275">
        <f>F48*1.1</f>
        <v>2508</v>
      </c>
      <c r="F48" s="275">
        <v>2280</v>
      </c>
      <c r="G48" s="275">
        <f>F48*0.75</f>
        <v>1710</v>
      </c>
      <c r="H48" s="275">
        <f>F48*0.5</f>
        <v>1140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1">
        <f>F55*1.2</f>
        <v>6624</v>
      </c>
      <c r="E55" s="32">
        <f>F55*1.1</f>
        <v>6072.0000000000009</v>
      </c>
      <c r="F55" s="32">
        <v>5520</v>
      </c>
      <c r="G55" s="32">
        <f>F55*0.75</f>
        <v>4140</v>
      </c>
      <c r="H55" s="33">
        <f>F55*0.5</f>
        <v>2760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54">
        <f>F61*1.2</f>
        <v>7560</v>
      </c>
      <c r="E61" s="32">
        <f>F61*1.1</f>
        <v>6930.0000000000009</v>
      </c>
      <c r="F61" s="32">
        <v>6300</v>
      </c>
      <c r="G61" s="32">
        <f>F61*0.75</f>
        <v>4725</v>
      </c>
      <c r="H61" s="33">
        <f>F61*0.5</f>
        <v>3150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267">
        <v>312</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870 до 17400</v>
      </c>
      <c r="E71" s="139"/>
      <c r="F71" s="139"/>
      <c r="G71" s="139"/>
      <c r="H71" s="140"/>
    </row>
    <row r="72" spans="1:8" s="16" customFormat="1" ht="37.5" customHeight="1" outlineLevel="1" x14ac:dyDescent="0.2">
      <c r="A72" s="141" t="s">
        <v>39</v>
      </c>
      <c r="B72" s="142"/>
      <c r="C72" s="27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144">
        <v>870</v>
      </c>
      <c r="E72" s="145"/>
      <c r="F72" s="145"/>
      <c r="G72" s="145"/>
      <c r="H72" s="146"/>
    </row>
    <row r="73" spans="1:8" s="16" customFormat="1" ht="37.5" customHeight="1" outlineLevel="1" x14ac:dyDescent="0.2">
      <c r="A73" s="147" t="s">
        <v>40</v>
      </c>
      <c r="B73" s="148"/>
      <c r="C73" s="143"/>
      <c r="D73" s="36">
        <v>1740</v>
      </c>
      <c r="E73" s="37"/>
      <c r="F73" s="37"/>
      <c r="G73" s="37"/>
      <c r="H73" s="38"/>
    </row>
    <row r="74" spans="1:8" s="16" customFormat="1" ht="37.5" customHeight="1" outlineLevel="1" x14ac:dyDescent="0.2">
      <c r="A74" s="147" t="s">
        <v>41</v>
      </c>
      <c r="B74" s="148"/>
      <c r="C74" s="143"/>
      <c r="D74" s="36">
        <v>2610</v>
      </c>
      <c r="E74" s="37"/>
      <c r="F74" s="37"/>
      <c r="G74" s="37"/>
      <c r="H74" s="38"/>
    </row>
    <row r="75" spans="1:8" s="16" customFormat="1" ht="37.5" customHeight="1" outlineLevel="1" x14ac:dyDescent="0.2">
      <c r="A75" s="147" t="s">
        <v>42</v>
      </c>
      <c r="B75" s="148"/>
      <c r="C75" s="143"/>
      <c r="D75" s="36">
        <v>3480</v>
      </c>
      <c r="E75" s="37"/>
      <c r="F75" s="37"/>
      <c r="G75" s="37"/>
      <c r="H75" s="38"/>
    </row>
    <row r="76" spans="1:8" s="16" customFormat="1" ht="37.5" customHeight="1" outlineLevel="1" x14ac:dyDescent="0.2">
      <c r="A76" s="147" t="s">
        <v>43</v>
      </c>
      <c r="B76" s="148"/>
      <c r="C76" s="143"/>
      <c r="D76" s="36">
        <v>4350</v>
      </c>
      <c r="E76" s="37"/>
      <c r="F76" s="37"/>
      <c r="G76" s="37"/>
      <c r="H76" s="38"/>
    </row>
    <row r="77" spans="1:8" s="16" customFormat="1" ht="37.5" customHeight="1" outlineLevel="1" x14ac:dyDescent="0.2">
      <c r="A77" s="147" t="s">
        <v>44</v>
      </c>
      <c r="B77" s="148"/>
      <c r="C77" s="143"/>
      <c r="D77" s="36">
        <v>5220</v>
      </c>
      <c r="E77" s="37"/>
      <c r="F77" s="37"/>
      <c r="G77" s="37"/>
      <c r="H77" s="38"/>
    </row>
    <row r="78" spans="1:8" s="16" customFormat="1" ht="37.5" customHeight="1" outlineLevel="1" x14ac:dyDescent="0.2">
      <c r="A78" s="147" t="s">
        <v>45</v>
      </c>
      <c r="B78" s="148"/>
      <c r="C78" s="143"/>
      <c r="D78" s="36">
        <v>6090</v>
      </c>
      <c r="E78" s="37"/>
      <c r="F78" s="37"/>
      <c r="G78" s="37"/>
      <c r="H78" s="38"/>
    </row>
    <row r="79" spans="1:8" s="16" customFormat="1" ht="37.5" customHeight="1" outlineLevel="1" x14ac:dyDescent="0.2">
      <c r="A79" s="147" t="s">
        <v>46</v>
      </c>
      <c r="B79" s="148"/>
      <c r="C79" s="143"/>
      <c r="D79" s="36">
        <v>6960</v>
      </c>
      <c r="E79" s="37"/>
      <c r="F79" s="37"/>
      <c r="G79" s="37"/>
      <c r="H79" s="38"/>
    </row>
    <row r="80" spans="1:8" s="16" customFormat="1" ht="37.5" customHeight="1" outlineLevel="1" x14ac:dyDescent="0.2">
      <c r="A80" s="147" t="s">
        <v>47</v>
      </c>
      <c r="B80" s="148"/>
      <c r="C80" s="143"/>
      <c r="D80" s="36">
        <v>7830</v>
      </c>
      <c r="E80" s="37"/>
      <c r="F80" s="37"/>
      <c r="G80" s="37"/>
      <c r="H80" s="38"/>
    </row>
    <row r="81" spans="1:8" s="16" customFormat="1" ht="37.5" customHeight="1" outlineLevel="1" x14ac:dyDescent="0.2">
      <c r="A81" s="147" t="s">
        <v>48</v>
      </c>
      <c r="B81" s="148"/>
      <c r="C81" s="143"/>
      <c r="D81" s="36">
        <v>8700</v>
      </c>
      <c r="E81" s="37"/>
      <c r="F81" s="37"/>
      <c r="G81" s="37"/>
      <c r="H81" s="38"/>
    </row>
    <row r="82" spans="1:8" s="16" customFormat="1" ht="37.5" customHeight="1" outlineLevel="1" x14ac:dyDescent="0.2">
      <c r="A82" s="147" t="s">
        <v>49</v>
      </c>
      <c r="B82" s="148"/>
      <c r="C82" s="143"/>
      <c r="D82" s="36">
        <v>9570</v>
      </c>
      <c r="E82" s="37"/>
      <c r="F82" s="37"/>
      <c r="G82" s="37"/>
      <c r="H82" s="38"/>
    </row>
    <row r="83" spans="1:8" s="16" customFormat="1" ht="37.5" customHeight="1" outlineLevel="1" x14ac:dyDescent="0.2">
      <c r="A83" s="147" t="s">
        <v>50</v>
      </c>
      <c r="B83" s="148"/>
      <c r="C83" s="143"/>
      <c r="D83" s="36">
        <v>10440</v>
      </c>
      <c r="E83" s="37"/>
      <c r="F83" s="37"/>
      <c r="G83" s="37"/>
      <c r="H83" s="38"/>
    </row>
    <row r="84" spans="1:8" s="16" customFormat="1" ht="37.5" customHeight="1" outlineLevel="1" x14ac:dyDescent="0.2">
      <c r="A84" s="147" t="s">
        <v>51</v>
      </c>
      <c r="B84" s="148"/>
      <c r="C84" s="143"/>
      <c r="D84" s="36">
        <v>11310</v>
      </c>
      <c r="E84" s="37"/>
      <c r="F84" s="37"/>
      <c r="G84" s="37"/>
      <c r="H84" s="38"/>
    </row>
    <row r="85" spans="1:8" s="16" customFormat="1" ht="37.5" customHeight="1" outlineLevel="1" x14ac:dyDescent="0.2">
      <c r="A85" s="147" t="s">
        <v>52</v>
      </c>
      <c r="B85" s="148"/>
      <c r="C85" s="143"/>
      <c r="D85" s="36">
        <v>12180</v>
      </c>
      <c r="E85" s="37"/>
      <c r="F85" s="37"/>
      <c r="G85" s="37"/>
      <c r="H85" s="38"/>
    </row>
    <row r="86" spans="1:8" s="16" customFormat="1" ht="37.5" customHeight="1" outlineLevel="1" x14ac:dyDescent="0.2">
      <c r="A86" s="147" t="s">
        <v>53</v>
      </c>
      <c r="B86" s="148"/>
      <c r="C86" s="143"/>
      <c r="D86" s="36">
        <v>13050</v>
      </c>
      <c r="E86" s="37"/>
      <c r="F86" s="37"/>
      <c r="G86" s="37"/>
      <c r="H86" s="38"/>
    </row>
    <row r="87" spans="1:8" s="16" customFormat="1" ht="37.5" customHeight="1" outlineLevel="1" x14ac:dyDescent="0.2">
      <c r="A87" s="147" t="s">
        <v>54</v>
      </c>
      <c r="B87" s="148"/>
      <c r="C87" s="143"/>
      <c r="D87" s="36">
        <v>13920</v>
      </c>
      <c r="E87" s="37"/>
      <c r="F87" s="37"/>
      <c r="G87" s="37"/>
      <c r="H87" s="38"/>
    </row>
    <row r="88" spans="1:8" s="16" customFormat="1" ht="37.5" customHeight="1" outlineLevel="1" x14ac:dyDescent="0.2">
      <c r="A88" s="147" t="s">
        <v>55</v>
      </c>
      <c r="B88" s="148"/>
      <c r="C88" s="143"/>
      <c r="D88" s="36">
        <v>14790</v>
      </c>
      <c r="E88" s="37"/>
      <c r="F88" s="37"/>
      <c r="G88" s="37"/>
      <c r="H88" s="38"/>
    </row>
    <row r="89" spans="1:8" s="16" customFormat="1" ht="37.5" customHeight="1" outlineLevel="1" x14ac:dyDescent="0.2">
      <c r="A89" s="147" t="s">
        <v>56</v>
      </c>
      <c r="B89" s="148"/>
      <c r="C89" s="143"/>
      <c r="D89" s="36">
        <v>15660</v>
      </c>
      <c r="E89" s="37"/>
      <c r="F89" s="37"/>
      <c r="G89" s="37"/>
      <c r="H89" s="38"/>
    </row>
    <row r="90" spans="1:8" s="16" customFormat="1" ht="37.5" customHeight="1" outlineLevel="1" x14ac:dyDescent="0.2">
      <c r="A90" s="147" t="s">
        <v>57</v>
      </c>
      <c r="B90" s="148"/>
      <c r="C90" s="143"/>
      <c r="D90" s="36">
        <v>16530</v>
      </c>
      <c r="E90" s="37"/>
      <c r="F90" s="37"/>
      <c r="G90" s="37"/>
      <c r="H90" s="38"/>
    </row>
    <row r="91" spans="1:8" s="16" customFormat="1" ht="37.5" customHeight="1" outlineLevel="1" x14ac:dyDescent="0.2">
      <c r="A91" s="147" t="s">
        <v>58</v>
      </c>
      <c r="B91" s="148"/>
      <c r="C91" s="143"/>
      <c r="D91" s="36">
        <v>17400</v>
      </c>
      <c r="E91" s="37"/>
      <c r="F91" s="37"/>
      <c r="G91" s="37"/>
      <c r="H91" s="38"/>
    </row>
    <row r="92" spans="1:8" s="16" customFormat="1" ht="37.5" customHeight="1" outlineLevel="1" x14ac:dyDescent="0.2">
      <c r="A92" s="147" t="s">
        <v>178</v>
      </c>
      <c r="B92" s="148"/>
      <c r="C92" s="143"/>
      <c r="D92" s="36">
        <v>18270</v>
      </c>
      <c r="E92" s="37"/>
      <c r="F92" s="37"/>
      <c r="G92" s="37"/>
      <c r="H92" s="38"/>
    </row>
    <row r="93" spans="1:8" s="16" customFormat="1" ht="37.5" customHeight="1" outlineLevel="1" x14ac:dyDescent="0.2">
      <c r="A93" s="147" t="s">
        <v>179</v>
      </c>
      <c r="B93" s="148"/>
      <c r="C93" s="143"/>
      <c r="D93" s="36">
        <v>19140</v>
      </c>
      <c r="E93" s="37"/>
      <c r="F93" s="37"/>
      <c r="G93" s="37"/>
      <c r="H93" s="38"/>
    </row>
    <row r="94" spans="1:8" s="16" customFormat="1" ht="37.5" customHeight="1" outlineLevel="1" x14ac:dyDescent="0.2">
      <c r="A94" s="147" t="s">
        <v>180</v>
      </c>
      <c r="B94" s="148"/>
      <c r="C94" s="143"/>
      <c r="D94" s="36">
        <v>20010</v>
      </c>
      <c r="E94" s="37"/>
      <c r="F94" s="37"/>
      <c r="G94" s="37"/>
      <c r="H94" s="38"/>
    </row>
    <row r="95" spans="1:8" s="16" customFormat="1" ht="37.5" customHeight="1" outlineLevel="1" x14ac:dyDescent="0.2">
      <c r="A95" s="147" t="s">
        <v>181</v>
      </c>
      <c r="B95" s="148"/>
      <c r="C95" s="143"/>
      <c r="D95" s="36">
        <v>20880</v>
      </c>
      <c r="E95" s="37"/>
      <c r="F95" s="37"/>
      <c r="G95" s="37"/>
      <c r="H95" s="38"/>
    </row>
    <row r="96" spans="1:8" s="16" customFormat="1" ht="37.5" customHeight="1" outlineLevel="1" x14ac:dyDescent="0.2">
      <c r="A96" s="147" t="s">
        <v>182</v>
      </c>
      <c r="B96" s="148"/>
      <c r="C96" s="143"/>
      <c r="D96" s="36">
        <v>21750</v>
      </c>
      <c r="E96" s="37"/>
      <c r="F96" s="37"/>
      <c r="G96" s="37"/>
      <c r="H96" s="38"/>
    </row>
    <row r="97" spans="1:8" s="16" customFormat="1" ht="37.5" customHeight="1" outlineLevel="1" x14ac:dyDescent="0.2">
      <c r="A97" s="147" t="s">
        <v>183</v>
      </c>
      <c r="B97" s="148"/>
      <c r="C97" s="143"/>
      <c r="D97" s="36">
        <v>22620</v>
      </c>
      <c r="E97" s="37"/>
      <c r="F97" s="37"/>
      <c r="G97" s="37"/>
      <c r="H97" s="38"/>
    </row>
    <row r="98" spans="1:8" s="16" customFormat="1" ht="37.5" customHeight="1" outlineLevel="1" x14ac:dyDescent="0.2">
      <c r="A98" s="147" t="s">
        <v>184</v>
      </c>
      <c r="B98" s="148"/>
      <c r="C98" s="143"/>
      <c r="D98" s="36">
        <v>23490</v>
      </c>
      <c r="E98" s="37"/>
      <c r="F98" s="37"/>
      <c r="G98" s="37"/>
      <c r="H98" s="38"/>
    </row>
    <row r="99" spans="1:8" s="16" customFormat="1" ht="37.5" customHeight="1" outlineLevel="1" x14ac:dyDescent="0.2">
      <c r="A99" s="147" t="s">
        <v>185</v>
      </c>
      <c r="B99" s="148"/>
      <c r="C99" s="143"/>
      <c r="D99" s="36">
        <v>24360</v>
      </c>
      <c r="E99" s="37"/>
      <c r="F99" s="37"/>
      <c r="G99" s="37"/>
      <c r="H99" s="38"/>
    </row>
    <row r="100" spans="1:8" s="16" customFormat="1" ht="37.5" customHeight="1" outlineLevel="1" x14ac:dyDescent="0.2">
      <c r="A100" s="147" t="s">
        <v>186</v>
      </c>
      <c r="B100" s="148"/>
      <c r="C100" s="143"/>
      <c r="D100" s="36">
        <v>25230</v>
      </c>
      <c r="E100" s="37"/>
      <c r="F100" s="37"/>
      <c r="G100" s="37"/>
      <c r="H100" s="38"/>
    </row>
    <row r="101" spans="1:8" s="16" customFormat="1" ht="37.5" customHeight="1" outlineLevel="1" x14ac:dyDescent="0.2">
      <c r="A101" s="147" t="s">
        <v>187</v>
      </c>
      <c r="B101" s="148"/>
      <c r="C101" s="143"/>
      <c r="D101" s="36">
        <v>26100</v>
      </c>
      <c r="E101" s="37"/>
      <c r="F101" s="37"/>
      <c r="G101" s="37"/>
      <c r="H101" s="38"/>
    </row>
    <row r="102" spans="1:8" s="16" customFormat="1" ht="37.5" customHeight="1" outlineLevel="1" x14ac:dyDescent="0.2">
      <c r="A102" s="147" t="s">
        <v>188</v>
      </c>
      <c r="B102" s="148"/>
      <c r="C102" s="143"/>
      <c r="D102" s="36">
        <v>26970</v>
      </c>
      <c r="E102" s="37"/>
      <c r="F102" s="37"/>
      <c r="G102" s="37"/>
      <c r="H102" s="38"/>
    </row>
    <row r="103" spans="1:8" s="16" customFormat="1" ht="37.5" customHeight="1" outlineLevel="1" x14ac:dyDescent="0.2">
      <c r="A103" s="147" t="s">
        <v>189</v>
      </c>
      <c r="B103" s="148"/>
      <c r="C103" s="143"/>
      <c r="D103" s="36">
        <v>27840</v>
      </c>
      <c r="E103" s="37"/>
      <c r="F103" s="37"/>
      <c r="G103" s="37"/>
      <c r="H103" s="38"/>
    </row>
    <row r="104" spans="1:8" s="16" customFormat="1" ht="37.5" customHeight="1" outlineLevel="1" x14ac:dyDescent="0.2">
      <c r="A104" s="147" t="s">
        <v>190</v>
      </c>
      <c r="B104" s="148"/>
      <c r="C104" s="143"/>
      <c r="D104" s="36">
        <v>28710</v>
      </c>
      <c r="E104" s="37"/>
      <c r="F104" s="37"/>
      <c r="G104" s="37"/>
      <c r="H104" s="38"/>
    </row>
    <row r="105" spans="1:8" s="16" customFormat="1" ht="37.5" customHeight="1" outlineLevel="1" x14ac:dyDescent="0.2">
      <c r="A105" s="147" t="s">
        <v>191</v>
      </c>
      <c r="B105" s="148"/>
      <c r="C105" s="143"/>
      <c r="D105" s="36">
        <v>29580</v>
      </c>
      <c r="E105" s="37"/>
      <c r="F105" s="37"/>
      <c r="G105" s="37"/>
      <c r="H105" s="38"/>
    </row>
    <row r="106" spans="1:8" s="16" customFormat="1" ht="37.5" customHeight="1" outlineLevel="1" x14ac:dyDescent="0.2">
      <c r="A106" s="147" t="s">
        <v>192</v>
      </c>
      <c r="B106" s="148"/>
      <c r="C106" s="143"/>
      <c r="D106" s="36">
        <v>30450</v>
      </c>
      <c r="E106" s="37"/>
      <c r="F106" s="37"/>
      <c r="G106" s="37"/>
      <c r="H106" s="38"/>
    </row>
    <row r="107" spans="1:8" s="16" customFormat="1" ht="37.5" customHeight="1" outlineLevel="1" x14ac:dyDescent="0.2">
      <c r="A107" s="147" t="s">
        <v>229</v>
      </c>
      <c r="B107" s="148"/>
      <c r="C107" s="143"/>
      <c r="D107" s="36">
        <v>31320</v>
      </c>
      <c r="E107" s="37"/>
      <c r="F107" s="37"/>
      <c r="G107" s="37"/>
      <c r="H107" s="38"/>
    </row>
    <row r="108" spans="1:8" s="16" customFormat="1" ht="37.5" customHeight="1" outlineLevel="1" x14ac:dyDescent="0.2">
      <c r="A108" s="147" t="s">
        <v>230</v>
      </c>
      <c r="B108" s="148"/>
      <c r="C108" s="143"/>
      <c r="D108" s="36">
        <v>32190</v>
      </c>
      <c r="E108" s="37"/>
      <c r="F108" s="37"/>
      <c r="G108" s="37"/>
      <c r="H108" s="38"/>
    </row>
    <row r="109" spans="1:8" s="16" customFormat="1" ht="37.5" customHeight="1" outlineLevel="1" x14ac:dyDescent="0.2">
      <c r="A109" s="147" t="s">
        <v>231</v>
      </c>
      <c r="B109" s="148"/>
      <c r="C109" s="143"/>
      <c r="D109" s="36">
        <v>33060</v>
      </c>
      <c r="E109" s="37"/>
      <c r="F109" s="37"/>
      <c r="G109" s="37"/>
      <c r="H109" s="38"/>
    </row>
    <row r="110" spans="1:8" s="16" customFormat="1" ht="37.5" customHeight="1" outlineLevel="1" x14ac:dyDescent="0.2">
      <c r="A110" s="147" t="s">
        <v>232</v>
      </c>
      <c r="B110" s="148"/>
      <c r="C110" s="143"/>
      <c r="D110" s="36">
        <v>33930</v>
      </c>
      <c r="E110" s="37"/>
      <c r="F110" s="37"/>
      <c r="G110" s="37"/>
      <c r="H110" s="38"/>
    </row>
    <row r="111" spans="1:8" s="16" customFormat="1" ht="37.5" customHeight="1" outlineLevel="1" thickBot="1" x14ac:dyDescent="0.25">
      <c r="A111" s="147" t="s">
        <v>233</v>
      </c>
      <c r="B111" s="148"/>
      <c r="C111" s="528"/>
      <c r="D111" s="36">
        <v>34800</v>
      </c>
      <c r="E111" s="37"/>
      <c r="F111" s="37"/>
      <c r="G111" s="37"/>
      <c r="H111" s="38"/>
    </row>
    <row r="112" spans="1:8" s="16" customFormat="1" ht="50.1" customHeight="1" thickBot="1" x14ac:dyDescent="0.25">
      <c r="A112" s="136" t="s">
        <v>59</v>
      </c>
      <c r="B112" s="137"/>
      <c r="C112" s="137"/>
      <c r="D112" s="138" t="str">
        <f>"от "&amp;MIN(D113:D122)&amp;" до "&amp;MAX(D113:D122)</f>
        <v>от 120 до 2520</v>
      </c>
      <c r="E112" s="139"/>
      <c r="F112" s="139"/>
      <c r="G112" s="139"/>
      <c r="H112" s="140"/>
    </row>
    <row r="113" spans="1:8" s="16" customFormat="1" ht="154.5" customHeight="1" x14ac:dyDescent="0.2">
      <c r="A113" s="149" t="s">
        <v>60</v>
      </c>
      <c r="B113" s="150" t="s">
        <v>13</v>
      </c>
      <c r="C113" s="296"/>
      <c r="D113" s="144">
        <v>2520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6">
        <v>120</v>
      </c>
      <c r="E114" s="37"/>
      <c r="F114" s="37"/>
      <c r="G114" s="37"/>
      <c r="H114" s="38"/>
    </row>
    <row r="115" spans="1:8" s="16" customFormat="1" ht="37.5" customHeight="1" x14ac:dyDescent="0.2">
      <c r="A115" s="160" t="s">
        <v>62</v>
      </c>
      <c r="B115" s="161"/>
      <c r="C115" s="159"/>
      <c r="D115" s="36">
        <v>1724.9999999999998</v>
      </c>
      <c r="E115" s="37"/>
      <c r="F115" s="37"/>
      <c r="G115" s="37"/>
      <c r="H115" s="38"/>
    </row>
    <row r="116" spans="1:8" s="16" customFormat="1" ht="37.5" customHeight="1" x14ac:dyDescent="0.2">
      <c r="A116" s="160" t="s">
        <v>63</v>
      </c>
      <c r="B116" s="161"/>
      <c r="C116" s="159"/>
      <c r="D116" s="293">
        <v>690</v>
      </c>
      <c r="E116" s="157"/>
      <c r="F116" s="157"/>
      <c r="G116" s="157"/>
      <c r="H116" s="158"/>
    </row>
    <row r="117" spans="1:8" s="16" customFormat="1" ht="37.5" customHeight="1" x14ac:dyDescent="0.2">
      <c r="A117" s="160" t="s">
        <v>64</v>
      </c>
      <c r="B117" s="161"/>
      <c r="C117" s="159"/>
      <c r="D117" s="293">
        <v>1655.9999999999998</v>
      </c>
      <c r="E117" s="157"/>
      <c r="F117" s="157"/>
      <c r="G117" s="157"/>
      <c r="H117" s="158"/>
    </row>
    <row r="118" spans="1:8" s="16" customFormat="1" ht="37.5" customHeight="1" x14ac:dyDescent="0.2">
      <c r="A118" s="160" t="s">
        <v>65</v>
      </c>
      <c r="B118" s="281"/>
      <c r="C118" s="159"/>
      <c r="D118" s="293">
        <v>276</v>
      </c>
      <c r="E118" s="157"/>
      <c r="F118" s="157"/>
      <c r="G118" s="157"/>
      <c r="H118" s="158"/>
    </row>
    <row r="119" spans="1:8" s="16" customFormat="1" ht="37.5" customHeight="1" x14ac:dyDescent="0.2">
      <c r="A119" s="160" t="s">
        <v>66</v>
      </c>
      <c r="B119" s="281"/>
      <c r="C119" s="159"/>
      <c r="D119" s="36">
        <v>276</v>
      </c>
      <c r="E119" s="37"/>
      <c r="F119" s="37"/>
      <c r="G119" s="37"/>
      <c r="H119" s="38"/>
    </row>
    <row r="120" spans="1:8" s="16" customFormat="1" ht="37.5" customHeight="1" x14ac:dyDescent="0.2">
      <c r="A120" s="160" t="s">
        <v>67</v>
      </c>
      <c r="B120" s="281"/>
      <c r="C120" s="159"/>
      <c r="D120" s="36">
        <v>552</v>
      </c>
      <c r="E120" s="37"/>
      <c r="F120" s="37"/>
      <c r="G120" s="37"/>
      <c r="H120" s="38"/>
    </row>
    <row r="121" spans="1:8" s="16" customFormat="1" ht="37.5" customHeight="1" x14ac:dyDescent="0.2">
      <c r="A121" s="160" t="s">
        <v>68</v>
      </c>
      <c r="B121" s="281"/>
      <c r="C121" s="159"/>
      <c r="D121" s="36">
        <v>828</v>
      </c>
      <c r="E121" s="37"/>
      <c r="F121" s="37"/>
      <c r="G121" s="37"/>
      <c r="H121" s="38"/>
    </row>
    <row r="122" spans="1:8" s="16" customFormat="1" ht="37.5" customHeight="1" thickBot="1" x14ac:dyDescent="0.25">
      <c r="A122" s="207" t="s">
        <v>69</v>
      </c>
      <c r="B122" s="282"/>
      <c r="C122" s="164"/>
      <c r="D122" s="36">
        <v>1794</v>
      </c>
      <c r="E122" s="37"/>
      <c r="F122" s="37"/>
      <c r="G122" s="37"/>
      <c r="H122" s="38"/>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45">
        <v>30</v>
      </c>
      <c r="E123" s="45"/>
      <c r="F123" s="45"/>
      <c r="G123" s="45"/>
      <c r="H123" s="46"/>
    </row>
    <row r="124" spans="1:8" s="28" customFormat="1" ht="50.1" customHeight="1" thickBot="1" x14ac:dyDescent="0.25">
      <c r="A124" s="24" t="s">
        <v>72</v>
      </c>
      <c r="B124" s="25"/>
      <c r="C124" s="26"/>
      <c r="D124" s="173" t="e">
        <f>"от "&amp;MIN(D126,D146:H147,#REF!,D148:H162)&amp;" до "&amp;MAX(D126,D146:H147,#REF!,D148:H162)</f>
        <v>#REF!</v>
      </c>
      <c r="E124" s="173"/>
      <c r="F124" s="173"/>
      <c r="G124" s="173"/>
      <c r="H124" s="174"/>
    </row>
    <row r="125" spans="1:8" s="16" customFormat="1" ht="24.95" customHeight="1" thickBot="1" x14ac:dyDescent="0.25">
      <c r="A125" s="286"/>
      <c r="B125" s="287"/>
      <c r="C125" s="130"/>
      <c r="D125" s="288"/>
      <c r="E125" s="288"/>
      <c r="F125" s="288"/>
      <c r="G125" s="288"/>
      <c r="H125" s="289"/>
    </row>
    <row r="126" spans="1:8" s="16" customFormat="1" ht="57"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182">
        <v>2880</v>
      </c>
      <c r="E126" s="182"/>
      <c r="F126" s="182"/>
      <c r="G126" s="182"/>
      <c r="H126" s="183"/>
    </row>
    <row r="127" spans="1:8" s="16" customFormat="1" ht="57" customHeight="1" thickBot="1" x14ac:dyDescent="0.25">
      <c r="A127" s="184" t="s">
        <v>74</v>
      </c>
      <c r="B127" s="185"/>
      <c r="C127" s="186"/>
      <c r="D127" s="187" t="s">
        <v>75</v>
      </c>
      <c r="E127" s="188"/>
      <c r="F127" s="188"/>
      <c r="G127" s="188"/>
      <c r="H127" s="189"/>
    </row>
    <row r="128" spans="1:8" s="16" customFormat="1" ht="57" customHeight="1" x14ac:dyDescent="0.2">
      <c r="A128" s="190" t="s">
        <v>76</v>
      </c>
      <c r="B128" s="191"/>
      <c r="C128" s="186"/>
      <c r="D128" s="157">
        <f>D126/4</f>
        <v>720</v>
      </c>
      <c r="E128" s="157"/>
      <c r="F128" s="157"/>
      <c r="G128" s="157"/>
      <c r="H128" s="158"/>
    </row>
    <row r="129" spans="1:8" s="16" customFormat="1" ht="57" customHeight="1" x14ac:dyDescent="0.2">
      <c r="A129" s="190" t="s">
        <v>77</v>
      </c>
      <c r="B129" s="191"/>
      <c r="C129" s="186"/>
      <c r="D129" s="157">
        <f>D126/5</f>
        <v>576</v>
      </c>
      <c r="E129" s="157"/>
      <c r="F129" s="157"/>
      <c r="G129" s="157"/>
      <c r="H129" s="158"/>
    </row>
    <row r="130" spans="1:8" s="16" customFormat="1" ht="57" customHeight="1" x14ac:dyDescent="0.2">
      <c r="A130" s="190" t="s">
        <v>78</v>
      </c>
      <c r="B130" s="191"/>
      <c r="C130" s="186"/>
      <c r="D130" s="157">
        <f>D126/6</f>
        <v>480</v>
      </c>
      <c r="E130" s="157"/>
      <c r="F130" s="157"/>
      <c r="G130" s="157"/>
      <c r="H130" s="158"/>
    </row>
    <row r="131" spans="1:8" s="16" customFormat="1" ht="57" customHeight="1" x14ac:dyDescent="0.2">
      <c r="A131" s="190" t="s">
        <v>79</v>
      </c>
      <c r="B131" s="191"/>
      <c r="C131" s="186"/>
      <c r="D131" s="157">
        <f>D126/7</f>
        <v>411.42857142857144</v>
      </c>
      <c r="E131" s="157"/>
      <c r="F131" s="157"/>
      <c r="G131" s="157"/>
      <c r="H131" s="158"/>
    </row>
    <row r="132" spans="1:8" s="16" customFormat="1" ht="57" customHeight="1" x14ac:dyDescent="0.2">
      <c r="A132" s="190" t="s">
        <v>80</v>
      </c>
      <c r="B132" s="191"/>
      <c r="C132" s="186"/>
      <c r="D132" s="157">
        <f>D126/8</f>
        <v>360</v>
      </c>
      <c r="E132" s="157"/>
      <c r="F132" s="157"/>
      <c r="G132" s="157"/>
      <c r="H132" s="158"/>
    </row>
    <row r="133" spans="1:8" s="16" customFormat="1" ht="57" customHeight="1" x14ac:dyDescent="0.2">
      <c r="A133" s="190" t="s">
        <v>81</v>
      </c>
      <c r="B133" s="191"/>
      <c r="C133" s="186"/>
      <c r="D133" s="157">
        <f>D126/9</f>
        <v>320</v>
      </c>
      <c r="E133" s="157"/>
      <c r="F133" s="157"/>
      <c r="G133" s="157"/>
      <c r="H133" s="158"/>
    </row>
    <row r="134" spans="1:8" s="16" customFormat="1" ht="57" customHeight="1" x14ac:dyDescent="0.2">
      <c r="A134" s="190" t="s">
        <v>82</v>
      </c>
      <c r="B134" s="191"/>
      <c r="C134" s="186"/>
      <c r="D134" s="157">
        <f>D126/10</f>
        <v>288</v>
      </c>
      <c r="E134" s="157"/>
      <c r="F134" s="157"/>
      <c r="G134" s="157"/>
      <c r="H134" s="158"/>
    </row>
    <row r="135" spans="1:8" s="16" customFormat="1" ht="57" customHeight="1" thickBot="1" x14ac:dyDescent="0.25">
      <c r="A135" s="179" t="s">
        <v>83</v>
      </c>
      <c r="B135" s="180"/>
      <c r="C135" s="186"/>
      <c r="D135" s="182">
        <v>4800</v>
      </c>
      <c r="E135" s="182"/>
      <c r="F135" s="182"/>
      <c r="G135" s="182"/>
      <c r="H135" s="183"/>
    </row>
    <row r="136" spans="1:8" s="16" customFormat="1" ht="57" customHeight="1" thickBot="1" x14ac:dyDescent="0.25">
      <c r="A136" s="184" t="s">
        <v>74</v>
      </c>
      <c r="B136" s="185"/>
      <c r="C136" s="186"/>
      <c r="D136" s="187" t="s">
        <v>75</v>
      </c>
      <c r="E136" s="188"/>
      <c r="F136" s="188"/>
      <c r="G136" s="188"/>
      <c r="H136" s="189"/>
    </row>
    <row r="137" spans="1:8" s="16" customFormat="1" ht="57" customHeight="1" x14ac:dyDescent="0.2">
      <c r="A137" s="190" t="s">
        <v>76</v>
      </c>
      <c r="B137" s="191"/>
      <c r="C137" s="186"/>
      <c r="D137" s="157">
        <v>1200</v>
      </c>
      <c r="E137" s="157"/>
      <c r="F137" s="157"/>
      <c r="G137" s="157"/>
      <c r="H137" s="158"/>
    </row>
    <row r="138" spans="1:8" s="16" customFormat="1" ht="57" customHeight="1" x14ac:dyDescent="0.2">
      <c r="A138" s="190" t="s">
        <v>77</v>
      </c>
      <c r="B138" s="191"/>
      <c r="C138" s="186"/>
      <c r="D138" s="157">
        <v>960</v>
      </c>
      <c r="E138" s="157"/>
      <c r="F138" s="157"/>
      <c r="G138" s="157"/>
      <c r="H138" s="158"/>
    </row>
    <row r="139" spans="1:8" s="16" customFormat="1" ht="57" customHeight="1" x14ac:dyDescent="0.2">
      <c r="A139" s="190" t="s">
        <v>78</v>
      </c>
      <c r="B139" s="191"/>
      <c r="C139" s="186"/>
      <c r="D139" s="157">
        <v>799.99999999999989</v>
      </c>
      <c r="E139" s="157"/>
      <c r="F139" s="157"/>
      <c r="G139" s="157"/>
      <c r="H139" s="158"/>
    </row>
    <row r="140" spans="1:8" s="16" customFormat="1" ht="57" customHeight="1" x14ac:dyDescent="0.2">
      <c r="A140" s="190" t="s">
        <v>79</v>
      </c>
      <c r="B140" s="191"/>
      <c r="C140" s="186"/>
      <c r="D140" s="157">
        <v>685.71428571428567</v>
      </c>
      <c r="E140" s="157"/>
      <c r="F140" s="157"/>
      <c r="G140" s="157"/>
      <c r="H140" s="158"/>
    </row>
    <row r="141" spans="1:8" s="16" customFormat="1" ht="57" customHeight="1" x14ac:dyDescent="0.2">
      <c r="A141" s="190" t="s">
        <v>80</v>
      </c>
      <c r="B141" s="191"/>
      <c r="C141" s="186"/>
      <c r="D141" s="157">
        <v>600</v>
      </c>
      <c r="E141" s="157"/>
      <c r="F141" s="157"/>
      <c r="G141" s="157"/>
      <c r="H141" s="158"/>
    </row>
    <row r="142" spans="1:8" s="16" customFormat="1" ht="57" customHeight="1" x14ac:dyDescent="0.2">
      <c r="A142" s="190" t="s">
        <v>81</v>
      </c>
      <c r="B142" s="191"/>
      <c r="C142" s="186"/>
      <c r="D142" s="157">
        <v>533.33333333333337</v>
      </c>
      <c r="E142" s="157"/>
      <c r="F142" s="157"/>
      <c r="G142" s="157"/>
      <c r="H142" s="158"/>
    </row>
    <row r="143" spans="1:8" s="16" customFormat="1" ht="57" customHeight="1" thickBot="1" x14ac:dyDescent="0.25">
      <c r="A143" s="190" t="s">
        <v>82</v>
      </c>
      <c r="B143" s="191"/>
      <c r="C143" s="194"/>
      <c r="D143" s="157">
        <v>480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44">
        <v>7002</v>
      </c>
      <c r="E144" s="45"/>
      <c r="F144" s="45"/>
      <c r="G144" s="45"/>
      <c r="H144" s="46"/>
    </row>
    <row r="145" spans="1:8" s="16" customFormat="1" ht="24.95" customHeight="1" thickBot="1" x14ac:dyDescent="0.25">
      <c r="A145" s="286"/>
      <c r="B145" s="287"/>
      <c r="C145" s="125"/>
      <c r="D145" s="288"/>
      <c r="E145" s="288"/>
      <c r="F145" s="288"/>
      <c r="G145" s="288"/>
      <c r="H145" s="289"/>
    </row>
    <row r="146" spans="1:8" s="16" customFormat="1" ht="50.1" customHeight="1" x14ac:dyDescent="0.2">
      <c r="A146" s="160" t="s">
        <v>85</v>
      </c>
      <c r="B146" s="161"/>
      <c r="C146" s="294" t="str">
        <f>"Интернет-площадка 2gis.ru на основе Cправочника организаций "&amp;$C$2&amp;""</f>
        <v>Интернет-площадка 2gis.ru на основе Cправочника организаций "2ГИС.ТАМБОВ"</v>
      </c>
      <c r="D146" s="56">
        <v>4200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56">
        <v>1863</v>
      </c>
      <c r="E147" s="37"/>
      <c r="F147" s="37"/>
      <c r="G147" s="37"/>
      <c r="H147" s="38"/>
    </row>
    <row r="148" spans="1:8" s="16" customFormat="1" ht="50.1" customHeight="1" x14ac:dyDescent="0.2">
      <c r="A148" s="154" t="s">
        <v>87</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56">
        <v>2346</v>
      </c>
      <c r="E148" s="37"/>
      <c r="F148" s="37"/>
      <c r="G148" s="37"/>
      <c r="H148" s="38"/>
    </row>
    <row r="149" spans="1:8" s="16" customFormat="1"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"2ГИС.ТАМБОВ"</v>
      </c>
      <c r="D149" s="56">
        <v>7500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"2ГИС.ТАМБОВ"</v>
      </c>
      <c r="D150" s="56">
        <v>9000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56">
        <v>2070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56">
        <v>4692</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56">
        <v>2622</v>
      </c>
      <c r="E153" s="37"/>
      <c r="F153" s="37"/>
      <c r="G153" s="37"/>
      <c r="H153" s="38"/>
    </row>
    <row r="154" spans="1:8" s="16" customFormat="1" ht="50.1" customHeight="1" x14ac:dyDescent="0.2">
      <c r="A154" s="160" t="s">
        <v>93</v>
      </c>
      <c r="B154" s="161"/>
      <c r="C154" s="203" t="e">
        <f>#REF!</f>
        <v>#REF!</v>
      </c>
      <c r="D154" s="56">
        <v>6278.9999999999991</v>
      </c>
      <c r="E154" s="37"/>
      <c r="F154" s="37"/>
      <c r="G154" s="37"/>
      <c r="H154" s="38"/>
    </row>
    <row r="155" spans="1:8" s="16" customFormat="1" ht="50.1" customHeight="1" x14ac:dyDescent="0.2">
      <c r="A155" s="160" t="s">
        <v>94</v>
      </c>
      <c r="B155" s="161"/>
      <c r="C155" s="203" t="s">
        <v>95</v>
      </c>
      <c r="D155" s="56">
        <v>588</v>
      </c>
      <c r="E155" s="37"/>
      <c r="F155" s="37"/>
      <c r="G155" s="37"/>
      <c r="H155" s="38"/>
    </row>
    <row r="156" spans="1:8" s="16" customFormat="1" ht="78"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56">
        <v>3600</v>
      </c>
      <c r="E156" s="37"/>
      <c r="F156" s="37"/>
      <c r="G156" s="37"/>
      <c r="H156" s="38"/>
    </row>
    <row r="157" spans="1:8" s="16" customFormat="1" ht="78"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56">
        <v>3000</v>
      </c>
      <c r="E157" s="37"/>
      <c r="F157" s="37"/>
      <c r="G157" s="37"/>
      <c r="H157" s="38"/>
    </row>
    <row r="158" spans="1:8" s="16" customFormat="1" ht="78" customHeight="1" x14ac:dyDescent="0.2">
      <c r="A158" s="160" t="s">
        <v>98</v>
      </c>
      <c r="B158" s="161"/>
      <c r="C158"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56">
        <v>2400</v>
      </c>
      <c r="E158" s="37"/>
      <c r="F158" s="37"/>
      <c r="G158" s="37"/>
      <c r="H158" s="38"/>
    </row>
    <row r="159" spans="1:8" s="16" customFormat="1" ht="78" customHeight="1" x14ac:dyDescent="0.2">
      <c r="A159" s="160" t="s">
        <v>99</v>
      </c>
      <c r="B159" s="161"/>
      <c r="C159"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56">
        <v>2400</v>
      </c>
      <c r="E159" s="37"/>
      <c r="F159" s="37"/>
      <c r="G159" s="37"/>
      <c r="H159" s="38"/>
    </row>
    <row r="160" spans="1:8" s="16" customFormat="1" ht="78"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56">
        <v>7800</v>
      </c>
      <c r="E160" s="37"/>
      <c r="F160" s="37"/>
      <c r="G160" s="37"/>
      <c r="H160" s="38"/>
    </row>
    <row r="161" spans="1:8" s="16" customFormat="1" ht="78"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56">
        <v>4800</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56">
        <v>1728</v>
      </c>
      <c r="E162" s="37"/>
      <c r="F162" s="37"/>
      <c r="G162" s="37"/>
      <c r="H162" s="3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56">
        <v>2520</v>
      </c>
      <c r="E163" s="37"/>
      <c r="F163" s="37"/>
      <c r="G163" s="37"/>
      <c r="H163" s="3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4" s="56">
        <v>50010</v>
      </c>
      <c r="E164" s="37"/>
      <c r="F164" s="37"/>
      <c r="G164" s="37"/>
      <c r="H164" s="38"/>
    </row>
    <row r="165" spans="1:8" s="16" customFormat="1" ht="126" customHeight="1" x14ac:dyDescent="0.2">
      <c r="A165" s="160" t="s">
        <v>104</v>
      </c>
      <c r="B165" s="161"/>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5" s="56">
        <v>4800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56">
        <v>4800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7" s="56">
        <v>3600</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"2ГИС.ТАМБОВ"</v>
      </c>
      <c r="D168" s="56">
        <v>5880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56">
        <v>2640</v>
      </c>
      <c r="E169" s="37"/>
      <c r="F169" s="37"/>
      <c r="G169" s="37"/>
      <c r="H169" s="38"/>
    </row>
    <row r="170" spans="1:8" s="16" customFormat="1" ht="50.1" customHeight="1" x14ac:dyDescent="0.2">
      <c r="A170" s="154" t="s">
        <v>109</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56">
        <v>3360</v>
      </c>
      <c r="E170" s="37"/>
      <c r="F170" s="37"/>
      <c r="G170" s="37"/>
      <c r="H170" s="38"/>
    </row>
    <row r="171" spans="1:8" s="16" customFormat="1"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"2ГИС.ТАМБОВ"</v>
      </c>
      <c r="D171" s="56">
        <v>10560</v>
      </c>
      <c r="E171" s="37"/>
      <c r="F171" s="37"/>
      <c r="G171" s="37"/>
      <c r="H171" s="38"/>
    </row>
    <row r="172" spans="1:8" s="16" customFormat="1"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"2ГИС.ТАМБОВ"</v>
      </c>
      <c r="D172" s="56">
        <v>12672</v>
      </c>
      <c r="E172" s="37"/>
      <c r="F172" s="37"/>
      <c r="G172" s="37"/>
      <c r="H172" s="38"/>
    </row>
    <row r="173" spans="1:8" s="16" customFormat="1" ht="50.1" customHeight="1" x14ac:dyDescent="0.2">
      <c r="A173" s="154" t="s">
        <v>112</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56">
        <v>3000</v>
      </c>
      <c r="E173" s="37"/>
      <c r="F173" s="37"/>
      <c r="G173" s="37"/>
      <c r="H173" s="38"/>
    </row>
    <row r="174" spans="1:8" s="16" customFormat="1" ht="50.1" customHeight="1" x14ac:dyDescent="0.2">
      <c r="A174" s="154" t="s">
        <v>113</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56">
        <v>6600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56">
        <v>3720</v>
      </c>
      <c r="E175" s="37"/>
      <c r="F175" s="37"/>
      <c r="G175" s="37"/>
      <c r="H175" s="38"/>
    </row>
    <row r="176" spans="1:8" s="16" customFormat="1" ht="50.1" customHeight="1" x14ac:dyDescent="0.2">
      <c r="A176" s="160" t="s">
        <v>115</v>
      </c>
      <c r="B176" s="161"/>
      <c r="C176" s="203" t="s">
        <v>95</v>
      </c>
      <c r="D176" s="56">
        <v>840</v>
      </c>
      <c r="E176" s="37"/>
      <c r="F176" s="37"/>
      <c r="G176" s="37"/>
      <c r="H176" s="38"/>
    </row>
    <row r="177" spans="1:8" s="16" customFormat="1" ht="68.2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56">
        <v>10920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56">
        <v>2520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6">
        <v>3000</v>
      </c>
      <c r="E180" s="37"/>
      <c r="F180" s="37"/>
      <c r="G180" s="37"/>
      <c r="H180" s="38"/>
    </row>
    <row r="181" spans="1:8" s="16" customFormat="1" ht="50.1" customHeight="1" x14ac:dyDescent="0.2">
      <c r="A181" s="160" t="s">
        <v>120</v>
      </c>
      <c r="B181" s="161"/>
      <c r="C181" s="209"/>
      <c r="D181" s="36">
        <v>3000</v>
      </c>
      <c r="E181" s="37"/>
      <c r="F181" s="37"/>
      <c r="G181" s="37"/>
      <c r="H181" s="38"/>
    </row>
    <row r="182" spans="1:8" s="16" customFormat="1" ht="50.1" customHeight="1" x14ac:dyDescent="0.2">
      <c r="A182" s="207" t="s">
        <v>121</v>
      </c>
      <c r="B182" s="208"/>
      <c r="C182" s="209"/>
      <c r="D182" s="293">
        <v>3000</v>
      </c>
      <c r="E182" s="157"/>
      <c r="F182" s="157"/>
      <c r="G182" s="157"/>
      <c r="H182" s="157"/>
    </row>
    <row r="183" spans="1:8" s="16" customFormat="1" ht="50.1" customHeight="1" x14ac:dyDescent="0.2">
      <c r="A183" s="207" t="s">
        <v>122</v>
      </c>
      <c r="B183" s="208"/>
      <c r="C183" s="209"/>
      <c r="D183" s="293">
        <v>510</v>
      </c>
      <c r="E183" s="157"/>
      <c r="F183" s="157"/>
      <c r="G183" s="157"/>
      <c r="H183" s="157"/>
    </row>
    <row r="184" spans="1:8" s="16" customFormat="1" ht="50.1" customHeight="1" thickBot="1" x14ac:dyDescent="0.25">
      <c r="A184" s="207" t="s">
        <v>123</v>
      </c>
      <c r="B184" s="208"/>
      <c r="C184" s="210"/>
      <c r="D184" s="78">
        <v>1020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"Интернет-площадка 2gis.ru на основе Cправочника организаций "&amp;$C$2&amp;""</f>
        <v>Интернет-площадка 2gis.ru на основе Cправочника организаций "2ГИС.ТАМБОВ"</v>
      </c>
      <c r="D186" s="36">
        <v>3000</v>
      </c>
      <c r="E186" s="37"/>
      <c r="F186" s="37"/>
      <c r="G186" s="37"/>
      <c r="H186" s="38"/>
    </row>
    <row r="187" spans="1:8" s="16" customFormat="1" ht="50.1" customHeight="1" x14ac:dyDescent="0.2">
      <c r="A187" s="160" t="s">
        <v>126</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7" s="56">
        <v>345</v>
      </c>
      <c r="E187" s="37"/>
      <c r="F187" s="37"/>
      <c r="G187" s="37"/>
      <c r="H187" s="38"/>
    </row>
    <row r="188" spans="1:8" s="16" customFormat="1" ht="50.1" customHeight="1" x14ac:dyDescent="0.2">
      <c r="A188" s="154" t="s">
        <v>195</v>
      </c>
      <c r="B188" s="204"/>
      <c r="C188" s="203" t="str">
        <f>"Интернет-площадка 2gis.ru на основе Cправочника организаций "&amp;$C$2&amp;""</f>
        <v>Интернет-площадка 2gis.ru на основе Cправочника организаций "2ГИС.ТАМБОВ"</v>
      </c>
      <c r="D188" s="36">
        <v>4200</v>
      </c>
      <c r="E188" s="37"/>
      <c r="F188" s="37"/>
      <c r="G188" s="37"/>
      <c r="H188" s="38"/>
    </row>
    <row r="189" spans="1:8" s="16" customFormat="1" ht="50.1" customHeight="1" x14ac:dyDescent="0.2">
      <c r="A189" s="154" t="s">
        <v>128</v>
      </c>
      <c r="B189" s="204"/>
      <c r="C189"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9" s="36">
        <v>600</v>
      </c>
      <c r="E189" s="37"/>
      <c r="F189" s="37"/>
      <c r="G189" s="37"/>
      <c r="H189" s="38"/>
    </row>
    <row r="190" spans="1:8" s="16" customFormat="1" ht="126" customHeight="1" thickBot="1" x14ac:dyDescent="0.25">
      <c r="A190" s="160" t="s">
        <v>129</v>
      </c>
      <c r="B190" s="161"/>
      <c r="C190" s="455" t="str">
        <f>C186</f>
        <v>Интернет-площадка 2gis.ru на основе Cправочника организаций "2ГИС.ТАМБОВ"</v>
      </c>
      <c r="D190" s="304">
        <v>3804</v>
      </c>
      <c r="E190" s="165"/>
      <c r="F190" s="165"/>
      <c r="G190" s="165"/>
      <c r="H190" s="166"/>
    </row>
    <row r="191" spans="1:8" s="28" customFormat="1" ht="50.1" customHeight="1" thickBot="1" x14ac:dyDescent="0.25">
      <c r="A191" s="24" t="s">
        <v>196</v>
      </c>
      <c r="B191" s="25"/>
      <c r="C191" s="26"/>
      <c r="D191" s="173"/>
      <c r="E191" s="173"/>
      <c r="F191" s="173"/>
      <c r="G191" s="173"/>
      <c r="H191" s="174"/>
    </row>
    <row r="192" spans="1:8" s="23" customFormat="1" ht="30" customHeight="1" thickBot="1" x14ac:dyDescent="0.25">
      <c r="A192" s="297"/>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3" s="31">
        <v>7008</v>
      </c>
      <c r="E193" s="32"/>
      <c r="F193" s="32"/>
      <c r="G193" s="32"/>
      <c r="H193" s="33"/>
    </row>
    <row r="194" spans="1:8" s="16" customFormat="1" ht="83.25" customHeight="1" thickBot="1" x14ac:dyDescent="0.25">
      <c r="A194" s="160" t="s">
        <v>198</v>
      </c>
      <c r="B194" s="161"/>
      <c r="C194" s="209"/>
      <c r="D194" s="36">
        <v>10500</v>
      </c>
      <c r="E194" s="37"/>
      <c r="F194" s="37"/>
      <c r="G194" s="37"/>
      <c r="H194" s="38"/>
    </row>
    <row r="195" spans="1:8" s="16" customFormat="1" ht="21.75" thickBot="1" x14ac:dyDescent="0.25">
      <c r="A195" s="286"/>
      <c r="B195" s="287"/>
      <c r="C195" s="125"/>
      <c r="D195" s="288"/>
      <c r="E195" s="288"/>
      <c r="F195" s="288"/>
      <c r="G195" s="288"/>
      <c r="H195" s="289"/>
    </row>
    <row r="196" spans="1:8" ht="12.6" customHeight="1" x14ac:dyDescent="0.2"/>
    <row r="197" spans="1:8" s="219" customFormat="1" ht="24.95" customHeight="1" x14ac:dyDescent="0.2">
      <c r="A197" s="216"/>
      <c r="B197" s="217" t="s">
        <v>130</v>
      </c>
      <c r="C197" s="218" t="s">
        <v>694</v>
      </c>
      <c r="D197" s="218"/>
    </row>
    <row r="198" spans="1:8" s="219" customFormat="1" ht="24.95" customHeight="1" x14ac:dyDescent="0.2">
      <c r="A198" s="216"/>
      <c r="C198" s="220" t="s">
        <v>695</v>
      </c>
      <c r="D198" s="220"/>
    </row>
    <row r="199" spans="1:8" s="219" customFormat="1" ht="24.95" customHeight="1" x14ac:dyDescent="0.2">
      <c r="A199" s="216"/>
      <c r="C199" s="220" t="s">
        <v>696</v>
      </c>
      <c r="D199" s="220"/>
    </row>
    <row r="200" spans="1:8" s="213" customFormat="1" ht="12" customHeight="1" x14ac:dyDescent="0.2">
      <c r="A200" s="212"/>
      <c r="C200" s="220"/>
      <c r="D200" s="220"/>
      <c r="E200" s="219"/>
      <c r="F200" s="219"/>
      <c r="G200" s="219"/>
    </row>
    <row r="201" spans="1:8" s="227" customFormat="1" ht="24.95" customHeight="1"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c r="F201" s="225"/>
      <c r="G201" s="226"/>
      <c r="H201" s="226"/>
    </row>
    <row r="202" spans="1:8" s="227" customFormat="1" ht="24.95" customHeight="1"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c r="F202" s="225"/>
      <c r="G202" s="228"/>
      <c r="H202" s="228"/>
    </row>
    <row r="203" spans="1:8" s="227" customFormat="1" ht="24.95" customHeight="1"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c r="F203" s="225"/>
      <c r="G203" s="228"/>
      <c r="H203" s="228"/>
    </row>
    <row r="204" spans="1:8" s="227" customFormat="1" ht="24.95" customHeight="1"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5"/>
      <c r="F204" s="225"/>
      <c r="G204" s="228"/>
      <c r="H204" s="228"/>
    </row>
    <row r="205" spans="1:8" s="227" customFormat="1" ht="24.95" customHeight="1"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5"/>
      <c r="F205" s="225"/>
      <c r="G205" s="228"/>
      <c r="H205" s="228"/>
    </row>
    <row r="206" spans="1:8" s="227" customFormat="1" ht="24.95" customHeight="1"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c r="F206" s="225"/>
      <c r="G206" s="228"/>
      <c r="H206" s="228"/>
    </row>
    <row r="207" spans="1:8" s="227" customFormat="1" ht="24.95" customHeight="1"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c r="F207" s="225"/>
      <c r="G207" s="228"/>
      <c r="H207" s="228"/>
    </row>
    <row r="208" spans="1:8" s="234" customFormat="1" ht="12" customHeight="1" x14ac:dyDescent="0.2">
      <c r="A208" s="229"/>
      <c r="B208" s="229"/>
      <c r="C208" s="230"/>
      <c r="D208" s="231"/>
      <c r="E208" s="231"/>
      <c r="F208" s="232"/>
      <c r="G208" s="233"/>
      <c r="H208" s="233"/>
    </row>
    <row r="209" spans="1:8" ht="24.95" customHeight="1" x14ac:dyDescent="0.2">
      <c r="A209" s="235" t="s">
        <v>141</v>
      </c>
      <c r="B209" s="235"/>
      <c r="C209" s="235"/>
      <c r="D209" s="235"/>
      <c r="E209" s="235"/>
      <c r="F209" s="235"/>
      <c r="G209" s="235"/>
      <c r="H209" s="235"/>
    </row>
    <row r="210" spans="1:8" ht="24.95" customHeight="1" x14ac:dyDescent="0.2">
      <c r="A210" s="235" t="s">
        <v>142</v>
      </c>
      <c r="B210" s="235"/>
      <c r="C210" s="235"/>
      <c r="D210" s="235"/>
      <c r="E210" s="235"/>
      <c r="F210" s="235"/>
      <c r="G210" s="235"/>
      <c r="H210" s="235"/>
    </row>
    <row r="211" spans="1:8" s="234" customFormat="1" ht="12.6" customHeight="1" x14ac:dyDescent="0.2">
      <c r="A211" s="229"/>
      <c r="B211" s="229"/>
      <c r="C211" s="230"/>
      <c r="D211" s="231"/>
      <c r="E211" s="231"/>
      <c r="F211" s="232"/>
      <c r="G211" s="233"/>
      <c r="H211" s="233"/>
    </row>
    <row r="212" spans="1:8" s="238" customFormat="1" ht="50.1" customHeight="1" thickBot="1" x14ac:dyDescent="0.25">
      <c r="A212" s="236" t="s">
        <v>143</v>
      </c>
      <c r="B212" s="236"/>
      <c r="C212" s="236"/>
      <c r="D212" s="236"/>
      <c r="E212" s="236"/>
      <c r="F212" s="237"/>
      <c r="G212" s="227"/>
    </row>
    <row r="213" spans="1:8" s="243" customFormat="1" ht="50.1" customHeight="1" thickBot="1" x14ac:dyDescent="0.25">
      <c r="A213" s="306" t="s">
        <v>144</v>
      </c>
      <c r="B213" s="307"/>
      <c r="C213" s="307"/>
      <c r="D213" s="307"/>
      <c r="E213" s="308"/>
      <c r="F213" s="242"/>
      <c r="G213" s="213"/>
    </row>
    <row r="214" spans="1:8" ht="91.5" customHeight="1" thickBot="1" x14ac:dyDescent="0.25">
      <c r="A214" s="421" t="s">
        <v>145</v>
      </c>
      <c r="B214" s="422"/>
      <c r="C214" s="246" t="s">
        <v>146</v>
      </c>
      <c r="D214" s="435" t="s">
        <v>147</v>
      </c>
      <c r="E214" s="436"/>
      <c r="F214" s="248"/>
      <c r="G214" s="248"/>
      <c r="H214" s="248"/>
    </row>
    <row r="215" spans="1:8" ht="99.95" customHeight="1" x14ac:dyDescent="0.2">
      <c r="A215" s="254" t="s">
        <v>148</v>
      </c>
      <c r="B215" s="255"/>
      <c r="C215" s="256" t="s">
        <v>149</v>
      </c>
      <c r="D215" s="257" t="s">
        <v>150</v>
      </c>
      <c r="E215" s="258"/>
      <c r="F215" s="248"/>
      <c r="G215" s="248"/>
      <c r="H215" s="248"/>
    </row>
    <row r="216" spans="1:8" ht="75" customHeight="1" x14ac:dyDescent="0.2">
      <c r="A216" s="254" t="s">
        <v>151</v>
      </c>
      <c r="B216" s="255"/>
      <c r="C216" s="256" t="s">
        <v>152</v>
      </c>
      <c r="D216" s="257" t="s">
        <v>153</v>
      </c>
      <c r="E216" s="258"/>
      <c r="F216" s="248"/>
      <c r="G216" s="248"/>
      <c r="H216" s="248"/>
    </row>
    <row r="217" spans="1:8" ht="111.75" customHeight="1" thickBot="1" x14ac:dyDescent="0.25">
      <c r="A217" s="316" t="s">
        <v>154</v>
      </c>
      <c r="B217" s="317"/>
      <c r="C217" s="318" t="s">
        <v>155</v>
      </c>
      <c r="D217" s="319" t="s">
        <v>153</v>
      </c>
      <c r="E217" s="320"/>
      <c r="F217" s="248"/>
      <c r="G217" s="248"/>
      <c r="H217" s="248"/>
    </row>
    <row r="218" spans="1:8" s="213" customFormat="1" ht="102.75" customHeight="1" thickBot="1" x14ac:dyDescent="0.25">
      <c r="A218" s="316" t="s">
        <v>157</v>
      </c>
      <c r="B218" s="317"/>
      <c r="C218" s="613" t="s">
        <v>158</v>
      </c>
      <c r="D218" s="317" t="s">
        <v>153</v>
      </c>
      <c r="E218" s="614"/>
      <c r="F218" s="242"/>
      <c r="G218" s="242"/>
      <c r="H218" s="242"/>
    </row>
    <row r="219" spans="1:8" s="234" customFormat="1" ht="222.75" customHeight="1" thickBot="1" x14ac:dyDescent="0.25">
      <c r="A219" s="316" t="s">
        <v>159</v>
      </c>
      <c r="B219" s="317"/>
      <c r="C219" s="318" t="s">
        <v>160</v>
      </c>
      <c r="D219" s="319" t="s">
        <v>153</v>
      </c>
      <c r="E219" s="320"/>
      <c r="F219" s="232"/>
      <c r="G219" s="233"/>
      <c r="H219" s="233"/>
    </row>
    <row r="220" spans="1:8" ht="25.5" customHeight="1" x14ac:dyDescent="0.2">
      <c r="A220" s="260" t="s">
        <v>161</v>
      </c>
      <c r="B220" s="260"/>
      <c r="C220" s="260"/>
      <c r="D220" s="260"/>
      <c r="E220" s="260"/>
      <c r="F220" s="260"/>
      <c r="G220" s="260"/>
      <c r="H220" s="260"/>
    </row>
    <row r="221" spans="1:8" ht="25.5" customHeight="1" x14ac:dyDescent="0.2">
      <c r="A221" s="260" t="s">
        <v>162</v>
      </c>
      <c r="B221" s="260"/>
      <c r="C221" s="260"/>
      <c r="D221" s="260"/>
      <c r="E221" s="260"/>
      <c r="F221" s="260"/>
      <c r="G221" s="260"/>
      <c r="H221" s="260"/>
    </row>
    <row r="222" spans="1:8" ht="193.5" customHeight="1" x14ac:dyDescent="0.2">
      <c r="A22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1"/>
      <c r="C222" s="321"/>
      <c r="D222" s="321"/>
      <c r="E222" s="321"/>
      <c r="F222" s="321"/>
      <c r="G222" s="321"/>
      <c r="H222" s="321"/>
    </row>
    <row r="223" spans="1:8" s="16" customFormat="1" ht="67.5" customHeight="1" x14ac:dyDescent="0.2">
      <c r="A223" s="235" t="s">
        <v>164</v>
      </c>
      <c r="B223" s="235"/>
      <c r="C223" s="235"/>
      <c r="D223" s="235"/>
      <c r="E223" s="235"/>
      <c r="F223" s="235"/>
      <c r="G223" s="235"/>
      <c r="H223" s="235"/>
    </row>
    <row r="224" spans="1:8" ht="23.25" x14ac:dyDescent="0.2">
      <c r="A224" s="260" t="s">
        <v>165</v>
      </c>
      <c r="B224" s="260"/>
      <c r="C224" s="260"/>
      <c r="D224" s="260"/>
      <c r="E224" s="260"/>
      <c r="F224" s="260"/>
      <c r="G224" s="260"/>
      <c r="H224" s="260"/>
    </row>
    <row r="225" spans="1:8" s="262" customFormat="1" ht="114.75" customHeight="1" x14ac:dyDescent="0.2">
      <c r="A225" s="235" t="s">
        <v>166</v>
      </c>
      <c r="B225" s="235"/>
      <c r="C225" s="235"/>
      <c r="D225" s="235"/>
      <c r="E225" s="235"/>
      <c r="F225" s="235"/>
      <c r="G225" s="235"/>
      <c r="H225" s="235"/>
    </row>
  </sheetData>
  <sheetProtection selectLockedCells="1" selectUnlockedCells="1"/>
  <mergeCells count="376">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6"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267">
        <v>348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1">
        <f>F48*1.2</f>
        <v>13464</v>
      </c>
      <c r="E48" s="32">
        <f>F48*1.1</f>
        <v>12342.000000000002</v>
      </c>
      <c r="F48" s="32">
        <v>11220</v>
      </c>
      <c r="G48" s="32">
        <f>F48*0.75</f>
        <v>8415</v>
      </c>
      <c r="H48" s="33">
        <f>F48*0.5</f>
        <v>5610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54">
        <f>F54*1.2</f>
        <v>14810.4</v>
      </c>
      <c r="E54" s="32">
        <f>F54*1.1</f>
        <v>13576.2</v>
      </c>
      <c r="F54" s="32">
        <v>12342</v>
      </c>
      <c r="G54" s="32">
        <f>F54*0.75</f>
        <v>9256.5</v>
      </c>
      <c r="H54" s="33">
        <f>F54*0.5</f>
        <v>6171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267">
        <v>348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136" t="s">
        <v>59</v>
      </c>
      <c r="B85" s="137"/>
      <c r="C85" s="137"/>
      <c r="D85" s="138" t="e">
        <f>"от "&amp;MIN(D86:D97)&amp;" до "&amp;MAX(D86:D97)</f>
        <v>#REF!</v>
      </c>
      <c r="E85" s="139"/>
      <c r="F85" s="139"/>
      <c r="G85" s="139"/>
      <c r="H85" s="140"/>
    </row>
    <row r="86" spans="1:8" ht="151.5" x14ac:dyDescent="0.2">
      <c r="A86" s="517" t="s">
        <v>616</v>
      </c>
      <c r="B86" s="150" t="s">
        <v>194</v>
      </c>
      <c r="C86"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152">
        <v>936</v>
      </c>
      <c r="E86" s="152"/>
      <c r="F86" s="152"/>
      <c r="G86" s="152"/>
      <c r="H86" s="153"/>
    </row>
    <row r="87" spans="1:8" ht="151.5" x14ac:dyDescent="0.2">
      <c r="A87" s="691" t="s">
        <v>617</v>
      </c>
      <c r="B87" s="150" t="s">
        <v>13</v>
      </c>
      <c r="C87" s="350"/>
      <c r="D87" s="152" t="e">
        <v>#REF!</v>
      </c>
      <c r="E87" s="152"/>
      <c r="F87" s="152"/>
      <c r="G87" s="152"/>
      <c r="H87" s="153"/>
    </row>
    <row r="88" spans="1:8" ht="151.5" x14ac:dyDescent="0.2">
      <c r="A88" s="149" t="s">
        <v>60</v>
      </c>
      <c r="B88" s="150" t="s">
        <v>13</v>
      </c>
      <c r="C88" s="35"/>
      <c r="D88" s="152">
        <v>936</v>
      </c>
      <c r="E88" s="152"/>
      <c r="F88" s="152"/>
      <c r="G88" s="152"/>
      <c r="H88" s="153"/>
    </row>
    <row r="89" spans="1:8" ht="37.5" customHeight="1" x14ac:dyDescent="0.2">
      <c r="A89" s="154" t="s">
        <v>61</v>
      </c>
      <c r="B89" s="155"/>
      <c r="C89" s="15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157">
        <v>600</v>
      </c>
      <c r="E89" s="157"/>
      <c r="F89" s="157"/>
      <c r="G89" s="157"/>
      <c r="H89" s="158"/>
    </row>
    <row r="90" spans="1:8" ht="37.5" customHeight="1" x14ac:dyDescent="0.2">
      <c r="A90" s="154" t="s">
        <v>62</v>
      </c>
      <c r="B90" s="155"/>
      <c r="C90" s="159"/>
      <c r="D90" s="157">
        <v>9684</v>
      </c>
      <c r="E90" s="157"/>
      <c r="F90" s="157"/>
      <c r="G90" s="157"/>
      <c r="H90" s="158"/>
    </row>
    <row r="91" spans="1:8" ht="37.5" customHeight="1" x14ac:dyDescent="0.2">
      <c r="A91" s="154" t="s">
        <v>63</v>
      </c>
      <c r="B91" s="155"/>
      <c r="C91" s="159"/>
      <c r="D91" s="157">
        <v>780</v>
      </c>
      <c r="E91" s="157"/>
      <c r="F91" s="157"/>
      <c r="G91" s="157"/>
      <c r="H91" s="158"/>
    </row>
    <row r="92" spans="1:8" ht="37.5" customHeight="1" x14ac:dyDescent="0.2">
      <c r="A92" s="160" t="s">
        <v>64</v>
      </c>
      <c r="B92" s="161"/>
      <c r="C92" s="159"/>
      <c r="D92" s="157">
        <v>2208</v>
      </c>
      <c r="E92" s="157"/>
      <c r="F92" s="157"/>
      <c r="G92" s="157"/>
      <c r="H92" s="158"/>
    </row>
    <row r="93" spans="1:8" ht="37.5" customHeight="1" x14ac:dyDescent="0.2">
      <c r="A93" s="154" t="s">
        <v>65</v>
      </c>
      <c r="B93" s="155"/>
      <c r="C93" s="159"/>
      <c r="D93" s="157">
        <v>432</v>
      </c>
      <c r="E93" s="157"/>
      <c r="F93" s="157"/>
      <c r="G93" s="157"/>
      <c r="H93" s="158"/>
    </row>
    <row r="94" spans="1:8" ht="37.5" customHeight="1" x14ac:dyDescent="0.2">
      <c r="A94" s="154" t="s">
        <v>66</v>
      </c>
      <c r="B94" s="155"/>
      <c r="C94" s="159"/>
      <c r="D94" s="157">
        <v>432</v>
      </c>
      <c r="E94" s="157"/>
      <c r="F94" s="157"/>
      <c r="G94" s="157"/>
      <c r="H94" s="158"/>
    </row>
    <row r="95" spans="1:8" ht="37.5" customHeight="1" x14ac:dyDescent="0.2">
      <c r="A95" s="154" t="s">
        <v>67</v>
      </c>
      <c r="B95" s="155"/>
      <c r="C95" s="159"/>
      <c r="D95" s="157">
        <v>864</v>
      </c>
      <c r="E95" s="157"/>
      <c r="F95" s="157"/>
      <c r="G95" s="157"/>
      <c r="H95" s="158"/>
    </row>
    <row r="96" spans="1:8" ht="37.5" customHeight="1" x14ac:dyDescent="0.2">
      <c r="A96" s="154" t="s">
        <v>68</v>
      </c>
      <c r="B96" s="155"/>
      <c r="C96" s="159"/>
      <c r="D96" s="157">
        <v>1296</v>
      </c>
      <c r="E96" s="157"/>
      <c r="F96" s="157"/>
      <c r="G96" s="157"/>
      <c r="H96" s="158"/>
    </row>
    <row r="97" spans="1:8" ht="37.5" customHeight="1" thickBot="1" x14ac:dyDescent="0.25">
      <c r="A97" s="162" t="s">
        <v>69</v>
      </c>
      <c r="B97" s="163"/>
      <c r="C97" s="164"/>
      <c r="D97" s="165">
        <v>1698</v>
      </c>
      <c r="E97" s="165"/>
      <c r="F97" s="165"/>
      <c r="G97" s="165"/>
      <c r="H97" s="166"/>
    </row>
    <row r="98" spans="1:8" s="16" customFormat="1" ht="117.75" customHeight="1" thickBot="1" x14ac:dyDescent="0.25">
      <c r="A98" s="283" t="s">
        <v>71</v>
      </c>
      <c r="B98" s="284"/>
      <c r="C98"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45">
        <v>30</v>
      </c>
      <c r="E98" s="45"/>
      <c r="F98" s="45"/>
      <c r="G98" s="45"/>
      <c r="H98" s="46"/>
    </row>
    <row r="99" spans="1:8" ht="50.1" customHeight="1" thickBot="1" x14ac:dyDescent="0.25">
      <c r="A99" s="24" t="s">
        <v>72</v>
      </c>
      <c r="B99" s="25"/>
      <c r="C99" s="26"/>
      <c r="D99" s="173" t="e">
        <f>"от "&amp;MIN(D101,D121:H122,#REF!,D123:H137)&amp;" до "&amp;MAX(D101,D121:H122,#REF!,D123:H137)</f>
        <v>#REF!</v>
      </c>
      <c r="E99" s="173"/>
      <c r="F99" s="173"/>
      <c r="G99" s="173"/>
      <c r="H99" s="174"/>
    </row>
    <row r="100" spans="1:8" ht="21.75" thickBot="1" x14ac:dyDescent="0.25">
      <c r="A100" s="286"/>
      <c r="B100" s="287"/>
      <c r="C100" s="130"/>
      <c r="D100" s="288"/>
      <c r="E100" s="288"/>
      <c r="F100" s="288"/>
      <c r="G100" s="288"/>
      <c r="H100" s="289"/>
    </row>
    <row r="101" spans="1:8" ht="60.75" customHeight="1" thickBot="1" x14ac:dyDescent="0.25">
      <c r="A101" s="179" t="s">
        <v>73</v>
      </c>
      <c r="B101" s="180"/>
      <c r="C10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182">
        <v>4320</v>
      </c>
      <c r="E101" s="182"/>
      <c r="F101" s="182"/>
      <c r="G101" s="182"/>
      <c r="H101" s="183"/>
    </row>
    <row r="102" spans="1:8" ht="60.75" customHeight="1" thickBot="1" x14ac:dyDescent="0.25">
      <c r="A102" s="184" t="s">
        <v>74</v>
      </c>
      <c r="B102" s="185"/>
      <c r="C102" s="186"/>
      <c r="D102" s="187" t="s">
        <v>75</v>
      </c>
      <c r="E102" s="188"/>
      <c r="F102" s="188"/>
      <c r="G102" s="188"/>
      <c r="H102" s="189"/>
    </row>
    <row r="103" spans="1:8" ht="60.75" customHeight="1" x14ac:dyDescent="0.2">
      <c r="A103" s="190" t="s">
        <v>76</v>
      </c>
      <c r="B103" s="191"/>
      <c r="C103" s="186"/>
      <c r="D103" s="157">
        <f>D101/4</f>
        <v>1080</v>
      </c>
      <c r="E103" s="157"/>
      <c r="F103" s="157"/>
      <c r="G103" s="157"/>
      <c r="H103" s="158"/>
    </row>
    <row r="104" spans="1:8" ht="60.75" customHeight="1" x14ac:dyDescent="0.2">
      <c r="A104" s="190" t="s">
        <v>77</v>
      </c>
      <c r="B104" s="191"/>
      <c r="C104" s="186"/>
      <c r="D104" s="157">
        <f>D101/5</f>
        <v>864</v>
      </c>
      <c r="E104" s="157"/>
      <c r="F104" s="157"/>
      <c r="G104" s="157"/>
      <c r="H104" s="158"/>
    </row>
    <row r="105" spans="1:8" ht="60.75" customHeight="1" x14ac:dyDescent="0.2">
      <c r="A105" s="190" t="s">
        <v>78</v>
      </c>
      <c r="B105" s="191"/>
      <c r="C105" s="186"/>
      <c r="D105" s="157">
        <f>D101/6</f>
        <v>720</v>
      </c>
      <c r="E105" s="157"/>
      <c r="F105" s="157"/>
      <c r="G105" s="157"/>
      <c r="H105" s="158"/>
    </row>
    <row r="106" spans="1:8" ht="60.75" customHeight="1" x14ac:dyDescent="0.2">
      <c r="A106" s="190" t="s">
        <v>79</v>
      </c>
      <c r="B106" s="191"/>
      <c r="C106" s="186"/>
      <c r="D106" s="157">
        <f>D101/7</f>
        <v>617.14285714285711</v>
      </c>
      <c r="E106" s="157"/>
      <c r="F106" s="157"/>
      <c r="G106" s="157"/>
      <c r="H106" s="158"/>
    </row>
    <row r="107" spans="1:8" ht="60.75" customHeight="1" x14ac:dyDescent="0.2">
      <c r="A107" s="190" t="s">
        <v>80</v>
      </c>
      <c r="B107" s="191"/>
      <c r="C107" s="186"/>
      <c r="D107" s="157">
        <f>D101/8</f>
        <v>540</v>
      </c>
      <c r="E107" s="157"/>
      <c r="F107" s="157"/>
      <c r="G107" s="157"/>
      <c r="H107" s="158"/>
    </row>
    <row r="108" spans="1:8" ht="60.75" customHeight="1" x14ac:dyDescent="0.2">
      <c r="A108" s="190" t="s">
        <v>81</v>
      </c>
      <c r="B108" s="191"/>
      <c r="C108" s="186"/>
      <c r="D108" s="157">
        <f>D101/9</f>
        <v>480</v>
      </c>
      <c r="E108" s="157"/>
      <c r="F108" s="157"/>
      <c r="G108" s="157"/>
      <c r="H108" s="158"/>
    </row>
    <row r="109" spans="1:8" ht="60.75" customHeight="1" x14ac:dyDescent="0.2">
      <c r="A109" s="190" t="s">
        <v>82</v>
      </c>
      <c r="B109" s="191"/>
      <c r="C109" s="186"/>
      <c r="D109" s="157">
        <f>D101/10</f>
        <v>432</v>
      </c>
      <c r="E109" s="157"/>
      <c r="F109" s="157"/>
      <c r="G109" s="157"/>
      <c r="H109" s="158"/>
    </row>
    <row r="110" spans="1:8" ht="60.75" customHeight="1" thickBot="1" x14ac:dyDescent="0.25">
      <c r="A110" s="179" t="s">
        <v>83</v>
      </c>
      <c r="B110" s="180"/>
      <c r="C110" s="186"/>
      <c r="D110" s="182">
        <v>6480</v>
      </c>
      <c r="E110" s="182"/>
      <c r="F110" s="182"/>
      <c r="G110" s="182"/>
      <c r="H110" s="183"/>
    </row>
    <row r="111" spans="1:8" ht="60.75" customHeight="1" thickBot="1" x14ac:dyDescent="0.25">
      <c r="A111" s="184" t="s">
        <v>74</v>
      </c>
      <c r="B111" s="185"/>
      <c r="C111" s="186"/>
      <c r="D111" s="187" t="s">
        <v>75</v>
      </c>
      <c r="E111" s="188"/>
      <c r="F111" s="188"/>
      <c r="G111" s="188"/>
      <c r="H111" s="189"/>
    </row>
    <row r="112" spans="1:8" ht="60.75" customHeight="1" x14ac:dyDescent="0.2">
      <c r="A112" s="190" t="s">
        <v>76</v>
      </c>
      <c r="B112" s="191"/>
      <c r="C112" s="186"/>
      <c r="D112" s="157">
        <v>1620</v>
      </c>
      <c r="E112" s="157"/>
      <c r="F112" s="157"/>
      <c r="G112" s="157"/>
      <c r="H112" s="158"/>
    </row>
    <row r="113" spans="1:8" ht="60.75" customHeight="1" x14ac:dyDescent="0.2">
      <c r="A113" s="190" t="s">
        <v>77</v>
      </c>
      <c r="B113" s="191"/>
      <c r="C113" s="186"/>
      <c r="D113" s="157">
        <v>1296</v>
      </c>
      <c r="E113" s="157"/>
      <c r="F113" s="157"/>
      <c r="G113" s="157"/>
      <c r="H113" s="158"/>
    </row>
    <row r="114" spans="1:8" ht="60.75" customHeight="1" x14ac:dyDescent="0.2">
      <c r="A114" s="190" t="s">
        <v>78</v>
      </c>
      <c r="B114" s="191"/>
      <c r="C114" s="186"/>
      <c r="D114" s="157">
        <v>1080</v>
      </c>
      <c r="E114" s="157"/>
      <c r="F114" s="157"/>
      <c r="G114" s="157"/>
      <c r="H114" s="158"/>
    </row>
    <row r="115" spans="1:8" ht="60.75" customHeight="1" x14ac:dyDescent="0.2">
      <c r="A115" s="190" t="s">
        <v>79</v>
      </c>
      <c r="B115" s="191"/>
      <c r="C115" s="186"/>
      <c r="D115" s="157">
        <v>925.71428571428567</v>
      </c>
      <c r="E115" s="157"/>
      <c r="F115" s="157"/>
      <c r="G115" s="157"/>
      <c r="H115" s="158"/>
    </row>
    <row r="116" spans="1:8" ht="60.75" customHeight="1" x14ac:dyDescent="0.2">
      <c r="A116" s="190" t="s">
        <v>80</v>
      </c>
      <c r="B116" s="191"/>
      <c r="C116" s="186"/>
      <c r="D116" s="157">
        <v>810</v>
      </c>
      <c r="E116" s="157"/>
      <c r="F116" s="157"/>
      <c r="G116" s="157"/>
      <c r="H116" s="158"/>
    </row>
    <row r="117" spans="1:8" ht="60.75" customHeight="1" x14ac:dyDescent="0.2">
      <c r="A117" s="190" t="s">
        <v>81</v>
      </c>
      <c r="B117" s="191"/>
      <c r="C117" s="186"/>
      <c r="D117" s="157">
        <v>720</v>
      </c>
      <c r="E117" s="157"/>
      <c r="F117" s="157"/>
      <c r="G117" s="157"/>
      <c r="H117" s="158"/>
    </row>
    <row r="118" spans="1:8" ht="60.75" customHeight="1" thickBot="1" x14ac:dyDescent="0.25">
      <c r="A118" s="190" t="s">
        <v>82</v>
      </c>
      <c r="B118" s="191"/>
      <c r="C118" s="194"/>
      <c r="D118" s="157">
        <v>648</v>
      </c>
      <c r="E118" s="157"/>
      <c r="F118" s="157"/>
      <c r="G118" s="157"/>
      <c r="H118" s="158"/>
    </row>
    <row r="119" spans="1:8" s="16" customFormat="1" ht="62.45" customHeight="1" thickBot="1" x14ac:dyDescent="0.25">
      <c r="A119" s="195" t="s">
        <v>84</v>
      </c>
      <c r="B119" s="196"/>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44">
        <v>12012</v>
      </c>
      <c r="E119" s="45"/>
      <c r="F119" s="45"/>
      <c r="G119" s="45"/>
      <c r="H119" s="46"/>
    </row>
    <row r="120" spans="1:8" ht="21.75" thickBot="1" x14ac:dyDescent="0.25">
      <c r="A120" s="286"/>
      <c r="B120" s="287"/>
      <c r="C120" s="125"/>
      <c r="D120" s="288"/>
      <c r="E120" s="288"/>
      <c r="F120" s="288"/>
      <c r="G120" s="288"/>
      <c r="H120" s="289"/>
    </row>
    <row r="121" spans="1:8" ht="50.1" customHeight="1" x14ac:dyDescent="0.2">
      <c r="A121" s="160" t="s">
        <v>85</v>
      </c>
      <c r="B121" s="161"/>
      <c r="C121" s="201" t="str">
        <f>"Интернет-площадка 2gis.ru на основе Cправочника организаций "&amp;$C$2&amp;""</f>
        <v>Интернет-площадка 2gis.ru на основе Cправочника организаций "2ГИС.ТВЕРЬ"</v>
      </c>
      <c r="D121" s="31">
        <v>2898</v>
      </c>
      <c r="E121" s="32"/>
      <c r="F121" s="32"/>
      <c r="G121" s="32"/>
      <c r="H121" s="33"/>
    </row>
    <row r="122" spans="1:8" ht="50.1" customHeight="1" x14ac:dyDescent="0.2">
      <c r="A122" s="160" t="s">
        <v>86</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121">
        <v>3498</v>
      </c>
      <c r="E122" s="122"/>
      <c r="F122" s="122"/>
      <c r="G122" s="122"/>
      <c r="H122" s="123"/>
    </row>
    <row r="123" spans="1:8" ht="50.1" customHeight="1" x14ac:dyDescent="0.2">
      <c r="A123" s="160" t="s">
        <v>87</v>
      </c>
      <c r="B123" s="161"/>
      <c r="C123"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6">
        <v>4338</v>
      </c>
      <c r="E123" s="37"/>
      <c r="F123" s="37"/>
      <c r="G123" s="37"/>
      <c r="H123" s="38"/>
    </row>
    <row r="124" spans="1:8" ht="50.1" customHeight="1" x14ac:dyDescent="0.2">
      <c r="A124" s="160" t="s">
        <v>88</v>
      </c>
      <c r="B124" s="161"/>
      <c r="C124" s="202" t="str">
        <f>"Интернет-площадка 2gis.ru на основе Cправочника организаций "&amp;$C$2&amp;""</f>
        <v>Интернет-площадка 2gis.ru на основе Cправочника организаций "2ГИС.ТВЕРЬ"</v>
      </c>
      <c r="D124" s="36">
        <v>8580</v>
      </c>
      <c r="E124" s="37"/>
      <c r="F124" s="37"/>
      <c r="G124" s="37"/>
      <c r="H124" s="38"/>
    </row>
    <row r="125" spans="1:8" ht="50.1" customHeight="1" x14ac:dyDescent="0.2">
      <c r="A125" s="160" t="s">
        <v>89</v>
      </c>
      <c r="B125" s="161"/>
      <c r="C125" s="202" t="str">
        <f>"Интернет-площадка 2gis.ru на основе Cправочника организаций "&amp;$C$2&amp;""</f>
        <v>Интернет-площадка 2gis.ru на основе Cправочника организаций "2ГИС.ТВЕРЬ"</v>
      </c>
      <c r="D125" s="36">
        <v>10296</v>
      </c>
      <c r="E125" s="37"/>
      <c r="F125" s="37"/>
      <c r="G125" s="37"/>
      <c r="H125" s="38"/>
    </row>
    <row r="126" spans="1:8" ht="50.1" customHeight="1" x14ac:dyDescent="0.2">
      <c r="A126" s="160" t="s">
        <v>90</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6">
        <v>4338</v>
      </c>
      <c r="E126" s="37"/>
      <c r="F126" s="37"/>
      <c r="G126" s="37"/>
      <c r="H126" s="38"/>
    </row>
    <row r="127" spans="1:8" ht="50.1" customHeight="1" x14ac:dyDescent="0.2">
      <c r="A127" s="160" t="s">
        <v>91</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6">
        <v>2898</v>
      </c>
      <c r="E127" s="37"/>
      <c r="F127" s="37"/>
      <c r="G127" s="37"/>
      <c r="H127" s="38"/>
    </row>
    <row r="128" spans="1:8" ht="50.1" customHeight="1" x14ac:dyDescent="0.2">
      <c r="A128" s="160" t="s">
        <v>92</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6">
        <v>4338</v>
      </c>
      <c r="E128" s="37"/>
      <c r="F128" s="37"/>
      <c r="G128" s="37"/>
      <c r="H128" s="38"/>
    </row>
    <row r="129" spans="1:8" ht="50.1" customHeight="1" x14ac:dyDescent="0.2">
      <c r="A129" s="160" t="s">
        <v>93</v>
      </c>
      <c r="B129" s="161"/>
      <c r="C129" s="203" t="e">
        <f>#REF!</f>
        <v>#REF!</v>
      </c>
      <c r="D129" s="36">
        <v>2592</v>
      </c>
      <c r="E129" s="37"/>
      <c r="F129" s="37"/>
      <c r="G129" s="37"/>
      <c r="H129" s="38"/>
    </row>
    <row r="130" spans="1:8" ht="50.1" customHeight="1" x14ac:dyDescent="0.2">
      <c r="A130" s="160" t="s">
        <v>94</v>
      </c>
      <c r="B130" s="161"/>
      <c r="C130" s="202" t="s">
        <v>95</v>
      </c>
      <c r="D130" s="36">
        <v>852</v>
      </c>
      <c r="E130" s="37"/>
      <c r="F130" s="37"/>
      <c r="G130" s="37"/>
      <c r="H130" s="38"/>
    </row>
    <row r="131" spans="1:8" ht="72" customHeight="1" x14ac:dyDescent="0.2">
      <c r="A131" s="160" t="s">
        <v>96</v>
      </c>
      <c r="B131" s="161"/>
      <c r="C13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6">
        <v>3060</v>
      </c>
      <c r="E131" s="37"/>
      <c r="F131" s="37"/>
      <c r="G131" s="37"/>
      <c r="H131" s="38"/>
    </row>
    <row r="132" spans="1:8" ht="72" customHeight="1" x14ac:dyDescent="0.2">
      <c r="A132" s="160" t="s">
        <v>97</v>
      </c>
      <c r="B132" s="161"/>
      <c r="C132" s="202"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6">
        <v>2040</v>
      </c>
      <c r="E132" s="37"/>
      <c r="F132" s="37"/>
      <c r="G132" s="37"/>
      <c r="H132" s="38"/>
    </row>
    <row r="133" spans="1:8" ht="72" customHeight="1" x14ac:dyDescent="0.2">
      <c r="A133" s="160" t="s">
        <v>98</v>
      </c>
      <c r="B133" s="161"/>
      <c r="C133"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6">
        <v>2040</v>
      </c>
      <c r="E133" s="37"/>
      <c r="F133" s="37"/>
      <c r="G133" s="37"/>
      <c r="H133" s="38"/>
    </row>
    <row r="134" spans="1:8" ht="72" customHeight="1" x14ac:dyDescent="0.2">
      <c r="A134" s="160" t="s">
        <v>99</v>
      </c>
      <c r="B134" s="161"/>
      <c r="C134"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6">
        <v>1020</v>
      </c>
      <c r="E134" s="37"/>
      <c r="F134" s="37"/>
      <c r="G134" s="37"/>
      <c r="H134" s="38"/>
    </row>
    <row r="135" spans="1:8" ht="72" customHeight="1" x14ac:dyDescent="0.2">
      <c r="A135" s="160" t="s">
        <v>100</v>
      </c>
      <c r="B135" s="161" t="s">
        <v>100</v>
      </c>
      <c r="C13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6">
        <v>8580</v>
      </c>
      <c r="E135" s="37"/>
      <c r="F135" s="37"/>
      <c r="G135" s="37"/>
      <c r="H135" s="38"/>
    </row>
    <row r="136" spans="1:8" ht="72" customHeight="1" x14ac:dyDescent="0.2">
      <c r="A136" s="160" t="s">
        <v>101</v>
      </c>
      <c r="B136" s="161" t="s">
        <v>101</v>
      </c>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6">
        <v>2004</v>
      </c>
      <c r="E136" s="37"/>
      <c r="F136" s="37"/>
      <c r="G136" s="37"/>
      <c r="H136" s="38"/>
    </row>
    <row r="137" spans="1:8" ht="50.1" customHeight="1" thickBot="1" x14ac:dyDescent="0.25">
      <c r="A137" s="160" t="s">
        <v>102</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6">
        <v>5184</v>
      </c>
      <c r="E137" s="37"/>
      <c r="F137" s="37"/>
      <c r="G137" s="37"/>
      <c r="H137" s="38"/>
    </row>
    <row r="138" spans="1:8" s="16" customFormat="1" ht="102" customHeight="1" thickBot="1" x14ac:dyDescent="0.25">
      <c r="A138" s="160" t="s">
        <v>16</v>
      </c>
      <c r="B138" s="161"/>
      <c r="C138"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6">
        <v>930</v>
      </c>
      <c r="E138" s="37"/>
      <c r="F138" s="37"/>
      <c r="G138" s="37"/>
      <c r="H138" s="38"/>
    </row>
    <row r="139" spans="1:8" s="16" customFormat="1" ht="102" customHeight="1" thickBot="1" x14ac:dyDescent="0.25">
      <c r="A139" s="160" t="s">
        <v>103</v>
      </c>
      <c r="B139" s="161"/>
      <c r="C139"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9" s="36">
        <v>50010</v>
      </c>
      <c r="E139" s="37"/>
      <c r="F139" s="37"/>
      <c r="G139" s="37"/>
      <c r="H139" s="38"/>
    </row>
    <row r="140" spans="1:8" s="16" customFormat="1" ht="126" customHeight="1" x14ac:dyDescent="0.2">
      <c r="A140" s="160" t="s">
        <v>104</v>
      </c>
      <c r="B140" s="161"/>
      <c r="C140"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0" s="36">
        <v>4470</v>
      </c>
      <c r="E140" s="37"/>
      <c r="F140" s="37"/>
      <c r="G140" s="37"/>
      <c r="H140" s="38"/>
    </row>
    <row r="141" spans="1:8" s="16" customFormat="1" ht="96" customHeight="1" x14ac:dyDescent="0.2">
      <c r="A141" s="154" t="s">
        <v>105</v>
      </c>
      <c r="B141" s="204"/>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6">
        <v>4320</v>
      </c>
      <c r="E141" s="37"/>
      <c r="F141" s="37"/>
      <c r="G141" s="37"/>
      <c r="H141" s="38"/>
    </row>
    <row r="142" spans="1:8" s="16" customFormat="1" ht="96" customHeight="1" x14ac:dyDescent="0.2">
      <c r="A142" s="154" t="s">
        <v>106</v>
      </c>
      <c r="B142" s="204"/>
      <c r="C14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2" s="36">
        <v>3000</v>
      </c>
      <c r="E142" s="37"/>
      <c r="F142" s="37"/>
      <c r="G142" s="37"/>
      <c r="H142" s="38"/>
    </row>
    <row r="143" spans="1:8" ht="50.1" customHeight="1" x14ac:dyDescent="0.2">
      <c r="A143" s="160" t="s">
        <v>107</v>
      </c>
      <c r="B143" s="161"/>
      <c r="C143" s="202" t="str">
        <f>"Интернет-площадка 2gis.ru на основе Cправочника организаций "&amp;$C$2&amp;""</f>
        <v>Интернет-площадка 2gis.ru на основе Cправочника организаций "2ГИС.ТВЕРЬ"</v>
      </c>
      <c r="D143" s="36">
        <v>4080</v>
      </c>
      <c r="E143" s="37"/>
      <c r="F143" s="37"/>
      <c r="G143" s="37"/>
      <c r="H143" s="38"/>
    </row>
    <row r="144" spans="1:8" ht="50.1" customHeight="1" x14ac:dyDescent="0.2">
      <c r="A144" s="160" t="s">
        <v>108</v>
      </c>
      <c r="B144" s="161"/>
      <c r="C144" s="202"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6">
        <v>4920</v>
      </c>
      <c r="E144" s="37"/>
      <c r="F144" s="37"/>
      <c r="G144" s="37"/>
      <c r="H144" s="38"/>
    </row>
    <row r="145" spans="1:8" ht="50.1" customHeight="1" x14ac:dyDescent="0.2">
      <c r="A145" s="160" t="s">
        <v>109</v>
      </c>
      <c r="B145" s="161"/>
      <c r="C145" s="202" t="str">
        <f t="shared" si="1"/>
        <v>Электронный справочник на основе Справочника организаций "2ГИС.ТВЕРЬ" (версия для ПК)</v>
      </c>
      <c r="D145" s="36">
        <v>6120</v>
      </c>
      <c r="E145" s="37"/>
      <c r="F145" s="37"/>
      <c r="G145" s="37"/>
      <c r="H145" s="38"/>
    </row>
    <row r="146" spans="1:8" ht="50.1" customHeight="1" x14ac:dyDescent="0.2">
      <c r="A146" s="160" t="s">
        <v>110</v>
      </c>
      <c r="B146" s="161"/>
      <c r="C146" s="202" t="str">
        <f>"Интернет-площадка 2gis.ru на основе Cправочника организаций "&amp;$C$2&amp;""</f>
        <v>Интернет-площадка 2gis.ru на основе Cправочника организаций "2ГИС.ТВЕРЬ"</v>
      </c>
      <c r="D146" s="36">
        <v>12120</v>
      </c>
      <c r="E146" s="37"/>
      <c r="F146" s="37"/>
      <c r="G146" s="37"/>
      <c r="H146" s="38"/>
    </row>
    <row r="147" spans="1:8" ht="50.1" customHeight="1" x14ac:dyDescent="0.2">
      <c r="A147" s="160" t="s">
        <v>111</v>
      </c>
      <c r="B147" s="161"/>
      <c r="C147" s="202" t="str">
        <f>"Интернет-площадка 2gis.ru на основе Cправочника организаций "&amp;$C$2&amp;""</f>
        <v>Интернет-площадка 2gis.ru на основе Cправочника организаций "2ГИС.ТВЕРЬ"</v>
      </c>
      <c r="D147" s="36">
        <v>14544</v>
      </c>
      <c r="E147" s="37"/>
      <c r="F147" s="37"/>
      <c r="G147" s="37"/>
      <c r="H147" s="38"/>
    </row>
    <row r="148" spans="1:8" ht="50.1" customHeight="1" x14ac:dyDescent="0.2">
      <c r="A148" s="160" t="s">
        <v>112</v>
      </c>
      <c r="B148" s="161"/>
      <c r="C148" s="202" t="str">
        <f t="shared" si="1"/>
        <v>Электронный справочник на основе Справочника организаций "2ГИС.ТВЕРЬ" (версия для ПК)</v>
      </c>
      <c r="D148" s="36">
        <v>6120</v>
      </c>
      <c r="E148" s="37"/>
      <c r="F148" s="37"/>
      <c r="G148" s="37"/>
      <c r="H148" s="38"/>
    </row>
    <row r="149" spans="1:8" ht="50.1" customHeight="1" x14ac:dyDescent="0.2">
      <c r="A149" s="160" t="s">
        <v>113</v>
      </c>
      <c r="B149" s="161"/>
      <c r="C149" s="202" t="str">
        <f t="shared" si="1"/>
        <v>Электронный справочник на основе Справочника организаций "2ГИС.ТВЕРЬ" (версия для ПК)</v>
      </c>
      <c r="D149" s="36">
        <v>4080</v>
      </c>
      <c r="E149" s="37"/>
      <c r="F149" s="37"/>
      <c r="G149" s="37"/>
      <c r="H149" s="38"/>
    </row>
    <row r="150" spans="1:8" ht="50.1" customHeight="1" x14ac:dyDescent="0.2">
      <c r="A150" s="160" t="s">
        <v>114</v>
      </c>
      <c r="B150" s="161"/>
      <c r="C150" s="202" t="str">
        <f t="shared" si="1"/>
        <v>Электронный справочник на основе Справочника организаций "2ГИС.ТВЕРЬ" (версия для ПК)</v>
      </c>
      <c r="D150" s="36">
        <v>6120</v>
      </c>
      <c r="E150" s="37"/>
      <c r="F150" s="37"/>
      <c r="G150" s="37"/>
      <c r="H150" s="38"/>
    </row>
    <row r="151" spans="1:8" ht="50.1" customHeight="1" x14ac:dyDescent="0.2">
      <c r="A151" s="160" t="s">
        <v>115</v>
      </c>
      <c r="B151" s="161"/>
      <c r="C151" s="202" t="s">
        <v>95</v>
      </c>
      <c r="D151" s="36">
        <v>1200</v>
      </c>
      <c r="E151" s="37"/>
      <c r="F151" s="37"/>
      <c r="G151" s="37"/>
      <c r="H151" s="38"/>
    </row>
    <row r="152" spans="1:8" ht="69.75" customHeight="1" x14ac:dyDescent="0.2">
      <c r="A152" s="160" t="s">
        <v>116</v>
      </c>
      <c r="B152" s="161"/>
      <c r="C15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6">
        <v>12120</v>
      </c>
      <c r="E152" s="37"/>
      <c r="F152" s="37"/>
      <c r="G152" s="37"/>
      <c r="H152" s="38"/>
    </row>
    <row r="153" spans="1:8" ht="50.1" customHeight="1" thickBot="1" x14ac:dyDescent="0.25">
      <c r="A153" s="160" t="s">
        <v>117</v>
      </c>
      <c r="B153" s="161"/>
      <c r="C153" s="202" t="str">
        <f t="shared" si="1"/>
        <v>Электронный справочник на основе Справочника организаций "2ГИС.ТВЕРЬ" (версия для ПК)</v>
      </c>
      <c r="D153" s="44">
        <v>7320</v>
      </c>
      <c r="E153" s="45"/>
      <c r="F153" s="45"/>
      <c r="G153" s="45"/>
      <c r="H153" s="46"/>
    </row>
    <row r="154" spans="1:8" s="28" customFormat="1" ht="50.1" customHeight="1" thickBot="1" x14ac:dyDescent="0.25">
      <c r="A154" s="24" t="s">
        <v>118</v>
      </c>
      <c r="B154" s="25"/>
      <c r="C154" s="26"/>
      <c r="D154" s="173"/>
      <c r="E154" s="173"/>
      <c r="F154" s="173"/>
      <c r="G154" s="173"/>
      <c r="H154" s="174"/>
    </row>
    <row r="155" spans="1:8" s="16" customFormat="1" ht="50.1" customHeight="1" x14ac:dyDescent="0.2">
      <c r="A155" s="160" t="s">
        <v>119</v>
      </c>
      <c r="B155" s="161"/>
      <c r="C15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6">
        <v>2400</v>
      </c>
      <c r="E155" s="37"/>
      <c r="F155" s="37"/>
      <c r="G155" s="37"/>
      <c r="H155" s="38"/>
    </row>
    <row r="156" spans="1:8" s="16" customFormat="1" ht="50.1" customHeight="1" x14ac:dyDescent="0.2">
      <c r="A156" s="160" t="s">
        <v>120</v>
      </c>
      <c r="B156" s="161"/>
      <c r="C156" s="209"/>
      <c r="D156" s="36">
        <v>3600</v>
      </c>
      <c r="E156" s="37"/>
      <c r="F156" s="37"/>
      <c r="G156" s="37"/>
      <c r="H156" s="38"/>
    </row>
    <row r="157" spans="1:8" s="16" customFormat="1" ht="50.1" customHeight="1" x14ac:dyDescent="0.2">
      <c r="A157" s="207" t="s">
        <v>121</v>
      </c>
      <c r="B157" s="208"/>
      <c r="C157" s="209"/>
      <c r="D157" s="293">
        <v>1800</v>
      </c>
      <c r="E157" s="157"/>
      <c r="F157" s="157"/>
      <c r="G157" s="157"/>
      <c r="H157" s="157"/>
    </row>
    <row r="158" spans="1:8" s="16" customFormat="1" ht="50.1" customHeight="1" x14ac:dyDescent="0.2">
      <c r="A158" s="207" t="s">
        <v>122</v>
      </c>
      <c r="B158" s="208"/>
      <c r="C158" s="209"/>
      <c r="D158" s="293">
        <v>180</v>
      </c>
      <c r="E158" s="157"/>
      <c r="F158" s="157"/>
      <c r="G158" s="157"/>
      <c r="H158" s="157"/>
    </row>
    <row r="159" spans="1:8" s="16" customFormat="1" ht="50.1" customHeight="1" thickBot="1" x14ac:dyDescent="0.25">
      <c r="A159" s="207" t="s">
        <v>123</v>
      </c>
      <c r="B159" s="208"/>
      <c r="C159" s="210"/>
      <c r="D159" s="78">
        <v>612</v>
      </c>
      <c r="E159" s="79"/>
      <c r="F159" s="79"/>
      <c r="G159" s="79"/>
      <c r="H159" s="79"/>
    </row>
    <row r="160" spans="1:8" s="16" customFormat="1" ht="50.1" customHeight="1" thickBot="1" x14ac:dyDescent="0.25">
      <c r="A160" s="24" t="s">
        <v>124</v>
      </c>
      <c r="B160" s="25"/>
      <c r="C160" s="26"/>
      <c r="D160" s="173"/>
      <c r="E160" s="173"/>
      <c r="F160" s="173"/>
      <c r="G160" s="173"/>
      <c r="H160" s="174"/>
    </row>
    <row r="161" spans="1:8" ht="50.1" customHeight="1" x14ac:dyDescent="0.2">
      <c r="A161" s="160" t="s">
        <v>125</v>
      </c>
      <c r="B161" s="161"/>
      <c r="C161" s="202" t="str">
        <f>"Интернет-площадка 2gis.ru на основе Cправочника организаций "&amp;$C$2&amp;""</f>
        <v>Интернет-площадка 2gis.ru на основе Cправочника организаций "2ГИС.ТВЕРЬ"</v>
      </c>
      <c r="D161" s="36">
        <v>2298</v>
      </c>
      <c r="E161" s="37"/>
      <c r="F161" s="37"/>
      <c r="G161" s="37"/>
      <c r="H161" s="38"/>
    </row>
    <row r="162" spans="1:8" ht="50.1" customHeight="1" x14ac:dyDescent="0.2">
      <c r="A162" s="160" t="s">
        <v>126</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2" s="36">
        <v>1020</v>
      </c>
      <c r="E162" s="37"/>
      <c r="F162" s="37"/>
      <c r="G162" s="37"/>
      <c r="H162" s="38"/>
    </row>
    <row r="163" spans="1:8" ht="50.1" customHeight="1" x14ac:dyDescent="0.2">
      <c r="A163" s="160" t="s">
        <v>195</v>
      </c>
      <c r="B163" s="161"/>
      <c r="C163" s="202" t="str">
        <f>"Интернет-площадка 2gis.ru на основе Cправочника организаций "&amp;$C$2&amp;""</f>
        <v>Интернет-площадка 2gis.ru на основе Cправочника организаций "2ГИС.ТВЕРЬ"</v>
      </c>
      <c r="D163" s="36">
        <v>3240</v>
      </c>
      <c r="E163" s="37"/>
      <c r="F163" s="37"/>
      <c r="G163" s="37"/>
      <c r="H163" s="38"/>
    </row>
    <row r="164" spans="1:8" ht="50.1" customHeight="1" x14ac:dyDescent="0.2">
      <c r="A164" s="160" t="s">
        <v>128</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4" s="36">
        <v>1440</v>
      </c>
      <c r="E164" s="37"/>
      <c r="F164" s="37"/>
      <c r="G164" s="37"/>
      <c r="H164" s="38"/>
    </row>
    <row r="165" spans="1:8" s="16" customFormat="1" ht="126" customHeight="1" thickBot="1" x14ac:dyDescent="0.25">
      <c r="A165" s="160" t="s">
        <v>129</v>
      </c>
      <c r="B165" s="161"/>
      <c r="C165" s="481" t="str">
        <f>C161</f>
        <v>Интернет-площадка 2gis.ru на основе Cправочника организаций "2ГИС.ТВЕРЬ"</v>
      </c>
      <c r="D165" s="36">
        <v>4650</v>
      </c>
      <c r="E165" s="37"/>
      <c r="F165" s="37"/>
      <c r="G165" s="37"/>
      <c r="H165" s="38"/>
    </row>
    <row r="166" spans="1:8" ht="50.1" customHeight="1" thickBot="1" x14ac:dyDescent="0.25">
      <c r="A166" s="24" t="s">
        <v>196</v>
      </c>
      <c r="B166" s="25"/>
      <c r="C166" s="26"/>
      <c r="D166" s="173"/>
      <c r="E166" s="173"/>
      <c r="F166" s="173"/>
      <c r="G166" s="173"/>
      <c r="H166" s="174"/>
    </row>
    <row r="167" spans="1:8" s="23" customFormat="1" ht="30" customHeight="1" thickBot="1" x14ac:dyDescent="0.25">
      <c r="A167" s="297"/>
      <c r="B167" s="298"/>
      <c r="C167" s="456"/>
      <c r="D167" s="298"/>
      <c r="E167" s="298"/>
      <c r="F167" s="298"/>
      <c r="G167" s="298"/>
      <c r="H167" s="299"/>
    </row>
    <row r="168" spans="1:8" s="16" customFormat="1" ht="185.25" customHeight="1" x14ac:dyDescent="0.2">
      <c r="A168" s="160" t="s">
        <v>197</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8" s="31">
        <v>8040</v>
      </c>
      <c r="E168" s="32"/>
      <c r="F168" s="32"/>
      <c r="G168" s="32"/>
      <c r="H168" s="33"/>
    </row>
    <row r="169" spans="1:8" s="16" customFormat="1" ht="83.25" customHeight="1" thickBot="1" x14ac:dyDescent="0.25">
      <c r="A169" s="160" t="s">
        <v>198</v>
      </c>
      <c r="B169" s="161"/>
      <c r="C169" s="209"/>
      <c r="D169" s="36">
        <v>8040</v>
      </c>
      <c r="E169" s="37"/>
      <c r="F169" s="37"/>
      <c r="G169" s="37"/>
      <c r="H169" s="38"/>
    </row>
    <row r="170" spans="1:8" ht="21.75" thickBot="1" x14ac:dyDescent="0.25">
      <c r="A170" s="286"/>
      <c r="B170" s="287"/>
      <c r="C170" s="125"/>
      <c r="D170" s="288"/>
      <c r="E170" s="288"/>
      <c r="F170" s="288"/>
      <c r="G170" s="288"/>
      <c r="H170" s="289"/>
    </row>
    <row r="172" spans="1:8" ht="21" x14ac:dyDescent="0.2">
      <c r="A172" s="216"/>
      <c r="B172" s="217" t="s">
        <v>130</v>
      </c>
      <c r="C172" s="218" t="s">
        <v>330</v>
      </c>
      <c r="D172" s="218"/>
      <c r="E172" s="219"/>
      <c r="F172" s="219"/>
      <c r="G172" s="219"/>
      <c r="H172" s="219"/>
    </row>
    <row r="173" spans="1:8" ht="21" x14ac:dyDescent="0.2">
      <c r="A173" s="216"/>
      <c r="B173" s="219"/>
      <c r="C173" s="220" t="s">
        <v>331</v>
      </c>
      <c r="D173" s="220"/>
      <c r="E173" s="219"/>
      <c r="F173" s="219"/>
      <c r="G173" s="219"/>
      <c r="H173" s="219"/>
    </row>
    <row r="174" spans="1:8" ht="21" x14ac:dyDescent="0.2">
      <c r="A174" s="216"/>
      <c r="B174" s="219"/>
      <c r="C174" s="220" t="s">
        <v>332</v>
      </c>
      <c r="D174" s="220"/>
      <c r="E174" s="219"/>
      <c r="F174" s="219"/>
      <c r="G174" s="219"/>
      <c r="H174" s="219"/>
    </row>
    <row r="175" spans="1:8" ht="21" x14ac:dyDescent="0.2">
      <c r="C175" s="220"/>
      <c r="D175" s="220"/>
      <c r="E175" s="219"/>
      <c r="F175" s="219"/>
      <c r="G175" s="219"/>
      <c r="H175" s="213"/>
    </row>
    <row r="176" spans="1:8" ht="26.25" customHeight="1" x14ac:dyDescent="0.2">
      <c r="A176" s="223" t="str">
        <f>Абакан_юр!A171</f>
        <v>По соглашению сторон в качестве валюты платежа могут выступать украинские гривны, в этом случае курс следующий: 1 руб. = 0,5104 гривен</v>
      </c>
      <c r="B176" s="223"/>
      <c r="C176" s="223"/>
      <c r="D176" s="224"/>
      <c r="E176" s="224"/>
      <c r="F176" s="225"/>
      <c r="G176" s="226"/>
      <c r="H176" s="226"/>
    </row>
    <row r="177" spans="1:8" ht="26.25" customHeight="1" x14ac:dyDescent="0.2">
      <c r="A177" s="223" t="str">
        <f>Абакан_юр!A172</f>
        <v>По соглашению сторон в качестве валюты платежа могут выступать дирхамы ОАЭ, в этом случае курс следующий: 1 руб. = 0,0436 дирхам</v>
      </c>
      <c r="B177" s="223"/>
      <c r="C177" s="223"/>
      <c r="D177" s="224"/>
      <c r="E177" s="224"/>
      <c r="F177" s="225"/>
      <c r="G177" s="228"/>
      <c r="H177" s="228"/>
    </row>
    <row r="178" spans="1:8" ht="26.25" customHeight="1" x14ac:dyDescent="0.2">
      <c r="A178" s="223" t="str">
        <f>Абакан_юр!A173</f>
        <v>По соглашению сторон в качестве валюты платежа могут выступать доллары США, в этом случае курс следующий: 1 руб. = 0,0118 доллара</v>
      </c>
      <c r="B178" s="223"/>
      <c r="C178" s="223"/>
      <c r="D178" s="224"/>
      <c r="E178" s="224"/>
      <c r="F178" s="225"/>
      <c r="G178" s="228"/>
      <c r="H178" s="228"/>
    </row>
    <row r="179" spans="1:8" ht="26.25" customHeight="1" x14ac:dyDescent="0.2">
      <c r="A179" s="223" t="str">
        <f>Абакан_юр!A174</f>
        <v>По соглашению сторон в качестве валюты платежа могут выступать евро, в этом случае курс следующий: 1 руб. = 0,0108 евро</v>
      </c>
      <c r="B179" s="223"/>
      <c r="C179" s="223"/>
      <c r="D179" s="224"/>
      <c r="E179" s="225"/>
      <c r="F179" s="225"/>
      <c r="G179" s="228"/>
      <c r="H179" s="228"/>
    </row>
    <row r="180" spans="1:8" ht="26.25" customHeight="1" x14ac:dyDescent="0.2">
      <c r="A180" s="223" t="str">
        <f>Абакан_юр!A175</f>
        <v>По соглашению сторон в качестве валюты платежа могут выступать чешские кроны, в этом случае курс следующий: 1 руб. = 0,2741 крона</v>
      </c>
      <c r="B180" s="223"/>
      <c r="C180" s="223"/>
      <c r="D180" s="224"/>
      <c r="E180" s="225"/>
      <c r="F180" s="225"/>
      <c r="G180" s="228"/>
      <c r="H180" s="228"/>
    </row>
    <row r="181" spans="1:8" ht="26.25" customHeight="1" x14ac:dyDescent="0.2">
      <c r="A181" s="223" t="str">
        <f>Абакан_юр!A176</f>
        <v>По соглашению сторон в качестве валюты платежа могут выступать киргизские сомы, в этом случае курс следующий: 1 руб. = 1,0001 сом</v>
      </c>
      <c r="B181" s="223"/>
      <c r="C181" s="223"/>
      <c r="D181" s="224"/>
      <c r="E181" s="224"/>
      <c r="F181" s="225"/>
      <c r="G181" s="228"/>
      <c r="H181" s="228"/>
    </row>
    <row r="182" spans="1:8" ht="26.25" customHeight="1" x14ac:dyDescent="0.2">
      <c r="A182"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2" s="223"/>
      <c r="C182" s="223"/>
      <c r="D182" s="224"/>
      <c r="E182" s="224"/>
      <c r="F182" s="225"/>
      <c r="G182" s="228"/>
      <c r="H182" s="228"/>
    </row>
    <row r="183" spans="1:8" ht="26.25" x14ac:dyDescent="0.2">
      <c r="A183" s="229"/>
      <c r="B183" s="229"/>
      <c r="C183" s="230"/>
      <c r="D183" s="231"/>
      <c r="E183" s="231"/>
      <c r="F183" s="232"/>
      <c r="G183" s="233"/>
      <c r="H183" s="233"/>
    </row>
    <row r="184" spans="1:8" ht="21" x14ac:dyDescent="0.2">
      <c r="A184" s="235" t="s">
        <v>141</v>
      </c>
      <c r="B184" s="235"/>
      <c r="C184" s="235"/>
      <c r="D184" s="235"/>
      <c r="E184" s="235"/>
      <c r="F184" s="235"/>
      <c r="G184" s="235"/>
      <c r="H184" s="235"/>
    </row>
    <row r="185" spans="1:8" ht="21" x14ac:dyDescent="0.2">
      <c r="A185" s="235" t="s">
        <v>142</v>
      </c>
      <c r="B185" s="235"/>
      <c r="C185" s="235"/>
      <c r="D185" s="235"/>
      <c r="E185" s="235"/>
      <c r="F185" s="235"/>
      <c r="G185" s="235"/>
      <c r="H185" s="235"/>
    </row>
    <row r="186" spans="1:8" ht="26.25" x14ac:dyDescent="0.2">
      <c r="A186" s="229"/>
      <c r="B186" s="229"/>
      <c r="C186" s="230"/>
      <c r="D186" s="231"/>
      <c r="E186" s="231"/>
      <c r="F186" s="232"/>
      <c r="G186" s="233"/>
      <c r="H186" s="233"/>
    </row>
    <row r="187" spans="1:8" ht="50.1" customHeight="1" thickBot="1" x14ac:dyDescent="0.25">
      <c r="A187" s="236" t="s">
        <v>143</v>
      </c>
      <c r="B187" s="236"/>
      <c r="C187" s="236"/>
      <c r="D187" s="236"/>
      <c r="E187" s="236"/>
      <c r="F187" s="237"/>
      <c r="G187" s="227"/>
      <c r="H187" s="238"/>
    </row>
    <row r="188" spans="1:8" ht="50.1" customHeight="1" thickBot="1" x14ac:dyDescent="0.25">
      <c r="A188" s="239" t="s">
        <v>144</v>
      </c>
      <c r="B188" s="240"/>
      <c r="C188" s="240"/>
      <c r="D188" s="240"/>
      <c r="E188" s="241"/>
      <c r="F188" s="242"/>
      <c r="H188" s="243"/>
    </row>
    <row r="189" spans="1:8" ht="84" customHeight="1" thickBot="1" x14ac:dyDescent="0.25">
      <c r="A189" s="421" t="s">
        <v>145</v>
      </c>
      <c r="B189" s="422"/>
      <c r="C189" s="246" t="s">
        <v>146</v>
      </c>
      <c r="D189" s="435" t="s">
        <v>147</v>
      </c>
      <c r="E189" s="436"/>
      <c r="F189" s="248"/>
      <c r="G189" s="248"/>
      <c r="H189" s="248"/>
    </row>
    <row r="190" spans="1:8" ht="108" customHeight="1" x14ac:dyDescent="0.2">
      <c r="A190" s="249" t="s">
        <v>148</v>
      </c>
      <c r="B190" s="250"/>
      <c r="C190" s="251" t="s">
        <v>149</v>
      </c>
      <c r="D190" s="252" t="s">
        <v>150</v>
      </c>
      <c r="E190" s="253"/>
      <c r="F190" s="248"/>
      <c r="G190" s="248"/>
      <c r="H190" s="248"/>
    </row>
    <row r="191" spans="1:8" ht="93.75" customHeight="1" x14ac:dyDescent="0.2">
      <c r="A191" s="254" t="s">
        <v>151</v>
      </c>
      <c r="B191" s="255"/>
      <c r="C191" s="256" t="s">
        <v>152</v>
      </c>
      <c r="D191" s="257" t="s">
        <v>153</v>
      </c>
      <c r="E191" s="258"/>
      <c r="F191" s="248"/>
      <c r="G191" s="248"/>
      <c r="H191" s="248"/>
    </row>
    <row r="192" spans="1:8" ht="120" customHeight="1" thickBot="1" x14ac:dyDescent="0.25">
      <c r="A192" s="316" t="s">
        <v>154</v>
      </c>
      <c r="B192" s="317"/>
      <c r="C192" s="318" t="s">
        <v>155</v>
      </c>
      <c r="D192" s="319" t="s">
        <v>153</v>
      </c>
      <c r="E192" s="320"/>
      <c r="F192" s="248"/>
      <c r="G192" s="248"/>
      <c r="H192" s="248"/>
    </row>
    <row r="193" spans="1:8" s="213" customFormat="1" ht="102.75" customHeight="1" thickBot="1" x14ac:dyDescent="0.25">
      <c r="A193" s="316" t="s">
        <v>157</v>
      </c>
      <c r="B193" s="317"/>
      <c r="C193" s="613" t="s">
        <v>158</v>
      </c>
      <c r="D193" s="317" t="s">
        <v>153</v>
      </c>
      <c r="E193" s="614"/>
      <c r="F193" s="242"/>
      <c r="G193" s="242"/>
      <c r="H193" s="242"/>
    </row>
    <row r="194" spans="1:8" s="234" customFormat="1" ht="222.75" customHeight="1" thickBot="1" x14ac:dyDescent="0.25">
      <c r="A194" s="316" t="s">
        <v>159</v>
      </c>
      <c r="B194" s="317"/>
      <c r="C194" s="318" t="s">
        <v>160</v>
      </c>
      <c r="D194" s="319" t="s">
        <v>153</v>
      </c>
      <c r="E194" s="320"/>
      <c r="F194" s="232"/>
      <c r="G194" s="233"/>
      <c r="H194" s="233"/>
    </row>
    <row r="195" spans="1:8" ht="23.25" x14ac:dyDescent="0.2">
      <c r="A195" s="260" t="s">
        <v>161</v>
      </c>
      <c r="B195" s="260"/>
      <c r="C195" s="260"/>
      <c r="D195" s="260"/>
      <c r="E195" s="260"/>
      <c r="F195" s="260"/>
      <c r="G195" s="260"/>
      <c r="H195" s="260"/>
    </row>
    <row r="196" spans="1:8" ht="23.25" x14ac:dyDescent="0.2">
      <c r="A196" s="260" t="s">
        <v>162</v>
      </c>
      <c r="B196" s="260"/>
      <c r="C196" s="260"/>
      <c r="D196" s="260"/>
      <c r="E196" s="260"/>
      <c r="F196" s="260"/>
      <c r="G196" s="260"/>
      <c r="H196" s="260"/>
    </row>
    <row r="197" spans="1:8" ht="196.5" customHeight="1" x14ac:dyDescent="0.2">
      <c r="A197"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5"/>
      <c r="C197" s="235"/>
      <c r="D197" s="235"/>
      <c r="E197" s="235"/>
      <c r="F197" s="235"/>
      <c r="G197" s="235"/>
      <c r="H197" s="235"/>
    </row>
    <row r="198" spans="1:8" ht="77.25" customHeight="1" x14ac:dyDescent="0.2">
      <c r="A198" s="235" t="s">
        <v>164</v>
      </c>
      <c r="B198" s="235"/>
      <c r="C198" s="235"/>
      <c r="D198" s="235"/>
      <c r="E198" s="235"/>
      <c r="F198" s="235"/>
      <c r="G198" s="235"/>
      <c r="H198" s="235"/>
    </row>
    <row r="199" spans="1:8" ht="30.75" customHeight="1" x14ac:dyDescent="0.2">
      <c r="A199" s="260" t="s">
        <v>165</v>
      </c>
      <c r="B199" s="260"/>
      <c r="C199" s="260"/>
      <c r="D199" s="260"/>
      <c r="E199" s="260"/>
      <c r="F199" s="260"/>
      <c r="G199" s="260"/>
      <c r="H199" s="260"/>
    </row>
    <row r="200" spans="1:8" s="262" customFormat="1" ht="114.75" customHeight="1" x14ac:dyDescent="0.2">
      <c r="A200" s="235" t="s">
        <v>166</v>
      </c>
      <c r="B200" s="235"/>
      <c r="C200" s="235"/>
      <c r="D200" s="235"/>
      <c r="E200" s="235"/>
      <c r="F200" s="235"/>
      <c r="G200" s="235"/>
      <c r="H200" s="235"/>
    </row>
  </sheetData>
  <sheetProtection selectLockedCells="1" selectUnlockedCells="1"/>
  <mergeCells count="329">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A153:B153"/>
    <mergeCell ref="D153:H153"/>
    <mergeCell ref="A154:B154"/>
    <mergeCell ref="D154:H154"/>
    <mergeCell ref="A155:B155"/>
    <mergeCell ref="C155:C159"/>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18"/>
    <mergeCell ref="D101:H101"/>
    <mergeCell ref="A102:B102"/>
    <mergeCell ref="D102:H102"/>
    <mergeCell ref="A103:B103"/>
    <mergeCell ref="D103:H103"/>
    <mergeCell ref="A104:B104"/>
    <mergeCell ref="A97:B97"/>
    <mergeCell ref="D97:H97"/>
    <mergeCell ref="A98:B98"/>
    <mergeCell ref="D98:H98"/>
    <mergeCell ref="A99:B99"/>
    <mergeCell ref="D99:H99"/>
    <mergeCell ref="D93:H93"/>
    <mergeCell ref="A94:B94"/>
    <mergeCell ref="D94:H94"/>
    <mergeCell ref="A95:B95"/>
    <mergeCell ref="D95:H95"/>
    <mergeCell ref="A96:B96"/>
    <mergeCell ref="D96:H96"/>
    <mergeCell ref="A89:B89"/>
    <mergeCell ref="C89:C97"/>
    <mergeCell ref="D89:H89"/>
    <mergeCell ref="A90:B90"/>
    <mergeCell ref="D90:H90"/>
    <mergeCell ref="A91:B91"/>
    <mergeCell ref="D91:H91"/>
    <mergeCell ref="A92:B92"/>
    <mergeCell ref="D92:H92"/>
    <mergeCell ref="A93:B93"/>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2"/>
  <sheetViews>
    <sheetView view="pageBreakPreview" zoomScale="40" zoomScaleNormal="60" zoomScaleSheetLayoutView="40" workbookViewId="0">
      <pane ySplit="4" topLeftCell="A16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698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267">
        <v>120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275">
        <f>F48*1.2</f>
        <v>3744</v>
      </c>
      <c r="E48" s="275">
        <f>F48*1.1</f>
        <v>3432.0000000000005</v>
      </c>
      <c r="F48" s="275">
        <v>3120</v>
      </c>
      <c r="G48" s="275">
        <f>F48*0.75</f>
        <v>2340</v>
      </c>
      <c r="H48" s="275">
        <f>F48*0.5</f>
        <v>1560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1">
        <f>F55*1.2</f>
        <v>6696</v>
      </c>
      <c r="E55" s="32">
        <f>F55*1.1</f>
        <v>6138.0000000000009</v>
      </c>
      <c r="F55" s="32">
        <v>5580</v>
      </c>
      <c r="G55" s="32">
        <f>F55*0.75</f>
        <v>4185</v>
      </c>
      <c r="H55" s="33">
        <f>F55*0.5</f>
        <v>2790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54">
        <f>F61*1.2</f>
        <v>7992</v>
      </c>
      <c r="E61" s="32">
        <f>F61*1.1</f>
        <v>7326.0000000000009</v>
      </c>
      <c r="F61" s="32">
        <v>6660</v>
      </c>
      <c r="G61" s="32">
        <f>F61*0.75</f>
        <v>4995</v>
      </c>
      <c r="H61" s="33">
        <f>F61*0.5</f>
        <v>3330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267">
        <v>120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840 до 16800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144">
        <v>840</v>
      </c>
      <c r="E72" s="145"/>
      <c r="F72" s="145"/>
      <c r="G72" s="145"/>
      <c r="H72" s="146"/>
    </row>
    <row r="73" spans="1:8" ht="37.5" customHeight="1" x14ac:dyDescent="0.2">
      <c r="A73" s="147" t="s">
        <v>40</v>
      </c>
      <c r="B73" s="148"/>
      <c r="C73" s="143"/>
      <c r="D73" s="36">
        <v>1680</v>
      </c>
      <c r="E73" s="37"/>
      <c r="F73" s="37"/>
      <c r="G73" s="37"/>
      <c r="H73" s="38"/>
    </row>
    <row r="74" spans="1:8" ht="37.5" customHeight="1" x14ac:dyDescent="0.2">
      <c r="A74" s="147" t="s">
        <v>41</v>
      </c>
      <c r="B74" s="148"/>
      <c r="C74" s="143"/>
      <c r="D74" s="36">
        <v>2520</v>
      </c>
      <c r="E74" s="37"/>
      <c r="F74" s="37"/>
      <c r="G74" s="37"/>
      <c r="H74" s="38"/>
    </row>
    <row r="75" spans="1:8" ht="37.5" customHeight="1" x14ac:dyDescent="0.2">
      <c r="A75" s="147" t="s">
        <v>42</v>
      </c>
      <c r="B75" s="148"/>
      <c r="C75" s="143"/>
      <c r="D75" s="36">
        <v>3360</v>
      </c>
      <c r="E75" s="37"/>
      <c r="F75" s="37"/>
      <c r="G75" s="37"/>
      <c r="H75" s="38"/>
    </row>
    <row r="76" spans="1:8" ht="37.5" customHeight="1" x14ac:dyDescent="0.2">
      <c r="A76" s="147" t="s">
        <v>43</v>
      </c>
      <c r="B76" s="148"/>
      <c r="C76" s="143"/>
      <c r="D76" s="36">
        <v>4200</v>
      </c>
      <c r="E76" s="37"/>
      <c r="F76" s="37"/>
      <c r="G76" s="37"/>
      <c r="H76" s="38"/>
    </row>
    <row r="77" spans="1:8" ht="37.5" customHeight="1" x14ac:dyDescent="0.2">
      <c r="A77" s="147" t="s">
        <v>44</v>
      </c>
      <c r="B77" s="148"/>
      <c r="C77" s="143"/>
      <c r="D77" s="36">
        <v>5040</v>
      </c>
      <c r="E77" s="37"/>
      <c r="F77" s="37"/>
      <c r="G77" s="37"/>
      <c r="H77" s="38"/>
    </row>
    <row r="78" spans="1:8" ht="37.5" customHeight="1" x14ac:dyDescent="0.2">
      <c r="A78" s="147" t="s">
        <v>45</v>
      </c>
      <c r="B78" s="148"/>
      <c r="C78" s="143"/>
      <c r="D78" s="36">
        <v>5880</v>
      </c>
      <c r="E78" s="37"/>
      <c r="F78" s="37"/>
      <c r="G78" s="37"/>
      <c r="H78" s="38"/>
    </row>
    <row r="79" spans="1:8" ht="37.5" customHeight="1" x14ac:dyDescent="0.2">
      <c r="A79" s="147" t="s">
        <v>46</v>
      </c>
      <c r="B79" s="148"/>
      <c r="C79" s="143"/>
      <c r="D79" s="36">
        <v>6720</v>
      </c>
      <c r="E79" s="37"/>
      <c r="F79" s="37"/>
      <c r="G79" s="37"/>
      <c r="H79" s="38"/>
    </row>
    <row r="80" spans="1:8" ht="37.5" customHeight="1" x14ac:dyDescent="0.2">
      <c r="A80" s="147" t="s">
        <v>47</v>
      </c>
      <c r="B80" s="148"/>
      <c r="C80" s="143"/>
      <c r="D80" s="36">
        <v>7560</v>
      </c>
      <c r="E80" s="37"/>
      <c r="F80" s="37"/>
      <c r="G80" s="37"/>
      <c r="H80" s="38"/>
    </row>
    <row r="81" spans="1:8" ht="37.5" customHeight="1" x14ac:dyDescent="0.2">
      <c r="A81" s="147" t="s">
        <v>48</v>
      </c>
      <c r="B81" s="148"/>
      <c r="C81" s="143"/>
      <c r="D81" s="36">
        <v>8400</v>
      </c>
      <c r="E81" s="37"/>
      <c r="F81" s="37"/>
      <c r="G81" s="37"/>
      <c r="H81" s="38"/>
    </row>
    <row r="82" spans="1:8" ht="37.5" customHeight="1" x14ac:dyDescent="0.2">
      <c r="A82" s="147" t="s">
        <v>49</v>
      </c>
      <c r="B82" s="148"/>
      <c r="C82" s="143"/>
      <c r="D82" s="36">
        <v>9240</v>
      </c>
      <c r="E82" s="37"/>
      <c r="F82" s="37"/>
      <c r="G82" s="37"/>
      <c r="H82" s="38"/>
    </row>
    <row r="83" spans="1:8" ht="37.5" customHeight="1" x14ac:dyDescent="0.2">
      <c r="A83" s="147" t="s">
        <v>50</v>
      </c>
      <c r="B83" s="148"/>
      <c r="C83" s="143"/>
      <c r="D83" s="36">
        <v>10080</v>
      </c>
      <c r="E83" s="37"/>
      <c r="F83" s="37"/>
      <c r="G83" s="37"/>
      <c r="H83" s="38"/>
    </row>
    <row r="84" spans="1:8" ht="37.5" customHeight="1" x14ac:dyDescent="0.2">
      <c r="A84" s="147" t="s">
        <v>51</v>
      </c>
      <c r="B84" s="148"/>
      <c r="C84" s="143"/>
      <c r="D84" s="36">
        <v>10920</v>
      </c>
      <c r="E84" s="37"/>
      <c r="F84" s="37"/>
      <c r="G84" s="37"/>
      <c r="H84" s="38"/>
    </row>
    <row r="85" spans="1:8" ht="37.5" customHeight="1" x14ac:dyDescent="0.2">
      <c r="A85" s="147" t="s">
        <v>52</v>
      </c>
      <c r="B85" s="148"/>
      <c r="C85" s="143"/>
      <c r="D85" s="36">
        <v>11760</v>
      </c>
      <c r="E85" s="37"/>
      <c r="F85" s="37"/>
      <c r="G85" s="37"/>
      <c r="H85" s="38"/>
    </row>
    <row r="86" spans="1:8" ht="37.5" customHeight="1" x14ac:dyDescent="0.2">
      <c r="A86" s="147" t="s">
        <v>53</v>
      </c>
      <c r="B86" s="148"/>
      <c r="C86" s="143"/>
      <c r="D86" s="36">
        <v>12600</v>
      </c>
      <c r="E86" s="37"/>
      <c r="F86" s="37"/>
      <c r="G86" s="37"/>
      <c r="H86" s="38"/>
    </row>
    <row r="87" spans="1:8" ht="37.5" customHeight="1" x14ac:dyDescent="0.2">
      <c r="A87" s="147" t="s">
        <v>54</v>
      </c>
      <c r="B87" s="148"/>
      <c r="C87" s="143"/>
      <c r="D87" s="36">
        <v>13440</v>
      </c>
      <c r="E87" s="37"/>
      <c r="F87" s="37"/>
      <c r="G87" s="37"/>
      <c r="H87" s="38"/>
    </row>
    <row r="88" spans="1:8" ht="37.5" customHeight="1" x14ac:dyDescent="0.2">
      <c r="A88" s="147" t="s">
        <v>55</v>
      </c>
      <c r="B88" s="148"/>
      <c r="C88" s="143"/>
      <c r="D88" s="36">
        <v>14280</v>
      </c>
      <c r="E88" s="37"/>
      <c r="F88" s="37"/>
      <c r="G88" s="37"/>
      <c r="H88" s="38"/>
    </row>
    <row r="89" spans="1:8" ht="37.5" customHeight="1" x14ac:dyDescent="0.2">
      <c r="A89" s="147" t="s">
        <v>56</v>
      </c>
      <c r="B89" s="148"/>
      <c r="C89" s="143"/>
      <c r="D89" s="36">
        <v>15120</v>
      </c>
      <c r="E89" s="37"/>
      <c r="F89" s="37"/>
      <c r="G89" s="37"/>
      <c r="H89" s="38"/>
    </row>
    <row r="90" spans="1:8" ht="37.5" customHeight="1" x14ac:dyDescent="0.2">
      <c r="A90" s="147" t="s">
        <v>57</v>
      </c>
      <c r="B90" s="148"/>
      <c r="C90" s="143"/>
      <c r="D90" s="36">
        <v>15960</v>
      </c>
      <c r="E90" s="37"/>
      <c r="F90" s="37"/>
      <c r="G90" s="37"/>
      <c r="H90" s="38"/>
    </row>
    <row r="91" spans="1:8" ht="37.5" customHeight="1" thickBot="1" x14ac:dyDescent="0.25">
      <c r="A91" s="147" t="s">
        <v>58</v>
      </c>
      <c r="B91" s="148"/>
      <c r="C91" s="143"/>
      <c r="D91" s="36">
        <v>16800</v>
      </c>
      <c r="E91" s="37"/>
      <c r="F91" s="37"/>
      <c r="G91" s="37"/>
      <c r="H91" s="38"/>
    </row>
    <row r="92" spans="1:8" ht="50.1" customHeight="1" thickBot="1" x14ac:dyDescent="0.25">
      <c r="A92" s="136" t="s">
        <v>59</v>
      </c>
      <c r="B92" s="137"/>
      <c r="C92" s="137"/>
      <c r="D92" s="138" t="str">
        <f>"от "&amp;MIN(D93:D102)&amp;" до "&amp;MAX(D93:D102)</f>
        <v>от 240 до 5100</v>
      </c>
      <c r="E92" s="139"/>
      <c r="F92" s="139"/>
      <c r="G92" s="139"/>
      <c r="H92" s="140"/>
    </row>
    <row r="93" spans="1:8" ht="151.5" x14ac:dyDescent="0.2">
      <c r="A93" s="149" t="s">
        <v>60</v>
      </c>
      <c r="B93" s="150" t="s">
        <v>13</v>
      </c>
      <c r="C93" s="569"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144">
        <v>240</v>
      </c>
      <c r="E93" s="145"/>
      <c r="F93" s="145"/>
      <c r="G93" s="145"/>
      <c r="H93" s="146"/>
    </row>
    <row r="94" spans="1:8" ht="37.5" customHeight="1" x14ac:dyDescent="0.2">
      <c r="A94" s="160" t="s">
        <v>61</v>
      </c>
      <c r="B94" s="161"/>
      <c r="C94" s="159"/>
      <c r="D94" s="36">
        <v>360</v>
      </c>
      <c r="E94" s="37"/>
      <c r="F94" s="37"/>
      <c r="G94" s="37"/>
      <c r="H94" s="38"/>
    </row>
    <row r="95" spans="1:8" ht="37.5" customHeight="1" x14ac:dyDescent="0.2">
      <c r="A95" s="160" t="s">
        <v>62</v>
      </c>
      <c r="B95" s="161"/>
      <c r="C95" s="159"/>
      <c r="D95" s="36">
        <v>5100</v>
      </c>
      <c r="E95" s="37"/>
      <c r="F95" s="37"/>
      <c r="G95" s="37"/>
      <c r="H95" s="38"/>
    </row>
    <row r="96" spans="1:8" ht="37.5" customHeight="1" x14ac:dyDescent="0.2">
      <c r="A96" s="160" t="s">
        <v>63</v>
      </c>
      <c r="B96" s="161"/>
      <c r="C96" s="159"/>
      <c r="D96" s="293">
        <v>720</v>
      </c>
      <c r="E96" s="157"/>
      <c r="F96" s="157"/>
      <c r="G96" s="157"/>
      <c r="H96" s="158"/>
    </row>
    <row r="97" spans="1:8" ht="37.5" customHeight="1" x14ac:dyDescent="0.2">
      <c r="A97" s="160" t="s">
        <v>64</v>
      </c>
      <c r="B97" s="161"/>
      <c r="C97" s="159"/>
      <c r="D97" s="293">
        <v>1440</v>
      </c>
      <c r="E97" s="157"/>
      <c r="F97" s="157"/>
      <c r="G97" s="157"/>
      <c r="H97" s="158"/>
    </row>
    <row r="98" spans="1:8" ht="37.5" customHeight="1" x14ac:dyDescent="0.2">
      <c r="A98" s="160" t="s">
        <v>65</v>
      </c>
      <c r="B98" s="281"/>
      <c r="C98" s="159"/>
      <c r="D98" s="293">
        <v>240</v>
      </c>
      <c r="E98" s="157"/>
      <c r="F98" s="157"/>
      <c r="G98" s="157"/>
      <c r="H98" s="158"/>
    </row>
    <row r="99" spans="1:8" ht="37.5" customHeight="1" x14ac:dyDescent="0.2">
      <c r="A99" s="160" t="s">
        <v>66</v>
      </c>
      <c r="B99" s="281"/>
      <c r="C99" s="159"/>
      <c r="D99" s="36">
        <v>240</v>
      </c>
      <c r="E99" s="37"/>
      <c r="F99" s="37"/>
      <c r="G99" s="37"/>
      <c r="H99" s="38"/>
    </row>
    <row r="100" spans="1:8" ht="37.5" customHeight="1" x14ac:dyDescent="0.2">
      <c r="A100" s="160" t="s">
        <v>67</v>
      </c>
      <c r="B100" s="281"/>
      <c r="C100" s="159"/>
      <c r="D100" s="36">
        <v>480</v>
      </c>
      <c r="E100" s="37"/>
      <c r="F100" s="37"/>
      <c r="G100" s="37"/>
      <c r="H100" s="38"/>
    </row>
    <row r="101" spans="1:8" ht="37.5" customHeight="1" x14ac:dyDescent="0.2">
      <c r="A101" s="160" t="s">
        <v>68</v>
      </c>
      <c r="B101" s="281"/>
      <c r="C101" s="159"/>
      <c r="D101" s="36">
        <v>720</v>
      </c>
      <c r="E101" s="37"/>
      <c r="F101" s="37"/>
      <c r="G101" s="37"/>
      <c r="H101" s="38"/>
    </row>
    <row r="102" spans="1:8" ht="37.5" customHeight="1" thickBot="1" x14ac:dyDescent="0.25">
      <c r="A102" s="207" t="s">
        <v>69</v>
      </c>
      <c r="B102" s="282"/>
      <c r="C102" s="164"/>
      <c r="D102" s="36">
        <v>1560</v>
      </c>
      <c r="E102" s="37"/>
      <c r="F102" s="37"/>
      <c r="G102" s="37"/>
      <c r="H102" s="38"/>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61.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182">
        <v>1440</v>
      </c>
      <c r="E106" s="182"/>
      <c r="F106" s="182"/>
      <c r="G106" s="182"/>
      <c r="H106" s="183"/>
    </row>
    <row r="107" spans="1:8" ht="61.5" customHeight="1" thickBot="1" x14ac:dyDescent="0.25">
      <c r="A107" s="184" t="s">
        <v>74</v>
      </c>
      <c r="B107" s="185"/>
      <c r="C107" s="186"/>
      <c r="D107" s="187" t="s">
        <v>75</v>
      </c>
      <c r="E107" s="188"/>
      <c r="F107" s="188"/>
      <c r="G107" s="188"/>
      <c r="H107" s="189"/>
    </row>
    <row r="108" spans="1:8" ht="61.5" customHeight="1" x14ac:dyDescent="0.2">
      <c r="A108" s="190" t="s">
        <v>76</v>
      </c>
      <c r="B108" s="191"/>
      <c r="C108" s="186"/>
      <c r="D108" s="157">
        <f>D106/4</f>
        <v>360</v>
      </c>
      <c r="E108" s="157"/>
      <c r="F108" s="157"/>
      <c r="G108" s="157"/>
      <c r="H108" s="158"/>
    </row>
    <row r="109" spans="1:8" ht="61.5" customHeight="1" x14ac:dyDescent="0.2">
      <c r="A109" s="190" t="s">
        <v>77</v>
      </c>
      <c r="B109" s="191"/>
      <c r="C109" s="186"/>
      <c r="D109" s="157">
        <f>D106/5</f>
        <v>288</v>
      </c>
      <c r="E109" s="157"/>
      <c r="F109" s="157"/>
      <c r="G109" s="157"/>
      <c r="H109" s="158"/>
    </row>
    <row r="110" spans="1:8" ht="61.5" customHeight="1" x14ac:dyDescent="0.2">
      <c r="A110" s="190" t="s">
        <v>78</v>
      </c>
      <c r="B110" s="191"/>
      <c r="C110" s="186"/>
      <c r="D110" s="157">
        <f>D106/6</f>
        <v>240</v>
      </c>
      <c r="E110" s="157"/>
      <c r="F110" s="157"/>
      <c r="G110" s="157"/>
      <c r="H110" s="158"/>
    </row>
    <row r="111" spans="1:8" ht="61.5" customHeight="1" x14ac:dyDescent="0.2">
      <c r="A111" s="190" t="s">
        <v>79</v>
      </c>
      <c r="B111" s="191"/>
      <c r="C111" s="186"/>
      <c r="D111" s="157">
        <f>D106/7</f>
        <v>205.71428571428572</v>
      </c>
      <c r="E111" s="157"/>
      <c r="F111" s="157"/>
      <c r="G111" s="157"/>
      <c r="H111" s="158"/>
    </row>
    <row r="112" spans="1:8" ht="61.5" customHeight="1" x14ac:dyDescent="0.2">
      <c r="A112" s="190" t="s">
        <v>80</v>
      </c>
      <c r="B112" s="191"/>
      <c r="C112" s="186"/>
      <c r="D112" s="157">
        <f>D106/8</f>
        <v>180</v>
      </c>
      <c r="E112" s="157"/>
      <c r="F112" s="157"/>
      <c r="G112" s="157"/>
      <c r="H112" s="158"/>
    </row>
    <row r="113" spans="1:8" ht="61.5" customHeight="1" x14ac:dyDescent="0.2">
      <c r="A113" s="190" t="s">
        <v>81</v>
      </c>
      <c r="B113" s="191"/>
      <c r="C113" s="186"/>
      <c r="D113" s="157">
        <f>D106/9</f>
        <v>160</v>
      </c>
      <c r="E113" s="157"/>
      <c r="F113" s="157"/>
      <c r="G113" s="157"/>
      <c r="H113" s="158"/>
    </row>
    <row r="114" spans="1:8" ht="61.5" customHeight="1" x14ac:dyDescent="0.2">
      <c r="A114" s="190" t="s">
        <v>82</v>
      </c>
      <c r="B114" s="191"/>
      <c r="C114" s="186"/>
      <c r="D114" s="157">
        <f>D106/10</f>
        <v>144</v>
      </c>
      <c r="E114" s="157"/>
      <c r="F114" s="157"/>
      <c r="G114" s="157"/>
      <c r="H114" s="158"/>
    </row>
    <row r="115" spans="1:8" ht="61.5" customHeight="1" thickBot="1" x14ac:dyDescent="0.25">
      <c r="A115" s="179" t="s">
        <v>83</v>
      </c>
      <c r="B115" s="180"/>
      <c r="C115" s="186"/>
      <c r="D115" s="182">
        <v>2448</v>
      </c>
      <c r="E115" s="182"/>
      <c r="F115" s="182"/>
      <c r="G115" s="182"/>
      <c r="H115" s="183"/>
    </row>
    <row r="116" spans="1:8" ht="61.5" customHeight="1" thickBot="1" x14ac:dyDescent="0.25">
      <c r="A116" s="184" t="s">
        <v>74</v>
      </c>
      <c r="B116" s="185"/>
      <c r="C116" s="186"/>
      <c r="D116" s="187" t="s">
        <v>75</v>
      </c>
      <c r="E116" s="188"/>
      <c r="F116" s="188"/>
      <c r="G116" s="188"/>
      <c r="H116" s="189"/>
    </row>
    <row r="117" spans="1:8" ht="61.5" customHeight="1" x14ac:dyDescent="0.2">
      <c r="A117" s="190" t="s">
        <v>76</v>
      </c>
      <c r="B117" s="191"/>
      <c r="C117" s="186"/>
      <c r="D117" s="157">
        <v>612</v>
      </c>
      <c r="E117" s="157"/>
      <c r="F117" s="157"/>
      <c r="G117" s="157"/>
      <c r="H117" s="158"/>
    </row>
    <row r="118" spans="1:8" ht="61.5" customHeight="1" x14ac:dyDescent="0.2">
      <c r="A118" s="190" t="s">
        <v>77</v>
      </c>
      <c r="B118" s="191"/>
      <c r="C118" s="186"/>
      <c r="D118" s="157">
        <v>489.59999999999997</v>
      </c>
      <c r="E118" s="157"/>
      <c r="F118" s="157"/>
      <c r="G118" s="157"/>
      <c r="H118" s="158"/>
    </row>
    <row r="119" spans="1:8" ht="61.5" customHeight="1" x14ac:dyDescent="0.2">
      <c r="A119" s="190" t="s">
        <v>78</v>
      </c>
      <c r="B119" s="191"/>
      <c r="C119" s="186"/>
      <c r="D119" s="157">
        <v>408</v>
      </c>
      <c r="E119" s="157"/>
      <c r="F119" s="157"/>
      <c r="G119" s="157"/>
      <c r="H119" s="158"/>
    </row>
    <row r="120" spans="1:8" ht="61.5" customHeight="1" x14ac:dyDescent="0.2">
      <c r="A120" s="190" t="s">
        <v>79</v>
      </c>
      <c r="B120" s="191"/>
      <c r="C120" s="186"/>
      <c r="D120" s="157">
        <v>349.71428571428572</v>
      </c>
      <c r="E120" s="157"/>
      <c r="F120" s="157"/>
      <c r="G120" s="157"/>
      <c r="H120" s="158"/>
    </row>
    <row r="121" spans="1:8" ht="61.5" customHeight="1" x14ac:dyDescent="0.2">
      <c r="A121" s="190" t="s">
        <v>80</v>
      </c>
      <c r="B121" s="191"/>
      <c r="C121" s="186"/>
      <c r="D121" s="157">
        <v>306</v>
      </c>
      <c r="E121" s="157"/>
      <c r="F121" s="157"/>
      <c r="G121" s="157"/>
      <c r="H121" s="158"/>
    </row>
    <row r="122" spans="1:8" ht="61.5" customHeight="1" x14ac:dyDescent="0.2">
      <c r="A122" s="190" t="s">
        <v>81</v>
      </c>
      <c r="B122" s="191"/>
      <c r="C122" s="186"/>
      <c r="D122" s="157">
        <v>272</v>
      </c>
      <c r="E122" s="157"/>
      <c r="F122" s="157"/>
      <c r="G122" s="157"/>
      <c r="H122" s="158"/>
    </row>
    <row r="123" spans="1:8" ht="61.5" customHeight="1" thickBot="1" x14ac:dyDescent="0.25">
      <c r="A123" s="190" t="s">
        <v>82</v>
      </c>
      <c r="B123" s="191"/>
      <c r="C123" s="194"/>
      <c r="D123" s="157">
        <v>244.79999999999998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44">
        <v>10008</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94" t="str">
        <f>"Интернет-площадка 2gis.ru на основе Cправочника организаций "&amp;$C$2&amp;""</f>
        <v>Интернет-площадка 2gis.ru на основе Cправочника организаций "2ГИС.ТОБОЛЬСК"</v>
      </c>
      <c r="D126" s="56">
        <v>2280</v>
      </c>
      <c r="E126" s="37"/>
      <c r="F126" s="37"/>
      <c r="G126" s="37"/>
      <c r="H126" s="38"/>
    </row>
    <row r="127" spans="1:8"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56">
        <v>1800</v>
      </c>
      <c r="E127" s="37"/>
      <c r="F127" s="37"/>
      <c r="G127" s="37"/>
      <c r="H127" s="3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56">
        <v>3000</v>
      </c>
      <c r="E128" s="37"/>
      <c r="F128" s="37"/>
      <c r="G128" s="37"/>
      <c r="H128" s="3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"2ГИС.ТОБОЛЬСК"</v>
      </c>
      <c r="D129" s="56">
        <v>3000</v>
      </c>
      <c r="E129" s="37"/>
      <c r="F129" s="37"/>
      <c r="G129" s="37"/>
      <c r="H129" s="38"/>
    </row>
    <row r="130" spans="1:8"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"2ГИС.ТОБОЛЬСК"</v>
      </c>
      <c r="D130" s="56">
        <v>3600</v>
      </c>
      <c r="E130" s="37"/>
      <c r="F130" s="37"/>
      <c r="G130" s="37"/>
      <c r="H130" s="38"/>
    </row>
    <row r="131" spans="1:8"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56">
        <v>1140</v>
      </c>
      <c r="E131" s="37"/>
      <c r="F131" s="37"/>
      <c r="G131" s="37"/>
      <c r="H131" s="38"/>
    </row>
    <row r="132" spans="1:8"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56">
        <v>1620</v>
      </c>
      <c r="E132" s="37"/>
      <c r="F132" s="37"/>
      <c r="G132" s="37"/>
      <c r="H132" s="38"/>
    </row>
    <row r="133" spans="1:8"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56">
        <v>2220</v>
      </c>
      <c r="E133" s="37"/>
      <c r="F133" s="37"/>
      <c r="G133" s="37"/>
      <c r="H133" s="38"/>
    </row>
    <row r="134" spans="1:8" ht="50.1" customHeight="1" x14ac:dyDescent="0.2">
      <c r="A134" s="160" t="s">
        <v>93</v>
      </c>
      <c r="B134" s="161"/>
      <c r="C134" s="203" t="e">
        <f>#REF!</f>
        <v>#REF!</v>
      </c>
      <c r="D134" s="56">
        <v>9000</v>
      </c>
      <c r="E134" s="37"/>
      <c r="F134" s="37"/>
      <c r="G134" s="37"/>
      <c r="H134" s="38"/>
    </row>
    <row r="135" spans="1:8" ht="50.1" customHeight="1" x14ac:dyDescent="0.2">
      <c r="A135" s="160" t="s">
        <v>94</v>
      </c>
      <c r="B135" s="161"/>
      <c r="C135" s="203" t="s">
        <v>95</v>
      </c>
      <c r="D135" s="56">
        <v>510</v>
      </c>
      <c r="E135" s="37"/>
      <c r="F135" s="37"/>
      <c r="G135" s="37"/>
      <c r="H135" s="38"/>
    </row>
    <row r="136" spans="1:8" ht="76.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56">
        <v>1800</v>
      </c>
      <c r="E136" s="37"/>
      <c r="F136" s="37"/>
      <c r="G136" s="37"/>
      <c r="H136" s="38"/>
    </row>
    <row r="137" spans="1:8" ht="76.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56">
        <v>1440</v>
      </c>
      <c r="E137" s="37"/>
      <c r="F137" s="37"/>
      <c r="G137" s="37"/>
      <c r="H137" s="38"/>
    </row>
    <row r="138" spans="1:8" ht="76.5" customHeight="1" x14ac:dyDescent="0.2">
      <c r="A138" s="160" t="s">
        <v>98</v>
      </c>
      <c r="B138" s="161"/>
      <c r="C138"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56">
        <v>1200</v>
      </c>
      <c r="E138" s="37"/>
      <c r="F138" s="37"/>
      <c r="G138" s="37"/>
      <c r="H138" s="38"/>
    </row>
    <row r="139" spans="1:8" ht="76.5" customHeight="1" x14ac:dyDescent="0.2">
      <c r="A139" s="160" t="s">
        <v>99</v>
      </c>
      <c r="B139" s="161"/>
      <c r="C139"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56">
        <v>720</v>
      </c>
      <c r="E139" s="37"/>
      <c r="F139" s="37"/>
      <c r="G139" s="37"/>
      <c r="H139" s="38"/>
    </row>
    <row r="140" spans="1:8" ht="76.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56">
        <v>3300</v>
      </c>
      <c r="E140" s="37"/>
      <c r="F140" s="37"/>
      <c r="G140" s="37"/>
      <c r="H140" s="38"/>
    </row>
    <row r="141" spans="1:8" ht="76.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56">
        <v>3000</v>
      </c>
      <c r="E141" s="37"/>
      <c r="F141" s="37"/>
      <c r="G141" s="37"/>
      <c r="H141" s="38"/>
    </row>
    <row r="142" spans="1:8"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56">
        <v>1500</v>
      </c>
      <c r="E142" s="37"/>
      <c r="F142" s="37"/>
      <c r="G142" s="37"/>
      <c r="H142" s="3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56">
        <v>900</v>
      </c>
      <c r="E143" s="37"/>
      <c r="F143" s="37"/>
      <c r="G143" s="37"/>
      <c r="H143" s="3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4" s="56">
        <v>50010</v>
      </c>
      <c r="E144" s="37"/>
      <c r="F144" s="37"/>
      <c r="G144" s="37"/>
      <c r="H144" s="3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5" s="56">
        <v>1800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7" s="56">
        <v>2004</v>
      </c>
      <c r="E147" s="37"/>
      <c r="F147" s="37"/>
      <c r="G147" s="37"/>
      <c r="H147" s="38"/>
    </row>
    <row r="148" spans="1:8"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"2ГИС.ТОБОЛЬСК"</v>
      </c>
      <c r="D148" s="56">
        <v>3240</v>
      </c>
      <c r="E148" s="37"/>
      <c r="F148" s="37"/>
      <c r="G148" s="37"/>
      <c r="H148" s="38"/>
    </row>
    <row r="149" spans="1:8"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56">
        <v>2520</v>
      </c>
      <c r="E149" s="37"/>
      <c r="F149" s="37"/>
      <c r="G149" s="37"/>
      <c r="H149" s="3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56">
        <v>4200</v>
      </c>
      <c r="E150" s="37"/>
      <c r="F150" s="37"/>
      <c r="G150" s="37"/>
      <c r="H150" s="3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"2ГИС.ТОБОЛЬСК"</v>
      </c>
      <c r="D151" s="56">
        <v>4200</v>
      </c>
      <c r="E151" s="37"/>
      <c r="F151" s="37"/>
      <c r="G151" s="37"/>
      <c r="H151" s="3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"2ГИС.ТОБОЛЬСК"</v>
      </c>
      <c r="D152" s="56">
        <v>5040</v>
      </c>
      <c r="E152" s="37"/>
      <c r="F152" s="37"/>
      <c r="G152" s="37"/>
      <c r="H152" s="3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56">
        <v>1680</v>
      </c>
      <c r="E153" s="37"/>
      <c r="F153" s="37"/>
      <c r="G153" s="37"/>
      <c r="H153" s="3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56">
        <v>2280</v>
      </c>
      <c r="E154" s="37"/>
      <c r="F154" s="37"/>
      <c r="G154" s="37"/>
      <c r="H154" s="38"/>
    </row>
    <row r="155" spans="1:8"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56">
        <v>3120</v>
      </c>
      <c r="E155" s="37"/>
      <c r="F155" s="37"/>
      <c r="G155" s="37"/>
      <c r="H155" s="38"/>
    </row>
    <row r="156" spans="1:8" ht="50.1" customHeight="1" x14ac:dyDescent="0.2">
      <c r="A156" s="160" t="s">
        <v>115</v>
      </c>
      <c r="B156" s="161"/>
      <c r="C156" s="203" t="s">
        <v>95</v>
      </c>
      <c r="D156" s="56">
        <v>720</v>
      </c>
      <c r="E156" s="37"/>
      <c r="F156" s="37"/>
      <c r="G156" s="37"/>
      <c r="H156" s="38"/>
    </row>
    <row r="157" spans="1:8" ht="79.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56">
        <v>4680</v>
      </c>
      <c r="E157" s="37"/>
      <c r="F157" s="37"/>
      <c r="G157" s="37"/>
      <c r="H157" s="38"/>
    </row>
    <row r="158" spans="1:8"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56">
        <v>2160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3">
        <v>1500</v>
      </c>
      <c r="E162" s="157"/>
      <c r="F162" s="157"/>
      <c r="G162" s="157"/>
      <c r="H162" s="157"/>
    </row>
    <row r="163" spans="1:8" s="16" customFormat="1" ht="50.1" customHeight="1" x14ac:dyDescent="0.2">
      <c r="A163" s="207" t="s">
        <v>122</v>
      </c>
      <c r="B163" s="208"/>
      <c r="C163" s="209"/>
      <c r="D163" s="293">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3" t="str">
        <f>"Интернет-площадка 2gis.ru на основе Cправочника организаций "&amp;$C$2&amp;""</f>
        <v>Интернет-площадка 2gis.ru на основе Cправочника организаций "2ГИС.ТОБОЛЬСК"</v>
      </c>
      <c r="D166" s="36">
        <v>1200</v>
      </c>
      <c r="E166" s="37"/>
      <c r="F166" s="37"/>
      <c r="G166" s="37"/>
      <c r="H166" s="38"/>
    </row>
    <row r="167" spans="1:8" ht="50.1" customHeight="1" x14ac:dyDescent="0.2">
      <c r="A167" s="160" t="s">
        <v>126</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7" s="56">
        <v>840</v>
      </c>
      <c r="E167" s="37"/>
      <c r="F167" s="37"/>
      <c r="G167" s="37"/>
      <c r="H167" s="38"/>
    </row>
    <row r="168" spans="1:8" ht="50.1" customHeight="1" x14ac:dyDescent="0.2">
      <c r="A168" s="154" t="s">
        <v>195</v>
      </c>
      <c r="B168" s="204"/>
      <c r="C168" s="203" t="str">
        <f>"Интернет-площадка 2gis.ru на основе Cправочника организаций "&amp;$C$2&amp;""</f>
        <v>Интернет-площадка 2gis.ru на основе Cправочника организаций "2ГИС.ТОБОЛЬСК"</v>
      </c>
      <c r="D168" s="36">
        <v>1680</v>
      </c>
      <c r="E168" s="37"/>
      <c r="F168" s="37"/>
      <c r="G168" s="37"/>
      <c r="H168" s="38"/>
    </row>
    <row r="169" spans="1:8" ht="50.1" customHeight="1" x14ac:dyDescent="0.2">
      <c r="A169" s="154" t="s">
        <v>128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9" s="36">
        <v>1200</v>
      </c>
      <c r="E169" s="37"/>
      <c r="F169" s="37"/>
      <c r="G169" s="37"/>
      <c r="H169" s="38"/>
    </row>
    <row r="170" spans="1:8" s="16" customFormat="1" ht="126" customHeight="1" thickBot="1" x14ac:dyDescent="0.25">
      <c r="A170" s="160" t="s">
        <v>129</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0" s="56">
        <v>3774</v>
      </c>
      <c r="E170" s="37"/>
      <c r="F170" s="37"/>
      <c r="G170" s="37"/>
      <c r="H170" s="38"/>
    </row>
    <row r="171" spans="1:8" ht="50.1" customHeight="1" thickBot="1" x14ac:dyDescent="0.25">
      <c r="A171" s="24" t="s">
        <v>196</v>
      </c>
      <c r="B171" s="25"/>
      <c r="C171" s="26"/>
      <c r="D171" s="173"/>
      <c r="E171" s="173"/>
      <c r="F171" s="173"/>
      <c r="G171" s="173"/>
      <c r="H171" s="174"/>
    </row>
    <row r="172" spans="1:8" s="23" customFormat="1" ht="30" customHeight="1" thickBot="1" x14ac:dyDescent="0.25">
      <c r="A172" s="298"/>
      <c r="B172" s="298"/>
      <c r="C172" s="298"/>
      <c r="D172" s="298"/>
      <c r="E172" s="298"/>
      <c r="F172" s="298"/>
      <c r="G172" s="298"/>
      <c r="H172" s="299"/>
    </row>
    <row r="173" spans="1:8" s="16" customFormat="1" ht="83.25" customHeight="1" x14ac:dyDescent="0.2">
      <c r="A173" s="300" t="s">
        <v>197</v>
      </c>
      <c r="B173" s="30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290">
        <v>6780</v>
      </c>
      <c r="E173" s="291"/>
      <c r="F173" s="291"/>
      <c r="G173" s="291"/>
      <c r="H173" s="292"/>
    </row>
    <row r="174" spans="1:8" s="16" customFormat="1" ht="83.25" customHeight="1" thickBot="1" x14ac:dyDescent="0.25">
      <c r="A174" s="302" t="s">
        <v>198</v>
      </c>
      <c r="B174" s="303"/>
      <c r="C174" s="210"/>
      <c r="D174" s="304">
        <v>6780</v>
      </c>
      <c r="E174" s="165"/>
      <c r="F174" s="165"/>
      <c r="G174" s="165"/>
      <c r="H174" s="166"/>
    </row>
    <row r="175" spans="1:8" ht="50.1" customHeight="1" thickBot="1" x14ac:dyDescent="0.25">
      <c r="A175" s="197"/>
      <c r="B175" s="198"/>
      <c r="C175" s="125"/>
      <c r="D175" s="199"/>
      <c r="E175" s="199"/>
      <c r="F175" s="199"/>
      <c r="G175" s="199"/>
      <c r="H175" s="200"/>
    </row>
    <row r="176" spans="1:8" s="23" customFormat="1" ht="26.25" x14ac:dyDescent="0.2">
      <c r="A176" s="212"/>
      <c r="B176" s="213"/>
      <c r="C176" s="214"/>
      <c r="D176" s="213"/>
      <c r="E176" s="213"/>
      <c r="F176" s="213"/>
      <c r="G176" s="213"/>
      <c r="H176" s="215"/>
    </row>
    <row r="177" spans="1:8" s="16" customFormat="1" ht="21" x14ac:dyDescent="0.2">
      <c r="A177" s="216"/>
      <c r="B177" s="217" t="s">
        <v>130</v>
      </c>
      <c r="C177" s="218" t="s">
        <v>214</v>
      </c>
      <c r="D177" s="218"/>
      <c r="E177" s="219"/>
      <c r="F177" s="219"/>
      <c r="G177" s="219"/>
      <c r="H177" s="219"/>
    </row>
    <row r="178" spans="1:8" s="16" customFormat="1" ht="21" x14ac:dyDescent="0.2">
      <c r="A178" s="216"/>
      <c r="B178" s="219"/>
      <c r="C178" s="220" t="s">
        <v>215</v>
      </c>
      <c r="D178" s="220"/>
      <c r="E178" s="219"/>
      <c r="F178" s="219"/>
      <c r="G178" s="219"/>
      <c r="H178" s="219"/>
    </row>
    <row r="179" spans="1:8" s="16" customFormat="1" ht="21" x14ac:dyDescent="0.2">
      <c r="A179" s="216"/>
      <c r="B179" s="219"/>
      <c r="C179" s="218" t="s">
        <v>216</v>
      </c>
      <c r="D179" s="220"/>
      <c r="E179" s="219"/>
      <c r="F179" s="219"/>
      <c r="G179" s="219"/>
      <c r="H179" s="219"/>
    </row>
    <row r="180" spans="1:8" s="16" customFormat="1" ht="21" x14ac:dyDescent="0.2">
      <c r="A180" s="212"/>
      <c r="B180" s="213"/>
      <c r="C180" s="220"/>
      <c r="D180" s="220"/>
      <c r="E180" s="219"/>
      <c r="F180" s="219"/>
      <c r="G180" s="219"/>
      <c r="H180" s="213"/>
    </row>
    <row r="181" spans="1:8" s="16" customFormat="1" ht="26.25"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ht="26.25"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ht="26.25"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ht="26.25"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ht="26.25"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ht="26.25"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ht="26.25"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ht="26.25" customHeight="1" x14ac:dyDescent="0.2">
      <c r="A188" s="229"/>
      <c r="B188" s="229"/>
      <c r="C188" s="230"/>
      <c r="D188" s="231"/>
      <c r="E188" s="231"/>
      <c r="F188" s="232"/>
      <c r="G188" s="233"/>
      <c r="H188" s="233"/>
    </row>
    <row r="189" spans="1:8" ht="26.25" customHeight="1" x14ac:dyDescent="0.2">
      <c r="A189" s="235" t="s">
        <v>141</v>
      </c>
      <c r="B189" s="235"/>
      <c r="C189" s="235"/>
      <c r="D189" s="235"/>
      <c r="E189" s="235"/>
      <c r="F189" s="235"/>
      <c r="G189" s="235"/>
      <c r="H189" s="235"/>
    </row>
    <row r="190" spans="1:8" ht="26.25" customHeight="1" x14ac:dyDescent="0.2">
      <c r="A190" s="235" t="s">
        <v>142</v>
      </c>
      <c r="B190" s="235"/>
      <c r="C190" s="235"/>
      <c r="D190" s="235"/>
      <c r="E190" s="235"/>
      <c r="F190" s="235"/>
      <c r="G190" s="235"/>
      <c r="H190" s="235"/>
    </row>
    <row r="191" spans="1:8" ht="26.25" customHeight="1" x14ac:dyDescent="0.2">
      <c r="A191" s="229"/>
      <c r="B191" s="229"/>
      <c r="C191" s="230"/>
      <c r="D191" s="231"/>
      <c r="E191" s="231"/>
      <c r="F191" s="232"/>
      <c r="G191" s="233"/>
      <c r="H191" s="233"/>
    </row>
    <row r="192" spans="1:8" ht="26.25" customHeight="1" thickBot="1" x14ac:dyDescent="0.25">
      <c r="A192" s="236" t="s">
        <v>143</v>
      </c>
      <c r="B192" s="236"/>
      <c r="C192" s="236"/>
      <c r="D192" s="236"/>
      <c r="E192" s="236"/>
      <c r="F192" s="237"/>
      <c r="G192" s="227"/>
      <c r="H192" s="238"/>
    </row>
    <row r="193" spans="1:8" ht="26.25" customHeight="1" thickBot="1" x14ac:dyDescent="0.25">
      <c r="A193" s="306" t="s">
        <v>144</v>
      </c>
      <c r="B193" s="307"/>
      <c r="C193" s="307"/>
      <c r="D193" s="307"/>
      <c r="E193" s="308"/>
      <c r="F193" s="242"/>
      <c r="H193" s="243"/>
    </row>
    <row r="194" spans="1:8" ht="26.25" customHeight="1" thickBot="1" x14ac:dyDescent="0.25">
      <c r="A194" s="309" t="s">
        <v>145</v>
      </c>
      <c r="B194" s="310"/>
      <c r="C194" s="311" t="s">
        <v>146</v>
      </c>
      <c r="D194" s="312" t="s">
        <v>147</v>
      </c>
      <c r="E194" s="313"/>
      <c r="F194" s="248"/>
      <c r="G194" s="248"/>
      <c r="H194" s="248"/>
    </row>
    <row r="195" spans="1:8" ht="84" x14ac:dyDescent="0.2">
      <c r="A195" s="249" t="s">
        <v>148</v>
      </c>
      <c r="B195" s="250"/>
      <c r="C195" s="251" t="s">
        <v>149</v>
      </c>
      <c r="D195" s="252" t="s">
        <v>150</v>
      </c>
      <c r="E195" s="253"/>
      <c r="F195" s="248"/>
      <c r="G195" s="248"/>
      <c r="H195" s="248"/>
    </row>
    <row r="196" spans="1:8" ht="21" x14ac:dyDescent="0.2">
      <c r="A196" s="254" t="s">
        <v>151</v>
      </c>
      <c r="B196" s="255"/>
      <c r="C196" s="256" t="s">
        <v>152</v>
      </c>
      <c r="D196" s="257" t="s">
        <v>153</v>
      </c>
      <c r="E196" s="258"/>
      <c r="F196" s="248"/>
      <c r="G196" s="248"/>
      <c r="H196" s="248"/>
    </row>
    <row r="197" spans="1:8" ht="63" x14ac:dyDescent="0.2">
      <c r="A197" s="254" t="s">
        <v>154</v>
      </c>
      <c r="B197" s="255"/>
      <c r="C197" s="256" t="s">
        <v>155</v>
      </c>
      <c r="D197" s="257" t="s">
        <v>153</v>
      </c>
      <c r="E197" s="258"/>
      <c r="F197" s="248"/>
      <c r="G197" s="248"/>
      <c r="H197" s="248"/>
    </row>
    <row r="198" spans="1:8" ht="42" x14ac:dyDescent="0.2">
      <c r="A198" s="254" t="s">
        <v>157</v>
      </c>
      <c r="B198" s="255"/>
      <c r="C198" s="314" t="s">
        <v>158</v>
      </c>
      <c r="D198" s="255" t="s">
        <v>153</v>
      </c>
      <c r="E198" s="315"/>
      <c r="F198" s="242"/>
      <c r="G198" s="242"/>
      <c r="H198" s="242"/>
    </row>
    <row r="199" spans="1:8" ht="50.1" customHeight="1" thickBot="1" x14ac:dyDescent="0.25">
      <c r="A199" s="316" t="s">
        <v>159</v>
      </c>
      <c r="B199" s="317"/>
      <c r="C199" s="318" t="s">
        <v>160</v>
      </c>
      <c r="D199" s="319" t="s">
        <v>153</v>
      </c>
      <c r="E199" s="320"/>
      <c r="F199" s="232"/>
      <c r="G199" s="233"/>
      <c r="H199" s="233"/>
    </row>
    <row r="200" spans="1:8" ht="50.1" customHeight="1" x14ac:dyDescent="0.2">
      <c r="A200" s="260" t="s">
        <v>161</v>
      </c>
      <c r="B200" s="260"/>
      <c r="C200" s="260"/>
      <c r="D200" s="260"/>
      <c r="E200" s="260"/>
      <c r="F200" s="260"/>
      <c r="G200" s="260"/>
      <c r="H200" s="260"/>
    </row>
    <row r="201" spans="1:8" ht="106.5" customHeight="1" x14ac:dyDescent="0.2">
      <c r="A201" s="260" t="s">
        <v>162</v>
      </c>
      <c r="B201" s="260"/>
      <c r="C201" s="260"/>
      <c r="D201" s="260"/>
      <c r="E201" s="260"/>
      <c r="F201" s="260"/>
      <c r="G201" s="260"/>
      <c r="H201" s="260"/>
    </row>
    <row r="202" spans="1:8" ht="114" customHeight="1" x14ac:dyDescent="0.2">
      <c r="A20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1"/>
      <c r="C202" s="321"/>
      <c r="D202" s="321"/>
      <c r="E202" s="321"/>
      <c r="F202" s="321"/>
      <c r="G202" s="321"/>
      <c r="H202" s="321"/>
    </row>
    <row r="203" spans="1:8" ht="109.5" customHeight="1" x14ac:dyDescent="0.2">
      <c r="A203" s="235" t="s">
        <v>164</v>
      </c>
      <c r="B203" s="235"/>
      <c r="C203" s="235"/>
      <c r="D203" s="235"/>
      <c r="E203" s="235"/>
      <c r="F203" s="235"/>
      <c r="G203" s="235"/>
      <c r="H203" s="235"/>
    </row>
    <row r="204" spans="1:8" ht="127.5" customHeight="1" x14ac:dyDescent="0.2">
      <c r="A204" s="260" t="s">
        <v>165</v>
      </c>
      <c r="B204" s="260"/>
      <c r="C204" s="260"/>
      <c r="D204" s="260"/>
      <c r="E204" s="260"/>
      <c r="F204" s="260"/>
      <c r="G204" s="260"/>
      <c r="H204" s="260"/>
    </row>
    <row r="205" spans="1:8" s="213" customFormat="1" ht="102.75" customHeight="1" x14ac:dyDescent="0.2">
      <c r="A205" s="235" t="s">
        <v>166</v>
      </c>
      <c r="B205" s="235"/>
      <c r="C205" s="235"/>
      <c r="D205" s="235"/>
      <c r="E205" s="235"/>
      <c r="F205" s="235"/>
      <c r="G205" s="235"/>
      <c r="H205" s="235"/>
    </row>
    <row r="206" spans="1:8" s="234" customFormat="1" ht="222.75" customHeight="1" x14ac:dyDescent="0.2">
      <c r="A206" s="212"/>
      <c r="B206" s="213"/>
      <c r="C206" s="214"/>
      <c r="D206" s="213"/>
      <c r="E206" s="213"/>
      <c r="F206" s="213"/>
      <c r="G206" s="213"/>
      <c r="H206" s="215"/>
    </row>
    <row r="207" spans="1:8" ht="34.5" customHeight="1" x14ac:dyDescent="0.2"/>
    <row r="208" spans="1:8" ht="34.5" customHeight="1" x14ac:dyDescent="0.2"/>
    <row r="209" spans="1:8" ht="195.75" customHeight="1" x14ac:dyDescent="0.2"/>
    <row r="210" spans="1:8" ht="73.5" customHeight="1" x14ac:dyDescent="0.2"/>
    <row r="212" spans="1:8" s="262" customFormat="1" ht="114.75" customHeight="1" x14ac:dyDescent="0.2">
      <c r="A212" s="212"/>
      <c r="B212" s="213"/>
      <c r="C212" s="214"/>
      <c r="D212" s="213"/>
      <c r="E212" s="213"/>
      <c r="F212" s="213"/>
      <c r="G212" s="213"/>
      <c r="H212" s="21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7"/>
  <sheetViews>
    <sheetView view="pageBreakPreview" zoomScale="40" zoomScaleNormal="60" zoomScaleSheetLayoutView="40" workbookViewId="0">
      <pane ySplit="3" topLeftCell="A4"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699</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267">
        <v>180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1">
        <f>F49*1.2</f>
        <v>14421.6</v>
      </c>
      <c r="E49" s="32">
        <f>F49*1.1</f>
        <v>13219.800000000001</v>
      </c>
      <c r="F49" s="32">
        <v>12018</v>
      </c>
      <c r="G49" s="32">
        <f>F49*0.75</f>
        <v>9013.5</v>
      </c>
      <c r="H49" s="33">
        <f>F49*0.5</f>
        <v>6009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54">
        <f>F55*1.2</f>
        <v>16718.399999999998</v>
      </c>
      <c r="E55" s="32">
        <f>F55*1.1</f>
        <v>15325.2</v>
      </c>
      <c r="F55" s="32">
        <v>13932</v>
      </c>
      <c r="G55" s="32">
        <f>F55*0.75</f>
        <v>10449</v>
      </c>
      <c r="H55" s="33">
        <f>F55*0.5</f>
        <v>6966</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267">
        <v>180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38</v>
      </c>
      <c r="B65" s="137"/>
      <c r="C65" s="137"/>
      <c r="D65" s="138" t="str">
        <f>"от "&amp;MIN(D66:D85)&amp;" до "&amp;MAX(D66:D85)</f>
        <v>от 1500 до 30000</v>
      </c>
      <c r="E65" s="139"/>
      <c r="F65" s="139"/>
      <c r="G65" s="139"/>
      <c r="H65" s="140"/>
    </row>
    <row r="66" spans="1:8" s="16" customFormat="1" ht="37.5" customHeight="1" outlineLevel="1" x14ac:dyDescent="0.2">
      <c r="A66" s="141" t="s">
        <v>39</v>
      </c>
      <c r="B66" s="142"/>
      <c r="C66" s="14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144">
        <v>1500</v>
      </c>
      <c r="E66" s="145"/>
      <c r="F66" s="145"/>
      <c r="G66" s="145"/>
      <c r="H66" s="146"/>
    </row>
    <row r="67" spans="1:8" s="16" customFormat="1" ht="37.5" customHeight="1" outlineLevel="1" x14ac:dyDescent="0.2">
      <c r="A67" s="147" t="s">
        <v>40</v>
      </c>
      <c r="B67" s="148"/>
      <c r="C67" s="143"/>
      <c r="D67" s="36">
        <v>3000</v>
      </c>
      <c r="E67" s="37"/>
      <c r="F67" s="37"/>
      <c r="G67" s="37"/>
      <c r="H67" s="38"/>
    </row>
    <row r="68" spans="1:8" s="16" customFormat="1" ht="37.5" customHeight="1" outlineLevel="1" x14ac:dyDescent="0.2">
      <c r="A68" s="147" t="s">
        <v>41</v>
      </c>
      <c r="B68" s="148"/>
      <c r="C68" s="143"/>
      <c r="D68" s="36">
        <v>4500</v>
      </c>
      <c r="E68" s="37"/>
      <c r="F68" s="37"/>
      <c r="G68" s="37"/>
      <c r="H68" s="38"/>
    </row>
    <row r="69" spans="1:8" s="16" customFormat="1" ht="37.5" customHeight="1" outlineLevel="1" x14ac:dyDescent="0.2">
      <c r="A69" s="147" t="s">
        <v>42</v>
      </c>
      <c r="B69" s="148"/>
      <c r="C69" s="143"/>
      <c r="D69" s="36">
        <v>6000</v>
      </c>
      <c r="E69" s="37"/>
      <c r="F69" s="37"/>
      <c r="G69" s="37"/>
      <c r="H69" s="38"/>
    </row>
    <row r="70" spans="1:8" s="16" customFormat="1" ht="37.5" customHeight="1" outlineLevel="1" x14ac:dyDescent="0.2">
      <c r="A70" s="147" t="s">
        <v>43</v>
      </c>
      <c r="B70" s="148"/>
      <c r="C70" s="143"/>
      <c r="D70" s="36">
        <v>7500</v>
      </c>
      <c r="E70" s="37"/>
      <c r="F70" s="37"/>
      <c r="G70" s="37"/>
      <c r="H70" s="38"/>
    </row>
    <row r="71" spans="1:8" s="16" customFormat="1" ht="37.5" customHeight="1" outlineLevel="1" x14ac:dyDescent="0.2">
      <c r="A71" s="147" t="s">
        <v>44</v>
      </c>
      <c r="B71" s="148"/>
      <c r="C71" s="143"/>
      <c r="D71" s="36">
        <v>9000</v>
      </c>
      <c r="E71" s="37"/>
      <c r="F71" s="37"/>
      <c r="G71" s="37"/>
      <c r="H71" s="38"/>
    </row>
    <row r="72" spans="1:8" s="16" customFormat="1" ht="37.5" customHeight="1" outlineLevel="1" x14ac:dyDescent="0.2">
      <c r="A72" s="147" t="s">
        <v>45</v>
      </c>
      <c r="B72" s="148"/>
      <c r="C72" s="143"/>
      <c r="D72" s="36">
        <v>10500</v>
      </c>
      <c r="E72" s="37"/>
      <c r="F72" s="37"/>
      <c r="G72" s="37"/>
      <c r="H72" s="38"/>
    </row>
    <row r="73" spans="1:8" s="16" customFormat="1" ht="37.5" customHeight="1" outlineLevel="1" x14ac:dyDescent="0.2">
      <c r="A73" s="147" t="s">
        <v>46</v>
      </c>
      <c r="B73" s="148"/>
      <c r="C73" s="143"/>
      <c r="D73" s="36">
        <v>12000</v>
      </c>
      <c r="E73" s="37"/>
      <c r="F73" s="37"/>
      <c r="G73" s="37"/>
      <c r="H73" s="38"/>
    </row>
    <row r="74" spans="1:8" s="16" customFormat="1" ht="37.5" customHeight="1" outlineLevel="1" x14ac:dyDescent="0.2">
      <c r="A74" s="147" t="s">
        <v>47</v>
      </c>
      <c r="B74" s="148"/>
      <c r="C74" s="143"/>
      <c r="D74" s="36">
        <v>13500</v>
      </c>
      <c r="E74" s="37"/>
      <c r="F74" s="37"/>
      <c r="G74" s="37"/>
      <c r="H74" s="38"/>
    </row>
    <row r="75" spans="1:8" s="16" customFormat="1" ht="37.5" customHeight="1" outlineLevel="1" x14ac:dyDescent="0.2">
      <c r="A75" s="147" t="s">
        <v>48</v>
      </c>
      <c r="B75" s="148"/>
      <c r="C75" s="143"/>
      <c r="D75" s="36">
        <v>15000</v>
      </c>
      <c r="E75" s="37"/>
      <c r="F75" s="37"/>
      <c r="G75" s="37"/>
      <c r="H75" s="38"/>
    </row>
    <row r="76" spans="1:8" s="16" customFormat="1" ht="37.5" customHeight="1" outlineLevel="1" x14ac:dyDescent="0.2">
      <c r="A76" s="147" t="s">
        <v>49</v>
      </c>
      <c r="B76" s="148"/>
      <c r="C76" s="143"/>
      <c r="D76" s="36">
        <v>16500</v>
      </c>
      <c r="E76" s="37"/>
      <c r="F76" s="37"/>
      <c r="G76" s="37"/>
      <c r="H76" s="38"/>
    </row>
    <row r="77" spans="1:8" s="16" customFormat="1" ht="37.5" customHeight="1" outlineLevel="1" x14ac:dyDescent="0.2">
      <c r="A77" s="147" t="s">
        <v>50</v>
      </c>
      <c r="B77" s="148"/>
      <c r="C77" s="143"/>
      <c r="D77" s="36">
        <v>18000</v>
      </c>
      <c r="E77" s="37"/>
      <c r="F77" s="37"/>
      <c r="G77" s="37"/>
      <c r="H77" s="38"/>
    </row>
    <row r="78" spans="1:8" s="16" customFormat="1" ht="37.5" customHeight="1" outlineLevel="1" x14ac:dyDescent="0.2">
      <c r="A78" s="147" t="s">
        <v>51</v>
      </c>
      <c r="B78" s="148"/>
      <c r="C78" s="143"/>
      <c r="D78" s="36">
        <v>19500</v>
      </c>
      <c r="E78" s="37"/>
      <c r="F78" s="37"/>
      <c r="G78" s="37"/>
      <c r="H78" s="38"/>
    </row>
    <row r="79" spans="1:8" s="16" customFormat="1" ht="37.5" customHeight="1" outlineLevel="1" x14ac:dyDescent="0.2">
      <c r="A79" s="147" t="s">
        <v>52</v>
      </c>
      <c r="B79" s="148"/>
      <c r="C79" s="143"/>
      <c r="D79" s="36">
        <v>21000</v>
      </c>
      <c r="E79" s="37"/>
      <c r="F79" s="37"/>
      <c r="G79" s="37"/>
      <c r="H79" s="38"/>
    </row>
    <row r="80" spans="1:8" s="16" customFormat="1" ht="37.5" customHeight="1" outlineLevel="1" x14ac:dyDescent="0.2">
      <c r="A80" s="147" t="s">
        <v>53</v>
      </c>
      <c r="B80" s="148"/>
      <c r="C80" s="143"/>
      <c r="D80" s="36">
        <v>22500</v>
      </c>
      <c r="E80" s="37"/>
      <c r="F80" s="37"/>
      <c r="G80" s="37"/>
      <c r="H80" s="38"/>
    </row>
    <row r="81" spans="1:8" s="16" customFormat="1" ht="37.5" customHeight="1" outlineLevel="1" x14ac:dyDescent="0.2">
      <c r="A81" s="147" t="s">
        <v>54</v>
      </c>
      <c r="B81" s="148"/>
      <c r="C81" s="143"/>
      <c r="D81" s="36">
        <v>24000</v>
      </c>
      <c r="E81" s="37"/>
      <c r="F81" s="37"/>
      <c r="G81" s="37"/>
      <c r="H81" s="38"/>
    </row>
    <row r="82" spans="1:8" s="16" customFormat="1" ht="37.5" customHeight="1" outlineLevel="1" x14ac:dyDescent="0.2">
      <c r="A82" s="147" t="s">
        <v>55</v>
      </c>
      <c r="B82" s="148"/>
      <c r="C82" s="143"/>
      <c r="D82" s="36">
        <v>25500</v>
      </c>
      <c r="E82" s="37"/>
      <c r="F82" s="37"/>
      <c r="G82" s="37"/>
      <c r="H82" s="38"/>
    </row>
    <row r="83" spans="1:8" s="16" customFormat="1" ht="37.5" customHeight="1" outlineLevel="1" x14ac:dyDescent="0.2">
      <c r="A83" s="147" t="s">
        <v>56</v>
      </c>
      <c r="B83" s="148"/>
      <c r="C83" s="143"/>
      <c r="D83" s="36">
        <v>27000</v>
      </c>
      <c r="E83" s="37"/>
      <c r="F83" s="37"/>
      <c r="G83" s="37"/>
      <c r="H83" s="38"/>
    </row>
    <row r="84" spans="1:8" s="16" customFormat="1" ht="37.5" customHeight="1" outlineLevel="1" x14ac:dyDescent="0.2">
      <c r="A84" s="147" t="s">
        <v>57</v>
      </c>
      <c r="B84" s="148"/>
      <c r="C84" s="143"/>
      <c r="D84" s="36">
        <v>28500</v>
      </c>
      <c r="E84" s="37"/>
      <c r="F84" s="37"/>
      <c r="G84" s="37"/>
      <c r="H84" s="38"/>
    </row>
    <row r="85" spans="1:8" s="16" customFormat="1" ht="37.5" customHeight="1" outlineLevel="1" x14ac:dyDescent="0.2">
      <c r="A85" s="147" t="s">
        <v>58</v>
      </c>
      <c r="B85" s="148"/>
      <c r="C85" s="143"/>
      <c r="D85" s="36">
        <v>30000</v>
      </c>
      <c r="E85" s="37"/>
      <c r="F85" s="37"/>
      <c r="G85" s="37"/>
      <c r="H85" s="38"/>
    </row>
    <row r="86" spans="1:8" s="16" customFormat="1" ht="37.5" customHeight="1" outlineLevel="1" thickBot="1" x14ac:dyDescent="0.25">
      <c r="A86" s="147" t="s">
        <v>178</v>
      </c>
      <c r="B86" s="148"/>
      <c r="C86" s="766"/>
      <c r="D86" s="36">
        <v>31500</v>
      </c>
      <c r="E86" s="37"/>
      <c r="F86" s="37"/>
      <c r="G86" s="37"/>
      <c r="H86" s="38"/>
    </row>
    <row r="87" spans="1:8" s="16" customFormat="1" ht="24.95" customHeight="1" thickBot="1" x14ac:dyDescent="0.25">
      <c r="A87" s="81"/>
      <c r="B87" s="460"/>
      <c r="C87" s="130"/>
      <c r="D87" s="345" t="s">
        <v>234</v>
      </c>
      <c r="E87" s="345"/>
      <c r="F87" s="345"/>
      <c r="G87" s="345"/>
      <c r="H87" s="346"/>
    </row>
    <row r="88" spans="1:8" s="16" customFormat="1" ht="24.95" customHeight="1" thickBot="1" x14ac:dyDescent="0.25">
      <c r="A88" s="461"/>
      <c r="B88" s="124"/>
      <c r="C88" s="125"/>
      <c r="D88" s="462" t="s">
        <v>168</v>
      </c>
      <c r="E88" s="463" t="s">
        <v>169</v>
      </c>
      <c r="F88" s="464" t="s">
        <v>170</v>
      </c>
      <c r="G88" s="463" t="s">
        <v>171</v>
      </c>
      <c r="H88" s="465" t="s">
        <v>172</v>
      </c>
    </row>
    <row r="89" spans="1:8" s="16" customFormat="1" ht="48" customHeight="1" x14ac:dyDescent="0.2">
      <c r="A89" s="29" t="s">
        <v>235</v>
      </c>
      <c r="B89" s="30" t="s">
        <v>27</v>
      </c>
      <c r="C8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9" s="31">
        <f>F89*1.2</f>
        <v>12016.8</v>
      </c>
      <c r="E89" s="32">
        <f>F89*1.1</f>
        <v>11015.400000000001</v>
      </c>
      <c r="F89" s="32">
        <v>10014</v>
      </c>
      <c r="G89" s="32">
        <f>F89*0.75</f>
        <v>7510.5</v>
      </c>
      <c r="H89" s="33">
        <f>F89*0.5</f>
        <v>5007</v>
      </c>
    </row>
    <row r="90" spans="1:8" s="16" customFormat="1" ht="132" customHeight="1" x14ac:dyDescent="0.2">
      <c r="A90" s="34"/>
      <c r="B90" s="35"/>
      <c r="C90" s="35"/>
      <c r="D90" s="36"/>
      <c r="E90" s="37"/>
      <c r="F90" s="37"/>
      <c r="G90" s="37"/>
      <c r="H90" s="38"/>
    </row>
    <row r="91" spans="1:8" s="16" customFormat="1" ht="97.5" customHeight="1" x14ac:dyDescent="0.2">
      <c r="A91" s="34"/>
      <c r="B91" s="39" t="s">
        <v>12</v>
      </c>
      <c r="C9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1" s="36"/>
      <c r="E91" s="37"/>
      <c r="F91" s="37"/>
      <c r="G91" s="37"/>
      <c r="H91" s="38"/>
    </row>
    <row r="92" spans="1:8" s="16" customFormat="1" ht="166.5" customHeight="1" thickBot="1" x14ac:dyDescent="0.25">
      <c r="A92" s="41"/>
      <c r="B92" s="42" t="s">
        <v>13</v>
      </c>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2" s="44"/>
      <c r="E92" s="45"/>
      <c r="F92" s="45"/>
      <c r="G92" s="45"/>
      <c r="H92" s="46"/>
    </row>
    <row r="93" spans="1:8" s="16" customFormat="1" ht="24.95" customHeight="1" thickBot="1" x14ac:dyDescent="0.25">
      <c r="A93" s="47"/>
      <c r="B93" s="48"/>
      <c r="C93" s="49"/>
      <c r="D93" s="287"/>
      <c r="E93" s="287"/>
      <c r="F93" s="287"/>
      <c r="G93" s="287"/>
      <c r="H93" s="459"/>
    </row>
    <row r="94" spans="1:8" s="16" customFormat="1" ht="48" customHeight="1" x14ac:dyDescent="0.2">
      <c r="A94" s="53" t="s">
        <v>236</v>
      </c>
      <c r="B94" s="30" t="s">
        <v>27</v>
      </c>
      <c r="C9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4" s="54">
        <f>F94*1.2</f>
        <v>13932</v>
      </c>
      <c r="E94" s="32">
        <f>F94*1.1</f>
        <v>12771.000000000002</v>
      </c>
      <c r="F94" s="32">
        <v>11610</v>
      </c>
      <c r="G94" s="32">
        <f>F94*0.75</f>
        <v>8707.5</v>
      </c>
      <c r="H94" s="33">
        <f>F94*0.5</f>
        <v>5805</v>
      </c>
    </row>
    <row r="95" spans="1:8" s="16" customFormat="1" ht="132" customHeight="1" x14ac:dyDescent="0.2">
      <c r="A95" s="55"/>
      <c r="B95" s="35"/>
      <c r="C95" s="35"/>
      <c r="D95" s="56"/>
      <c r="E95" s="37"/>
      <c r="F95" s="37"/>
      <c r="G95" s="37"/>
      <c r="H95" s="38"/>
    </row>
    <row r="96" spans="1:8" s="16" customFormat="1" ht="97.5" customHeight="1" x14ac:dyDescent="0.2">
      <c r="A96" s="55"/>
      <c r="B96" s="39" t="s">
        <v>12</v>
      </c>
      <c r="C9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6" s="56"/>
      <c r="E96" s="37"/>
      <c r="F96" s="37"/>
      <c r="G96" s="37"/>
      <c r="H96" s="38"/>
    </row>
    <row r="97" spans="1:8" s="16" customFormat="1" ht="166.5" customHeight="1" x14ac:dyDescent="0.2">
      <c r="A97" s="55"/>
      <c r="B97" s="57" t="s">
        <v>13</v>
      </c>
      <c r="C9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7" s="56"/>
      <c r="E97" s="37"/>
      <c r="F97" s="37"/>
      <c r="G97" s="37"/>
      <c r="H97" s="38"/>
    </row>
    <row r="98" spans="1:8" s="16" customFormat="1" ht="92.25" customHeight="1" thickBot="1" x14ac:dyDescent="0.25">
      <c r="A98" s="59"/>
      <c r="B98" s="42" t="s">
        <v>16</v>
      </c>
      <c r="C9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8" s="61"/>
      <c r="E98" s="45"/>
      <c r="F98" s="45"/>
      <c r="G98" s="45"/>
      <c r="H98" s="46"/>
    </row>
    <row r="99" spans="1:8" s="16" customFormat="1" ht="24.95" customHeight="1" thickBot="1" x14ac:dyDescent="0.25">
      <c r="A99" s="81"/>
      <c r="B99" s="82"/>
      <c r="C99" s="83"/>
      <c r="D99" s="287"/>
      <c r="E99" s="287"/>
      <c r="F99" s="287"/>
      <c r="G99" s="287"/>
      <c r="H99" s="459"/>
    </row>
    <row r="100" spans="1:8" s="16" customFormat="1" ht="50.1" customHeight="1" x14ac:dyDescent="0.2">
      <c r="A100" s="65" t="s">
        <v>237</v>
      </c>
      <c r="B100" s="66" t="s">
        <v>177</v>
      </c>
      <c r="C100" s="767"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0" s="267">
        <v>180</v>
      </c>
      <c r="E100" s="268"/>
      <c r="F100" s="268"/>
      <c r="G100" s="268"/>
      <c r="H100" s="269"/>
    </row>
    <row r="101" spans="1:8" s="16" customFormat="1" ht="94.5" customHeight="1" x14ac:dyDescent="0.2">
      <c r="A101" s="71"/>
      <c r="B101" s="72" t="s">
        <v>23</v>
      </c>
      <c r="C101"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1" s="94"/>
      <c r="E101" s="95"/>
      <c r="F101" s="95"/>
      <c r="G101" s="95"/>
      <c r="H101" s="270"/>
    </row>
    <row r="102" spans="1:8" s="16" customFormat="1" ht="163.5" customHeight="1" thickBot="1" x14ac:dyDescent="0.25">
      <c r="A102" s="77"/>
      <c r="B102" s="97" t="s">
        <v>13</v>
      </c>
      <c r="C10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02" s="271"/>
      <c r="E102" s="272"/>
      <c r="F102" s="272"/>
      <c r="G102" s="272"/>
      <c r="H102" s="273"/>
    </row>
    <row r="103" spans="1:8" s="16" customFormat="1" ht="24.95" customHeight="1" thickBot="1" x14ac:dyDescent="0.25">
      <c r="A103" s="81"/>
      <c r="B103" s="129"/>
      <c r="C103" s="130"/>
      <c r="D103" s="345" t="s">
        <v>234</v>
      </c>
      <c r="E103" s="345"/>
      <c r="F103" s="345"/>
      <c r="G103" s="345"/>
      <c r="H103" s="346"/>
    </row>
    <row r="104" spans="1:8" s="16" customFormat="1" ht="50.1" customHeight="1" thickBot="1" x14ac:dyDescent="0.25">
      <c r="A104" s="136" t="s">
        <v>38</v>
      </c>
      <c r="B104" s="137"/>
      <c r="C104" s="137"/>
      <c r="D104" s="466" t="str">
        <f>"от "&amp;MIN(D105:D123)&amp;" до "&amp;MAX(D105:D123)</f>
        <v>от 1500 до 28500</v>
      </c>
      <c r="E104" s="467"/>
      <c r="F104" s="467"/>
      <c r="G104" s="467"/>
      <c r="H104" s="468"/>
    </row>
    <row r="105" spans="1:8" s="16" customFormat="1" ht="37.5" customHeight="1" outlineLevel="1" x14ac:dyDescent="0.2">
      <c r="A105" s="141" t="s">
        <v>238</v>
      </c>
      <c r="B105" s="364"/>
      <c r="C105" s="687"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5" s="365">
        <v>1500</v>
      </c>
      <c r="E105" s="145"/>
      <c r="F105" s="145"/>
      <c r="G105" s="145"/>
      <c r="H105" s="146"/>
    </row>
    <row r="106" spans="1:8" s="16" customFormat="1" ht="37.5" customHeight="1" outlineLevel="1" x14ac:dyDescent="0.2">
      <c r="A106" s="558" t="s">
        <v>239</v>
      </c>
      <c r="B106" s="568"/>
      <c r="C106" s="688"/>
      <c r="D106" s="365">
        <v>3000</v>
      </c>
      <c r="E106" s="145"/>
      <c r="F106" s="145"/>
      <c r="G106" s="145"/>
      <c r="H106" s="146"/>
    </row>
    <row r="107" spans="1:8" s="16" customFormat="1" ht="37.5" customHeight="1" outlineLevel="1" x14ac:dyDescent="0.2">
      <c r="A107" s="558" t="s">
        <v>240</v>
      </c>
      <c r="B107" s="568"/>
      <c r="C107" s="688"/>
      <c r="D107" s="365">
        <v>4500</v>
      </c>
      <c r="E107" s="145"/>
      <c r="F107" s="145"/>
      <c r="G107" s="145"/>
      <c r="H107" s="146"/>
    </row>
    <row r="108" spans="1:8" s="16" customFormat="1" ht="37.5" customHeight="1" outlineLevel="1" x14ac:dyDescent="0.2">
      <c r="A108" s="558" t="s">
        <v>241</v>
      </c>
      <c r="B108" s="568"/>
      <c r="C108" s="688"/>
      <c r="D108" s="365">
        <v>6000</v>
      </c>
      <c r="E108" s="145"/>
      <c r="F108" s="145"/>
      <c r="G108" s="145"/>
      <c r="H108" s="146"/>
    </row>
    <row r="109" spans="1:8" s="16" customFormat="1" ht="37.5" customHeight="1" outlineLevel="1" x14ac:dyDescent="0.2">
      <c r="A109" s="558" t="s">
        <v>242</v>
      </c>
      <c r="B109" s="568"/>
      <c r="C109" s="688"/>
      <c r="D109" s="365">
        <v>7500</v>
      </c>
      <c r="E109" s="145"/>
      <c r="F109" s="145"/>
      <c r="G109" s="145"/>
      <c r="H109" s="146"/>
    </row>
    <row r="110" spans="1:8" s="16" customFormat="1" ht="37.5" customHeight="1" outlineLevel="1" x14ac:dyDescent="0.2">
      <c r="A110" s="558" t="s">
        <v>243</v>
      </c>
      <c r="B110" s="568"/>
      <c r="C110" s="688"/>
      <c r="D110" s="365">
        <v>9000</v>
      </c>
      <c r="E110" s="145"/>
      <c r="F110" s="145"/>
      <c r="G110" s="145"/>
      <c r="H110" s="146"/>
    </row>
    <row r="111" spans="1:8" s="16" customFormat="1" ht="37.5" customHeight="1" outlineLevel="1" x14ac:dyDescent="0.2">
      <c r="A111" s="558" t="s">
        <v>244</v>
      </c>
      <c r="B111" s="568"/>
      <c r="C111" s="688"/>
      <c r="D111" s="365">
        <v>10500</v>
      </c>
      <c r="E111" s="145"/>
      <c r="F111" s="145"/>
      <c r="G111" s="145"/>
      <c r="H111" s="146"/>
    </row>
    <row r="112" spans="1:8" s="16" customFormat="1" ht="37.5" customHeight="1" outlineLevel="1" x14ac:dyDescent="0.2">
      <c r="A112" s="558" t="s">
        <v>245</v>
      </c>
      <c r="B112" s="568"/>
      <c r="C112" s="688"/>
      <c r="D112" s="365">
        <v>12000</v>
      </c>
      <c r="E112" s="145"/>
      <c r="F112" s="145"/>
      <c r="G112" s="145"/>
      <c r="H112" s="146"/>
    </row>
    <row r="113" spans="1:8" s="16" customFormat="1" ht="37.5" customHeight="1" outlineLevel="1" x14ac:dyDescent="0.2">
      <c r="A113" s="558" t="s">
        <v>246</v>
      </c>
      <c r="B113" s="568"/>
      <c r="C113" s="688"/>
      <c r="D113" s="365">
        <v>13500</v>
      </c>
      <c r="E113" s="145"/>
      <c r="F113" s="145"/>
      <c r="G113" s="145"/>
      <c r="H113" s="146"/>
    </row>
    <row r="114" spans="1:8" s="16" customFormat="1" ht="37.5" customHeight="1" outlineLevel="1" x14ac:dyDescent="0.2">
      <c r="A114" s="558" t="s">
        <v>247</v>
      </c>
      <c r="B114" s="568"/>
      <c r="C114" s="688"/>
      <c r="D114" s="365">
        <v>15000</v>
      </c>
      <c r="E114" s="145"/>
      <c r="F114" s="145"/>
      <c r="G114" s="145"/>
      <c r="H114" s="146"/>
    </row>
    <row r="115" spans="1:8" s="16" customFormat="1" ht="37.5" customHeight="1" outlineLevel="1" x14ac:dyDescent="0.2">
      <c r="A115" s="558" t="s">
        <v>248</v>
      </c>
      <c r="B115" s="568"/>
      <c r="C115" s="688"/>
      <c r="D115" s="365">
        <v>16500</v>
      </c>
      <c r="E115" s="145"/>
      <c r="F115" s="145"/>
      <c r="G115" s="145"/>
      <c r="H115" s="146"/>
    </row>
    <row r="116" spans="1:8" s="16" customFormat="1" ht="37.5" customHeight="1" outlineLevel="1" x14ac:dyDescent="0.2">
      <c r="A116" s="558" t="s">
        <v>249</v>
      </c>
      <c r="B116" s="568"/>
      <c r="C116" s="688"/>
      <c r="D116" s="365">
        <v>18000</v>
      </c>
      <c r="E116" s="145"/>
      <c r="F116" s="145"/>
      <c r="G116" s="145"/>
      <c r="H116" s="146"/>
    </row>
    <row r="117" spans="1:8" s="16" customFormat="1" ht="37.5" customHeight="1" outlineLevel="1" x14ac:dyDescent="0.2">
      <c r="A117" s="558" t="s">
        <v>250</v>
      </c>
      <c r="B117" s="568"/>
      <c r="C117" s="688"/>
      <c r="D117" s="365">
        <v>19500</v>
      </c>
      <c r="E117" s="145"/>
      <c r="F117" s="145"/>
      <c r="G117" s="145"/>
      <c r="H117" s="146"/>
    </row>
    <row r="118" spans="1:8" s="16" customFormat="1" ht="37.5" customHeight="1" outlineLevel="1" x14ac:dyDescent="0.2">
      <c r="A118" s="558" t="s">
        <v>251</v>
      </c>
      <c r="B118" s="568"/>
      <c r="C118" s="688"/>
      <c r="D118" s="365">
        <v>21000</v>
      </c>
      <c r="E118" s="145"/>
      <c r="F118" s="145"/>
      <c r="G118" s="145"/>
      <c r="H118" s="146"/>
    </row>
    <row r="119" spans="1:8" s="16" customFormat="1" ht="37.5" customHeight="1" outlineLevel="1" x14ac:dyDescent="0.2">
      <c r="A119" s="558" t="s">
        <v>252</v>
      </c>
      <c r="B119" s="568"/>
      <c r="C119" s="688"/>
      <c r="D119" s="365">
        <v>22500</v>
      </c>
      <c r="E119" s="145"/>
      <c r="F119" s="145"/>
      <c r="G119" s="145"/>
      <c r="H119" s="146"/>
    </row>
    <row r="120" spans="1:8" s="16" customFormat="1" ht="37.5" customHeight="1" outlineLevel="1" x14ac:dyDescent="0.2">
      <c r="A120" s="558" t="s">
        <v>253</v>
      </c>
      <c r="B120" s="568"/>
      <c r="C120" s="688"/>
      <c r="D120" s="365">
        <v>24000</v>
      </c>
      <c r="E120" s="145"/>
      <c r="F120" s="145"/>
      <c r="G120" s="145"/>
      <c r="H120" s="146"/>
    </row>
    <row r="121" spans="1:8" s="16" customFormat="1" ht="37.5" customHeight="1" outlineLevel="1" x14ac:dyDescent="0.2">
      <c r="A121" s="558" t="s">
        <v>254</v>
      </c>
      <c r="B121" s="568"/>
      <c r="C121" s="688"/>
      <c r="D121" s="365">
        <v>25500</v>
      </c>
      <c r="E121" s="145"/>
      <c r="F121" s="145"/>
      <c r="G121" s="145"/>
      <c r="H121" s="146"/>
    </row>
    <row r="122" spans="1:8" s="16" customFormat="1" ht="37.5" customHeight="1" outlineLevel="1" x14ac:dyDescent="0.2">
      <c r="A122" s="558" t="s">
        <v>255</v>
      </c>
      <c r="B122" s="568"/>
      <c r="C122" s="688"/>
      <c r="D122" s="365">
        <v>27000</v>
      </c>
      <c r="E122" s="145"/>
      <c r="F122" s="145"/>
      <c r="G122" s="145"/>
      <c r="H122" s="146"/>
    </row>
    <row r="123" spans="1:8" s="16" customFormat="1" ht="37.5" customHeight="1" outlineLevel="1" x14ac:dyDescent="0.2">
      <c r="A123" s="558" t="s">
        <v>256</v>
      </c>
      <c r="B123" s="568"/>
      <c r="C123" s="688"/>
      <c r="D123" s="365">
        <v>28500</v>
      </c>
      <c r="E123" s="145"/>
      <c r="F123" s="145"/>
      <c r="G123" s="145"/>
      <c r="H123" s="146"/>
    </row>
    <row r="124" spans="1:8" s="16" customFormat="1" ht="37.5" customHeight="1" outlineLevel="1" x14ac:dyDescent="0.2">
      <c r="A124" s="147" t="s">
        <v>257</v>
      </c>
      <c r="B124" s="366"/>
      <c r="C124" s="688"/>
      <c r="D124" s="365">
        <v>30000</v>
      </c>
      <c r="E124" s="145"/>
      <c r="F124" s="145"/>
      <c r="G124" s="145"/>
      <c r="H124" s="146"/>
    </row>
    <row r="125" spans="1:8" s="16" customFormat="1" ht="37.5" customHeight="1" outlineLevel="1" thickBot="1" x14ac:dyDescent="0.25">
      <c r="A125" s="147" t="s">
        <v>258</v>
      </c>
      <c r="B125" s="366"/>
      <c r="C125" s="689"/>
      <c r="D125" s="365">
        <v>31500</v>
      </c>
      <c r="E125" s="145"/>
      <c r="F125" s="145"/>
      <c r="G125" s="145"/>
      <c r="H125" s="146"/>
    </row>
    <row r="126" spans="1:8" s="16" customFormat="1" ht="50.1" customHeight="1" thickBot="1" x14ac:dyDescent="0.25">
      <c r="A126" s="136" t="s">
        <v>59</v>
      </c>
      <c r="B126" s="137"/>
      <c r="C126" s="137"/>
      <c r="D126" s="138" t="str">
        <f>"от "&amp;MIN(D127:D136)&amp;" до "&amp;MAX(D127:D136)</f>
        <v>от 390 до 9390</v>
      </c>
      <c r="E126" s="139"/>
      <c r="F126" s="139"/>
      <c r="G126" s="139"/>
      <c r="H126" s="140"/>
    </row>
    <row r="127" spans="1:8" s="16" customFormat="1" ht="154.5" customHeight="1" x14ac:dyDescent="0.2">
      <c r="A127" s="279" t="s">
        <v>339</v>
      </c>
      <c r="B127" s="150" t="s">
        <v>194</v>
      </c>
      <c r="C127"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27" s="291">
        <v>1380</v>
      </c>
      <c r="E127" s="291"/>
      <c r="F127" s="291"/>
      <c r="G127" s="291"/>
      <c r="H127" s="54"/>
    </row>
    <row r="128" spans="1:8" s="16" customFormat="1" ht="37.5" customHeight="1" x14ac:dyDescent="0.2">
      <c r="A128" s="160" t="s">
        <v>61</v>
      </c>
      <c r="B128" s="161"/>
      <c r="C128" s="15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8" s="293">
        <v>840</v>
      </c>
      <c r="E128" s="157"/>
      <c r="F128" s="157"/>
      <c r="G128" s="157"/>
      <c r="H128" s="158"/>
    </row>
    <row r="129" spans="1:8" s="16" customFormat="1" ht="37.5" customHeight="1" x14ac:dyDescent="0.2">
      <c r="A129" s="160" t="s">
        <v>62</v>
      </c>
      <c r="B129" s="161"/>
      <c r="C129" s="159"/>
      <c r="D129" s="293">
        <v>9390</v>
      </c>
      <c r="E129" s="157"/>
      <c r="F129" s="157"/>
      <c r="G129" s="157"/>
      <c r="H129" s="158"/>
    </row>
    <row r="130" spans="1:8" s="16" customFormat="1" ht="37.5" customHeight="1" x14ac:dyDescent="0.2">
      <c r="A130" s="160" t="s">
        <v>63</v>
      </c>
      <c r="B130" s="161"/>
      <c r="C130" s="159"/>
      <c r="D130" s="293">
        <v>2190</v>
      </c>
      <c r="E130" s="157"/>
      <c r="F130" s="157"/>
      <c r="G130" s="157"/>
      <c r="H130" s="158"/>
    </row>
    <row r="131" spans="1:8" s="16" customFormat="1" ht="37.5" customHeight="1" x14ac:dyDescent="0.2">
      <c r="A131" s="768" t="s">
        <v>64</v>
      </c>
      <c r="B131" s="769"/>
      <c r="C131" s="159"/>
      <c r="D131" s="293">
        <v>5790</v>
      </c>
      <c r="E131" s="157"/>
      <c r="F131" s="157"/>
      <c r="G131" s="157"/>
      <c r="H131" s="158"/>
    </row>
    <row r="132" spans="1:8" s="16" customFormat="1" ht="37.5" customHeight="1" x14ac:dyDescent="0.2">
      <c r="A132" s="160" t="s">
        <v>65</v>
      </c>
      <c r="B132" s="161"/>
      <c r="C132" s="159"/>
      <c r="D132" s="56">
        <v>390</v>
      </c>
      <c r="E132" s="37"/>
      <c r="F132" s="37"/>
      <c r="G132" s="37"/>
      <c r="H132" s="38"/>
    </row>
    <row r="133" spans="1:8" s="16" customFormat="1" ht="37.5" customHeight="1" x14ac:dyDescent="0.2">
      <c r="A133" s="160" t="s">
        <v>66</v>
      </c>
      <c r="B133" s="161"/>
      <c r="C133" s="159"/>
      <c r="D133" s="56">
        <v>390</v>
      </c>
      <c r="E133" s="37"/>
      <c r="F133" s="37"/>
      <c r="G133" s="37"/>
      <c r="H133" s="38"/>
    </row>
    <row r="134" spans="1:8" s="16" customFormat="1" ht="37.5" customHeight="1" x14ac:dyDescent="0.2">
      <c r="A134" s="160" t="s">
        <v>67</v>
      </c>
      <c r="B134" s="161"/>
      <c r="C134" s="159"/>
      <c r="D134" s="56">
        <v>780</v>
      </c>
      <c r="E134" s="37"/>
      <c r="F134" s="37"/>
      <c r="G134" s="37"/>
      <c r="H134" s="38"/>
    </row>
    <row r="135" spans="1:8" s="16" customFormat="1" ht="37.5" customHeight="1" x14ac:dyDescent="0.2">
      <c r="A135" s="160" t="s">
        <v>68</v>
      </c>
      <c r="B135" s="161"/>
      <c r="C135" s="159"/>
      <c r="D135" s="56">
        <v>1170</v>
      </c>
      <c r="E135" s="37"/>
      <c r="F135" s="37"/>
      <c r="G135" s="37"/>
      <c r="H135" s="38"/>
    </row>
    <row r="136" spans="1:8" s="16" customFormat="1" ht="37.5" customHeight="1" thickBot="1" x14ac:dyDescent="0.25">
      <c r="A136" s="207" t="s">
        <v>69</v>
      </c>
      <c r="B136" s="208"/>
      <c r="C136" s="164"/>
      <c r="D136" s="56">
        <v>6990</v>
      </c>
      <c r="E136" s="37"/>
      <c r="F136" s="37"/>
      <c r="G136" s="37"/>
      <c r="H136" s="38"/>
    </row>
    <row r="137" spans="1:8" s="16" customFormat="1" ht="117.75" customHeight="1" thickBot="1" x14ac:dyDescent="0.25">
      <c r="A137" s="283" t="s">
        <v>71</v>
      </c>
      <c r="B137" s="284"/>
      <c r="C137"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7" s="45">
        <v>30</v>
      </c>
      <c r="E137" s="45"/>
      <c r="F137" s="45"/>
      <c r="G137" s="45"/>
      <c r="H137" s="46"/>
    </row>
    <row r="138" spans="1:8" s="28" customFormat="1" ht="50.1" customHeight="1" thickBot="1" x14ac:dyDescent="0.25">
      <c r="A138" s="24" t="s">
        <v>72</v>
      </c>
      <c r="B138" s="25"/>
      <c r="C138" s="26"/>
      <c r="D138" s="173" t="str">
        <f>"от "&amp;MIN(D140,D160:D174)&amp;" до "&amp;MAX(D140,D160:D174)</f>
        <v>от 540 до 22290</v>
      </c>
      <c r="E138" s="173"/>
      <c r="F138" s="173"/>
      <c r="G138" s="173"/>
      <c r="H138" s="174"/>
    </row>
    <row r="139" spans="1:8" s="16" customFormat="1" ht="24.95" customHeight="1" thickBot="1" x14ac:dyDescent="0.25">
      <c r="A139" s="286"/>
      <c r="B139" s="287"/>
      <c r="C139" s="130"/>
      <c r="D139" s="288"/>
      <c r="E139" s="288"/>
      <c r="F139" s="288"/>
      <c r="G139" s="288"/>
      <c r="H139" s="289"/>
    </row>
    <row r="140" spans="1:8" s="16" customFormat="1" ht="68.25"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40" s="182">
        <v>12600</v>
      </c>
      <c r="E140" s="182"/>
      <c r="F140" s="182"/>
      <c r="G140" s="182"/>
      <c r="H140" s="183"/>
    </row>
    <row r="141" spans="1:8" s="16" customFormat="1" ht="68.25" customHeight="1" thickBot="1" x14ac:dyDescent="0.25">
      <c r="A141" s="184" t="s">
        <v>74</v>
      </c>
      <c r="B141" s="185"/>
      <c r="C141" s="186"/>
      <c r="D141" s="187" t="s">
        <v>75</v>
      </c>
      <c r="E141" s="188"/>
      <c r="F141" s="188"/>
      <c r="G141" s="188"/>
      <c r="H141" s="189"/>
    </row>
    <row r="142" spans="1:8" s="16" customFormat="1" ht="68.25" customHeight="1" x14ac:dyDescent="0.2">
      <c r="A142" s="190" t="s">
        <v>76</v>
      </c>
      <c r="B142" s="191"/>
      <c r="C142" s="186"/>
      <c r="D142" s="157">
        <f>D140/4</f>
        <v>3150</v>
      </c>
      <c r="E142" s="157"/>
      <c r="F142" s="157"/>
      <c r="G142" s="157"/>
      <c r="H142" s="158"/>
    </row>
    <row r="143" spans="1:8" s="16" customFormat="1" ht="68.25" customHeight="1" x14ac:dyDescent="0.2">
      <c r="A143" s="190" t="s">
        <v>77</v>
      </c>
      <c r="B143" s="191"/>
      <c r="C143" s="186"/>
      <c r="D143" s="157">
        <f>D140/5</f>
        <v>2520</v>
      </c>
      <c r="E143" s="157"/>
      <c r="F143" s="157"/>
      <c r="G143" s="157"/>
      <c r="H143" s="158"/>
    </row>
    <row r="144" spans="1:8" s="16" customFormat="1" ht="68.25" customHeight="1" x14ac:dyDescent="0.2">
      <c r="A144" s="190" t="s">
        <v>78</v>
      </c>
      <c r="B144" s="191"/>
      <c r="C144" s="186"/>
      <c r="D144" s="157">
        <f>D140/6</f>
        <v>2100</v>
      </c>
      <c r="E144" s="157"/>
      <c r="F144" s="157"/>
      <c r="G144" s="157"/>
      <c r="H144" s="158"/>
    </row>
    <row r="145" spans="1:8" s="16" customFormat="1" ht="68.25" customHeight="1" x14ac:dyDescent="0.2">
      <c r="A145" s="190" t="s">
        <v>79</v>
      </c>
      <c r="B145" s="191"/>
      <c r="C145" s="186"/>
      <c r="D145" s="157">
        <f>D140/7</f>
        <v>1800</v>
      </c>
      <c r="E145" s="157"/>
      <c r="F145" s="157"/>
      <c r="G145" s="157"/>
      <c r="H145" s="158"/>
    </row>
    <row r="146" spans="1:8" s="16" customFormat="1" ht="68.25" customHeight="1" x14ac:dyDescent="0.2">
      <c r="A146" s="190" t="s">
        <v>80</v>
      </c>
      <c r="B146" s="191"/>
      <c r="C146" s="186"/>
      <c r="D146" s="157">
        <f>D140/8</f>
        <v>1575</v>
      </c>
      <c r="E146" s="157"/>
      <c r="F146" s="157"/>
      <c r="G146" s="157"/>
      <c r="H146" s="158"/>
    </row>
    <row r="147" spans="1:8" s="16" customFormat="1" ht="68.25" customHeight="1" x14ac:dyDescent="0.2">
      <c r="A147" s="190" t="s">
        <v>81</v>
      </c>
      <c r="B147" s="191"/>
      <c r="C147" s="186"/>
      <c r="D147" s="157">
        <f>D140/9</f>
        <v>1400</v>
      </c>
      <c r="E147" s="157"/>
      <c r="F147" s="157"/>
      <c r="G147" s="157"/>
      <c r="H147" s="158"/>
    </row>
    <row r="148" spans="1:8" s="16" customFormat="1" ht="68.25" customHeight="1" x14ac:dyDescent="0.2">
      <c r="A148" s="190" t="s">
        <v>82</v>
      </c>
      <c r="B148" s="191"/>
      <c r="C148" s="186"/>
      <c r="D148" s="157">
        <f>D140/10</f>
        <v>1260</v>
      </c>
      <c r="E148" s="157"/>
      <c r="F148" s="157"/>
      <c r="G148" s="157"/>
      <c r="H148" s="158"/>
    </row>
    <row r="149" spans="1:8" s="16" customFormat="1" ht="68.25" customHeight="1" thickBot="1" x14ac:dyDescent="0.25">
      <c r="A149" s="179" t="s">
        <v>83</v>
      </c>
      <c r="B149" s="180"/>
      <c r="C149" s="186"/>
      <c r="D149" s="182">
        <v>18888</v>
      </c>
      <c r="E149" s="182"/>
      <c r="F149" s="182"/>
      <c r="G149" s="182"/>
      <c r="H149" s="183"/>
    </row>
    <row r="150" spans="1:8" s="16" customFormat="1" ht="68.25" customHeight="1" thickBot="1" x14ac:dyDescent="0.25">
      <c r="A150" s="184" t="s">
        <v>74</v>
      </c>
      <c r="B150" s="185"/>
      <c r="C150" s="186"/>
      <c r="D150" s="187" t="s">
        <v>75</v>
      </c>
      <c r="E150" s="188"/>
      <c r="F150" s="188"/>
      <c r="G150" s="188"/>
      <c r="H150" s="189"/>
    </row>
    <row r="151" spans="1:8" s="16" customFormat="1" ht="68.25" customHeight="1" x14ac:dyDescent="0.2">
      <c r="A151" s="190" t="s">
        <v>76</v>
      </c>
      <c r="B151" s="191"/>
      <c r="C151" s="186"/>
      <c r="D151" s="157">
        <v>4722</v>
      </c>
      <c r="E151" s="157"/>
      <c r="F151" s="157"/>
      <c r="G151" s="157"/>
      <c r="H151" s="158"/>
    </row>
    <row r="152" spans="1:8" s="16" customFormat="1" ht="68.25" customHeight="1" x14ac:dyDescent="0.2">
      <c r="A152" s="190" t="s">
        <v>77</v>
      </c>
      <c r="B152" s="191"/>
      <c r="C152" s="186"/>
      <c r="D152" s="157">
        <v>3777.6</v>
      </c>
      <c r="E152" s="157"/>
      <c r="F152" s="157"/>
      <c r="G152" s="157"/>
      <c r="H152" s="158"/>
    </row>
    <row r="153" spans="1:8" s="16" customFormat="1" ht="68.25" customHeight="1" x14ac:dyDescent="0.2">
      <c r="A153" s="190" t="s">
        <v>78</v>
      </c>
      <c r="B153" s="191"/>
      <c r="C153" s="186"/>
      <c r="D153" s="157">
        <v>3148</v>
      </c>
      <c r="E153" s="157"/>
      <c r="F153" s="157"/>
      <c r="G153" s="157"/>
      <c r="H153" s="158"/>
    </row>
    <row r="154" spans="1:8" s="16" customFormat="1" ht="68.25" customHeight="1" x14ac:dyDescent="0.2">
      <c r="A154" s="190" t="s">
        <v>79</v>
      </c>
      <c r="B154" s="191"/>
      <c r="C154" s="186"/>
      <c r="D154" s="157">
        <v>2698.2857142857142</v>
      </c>
      <c r="E154" s="157"/>
      <c r="F154" s="157"/>
      <c r="G154" s="157"/>
      <c r="H154" s="158"/>
    </row>
    <row r="155" spans="1:8" s="16" customFormat="1" ht="68.25" customHeight="1" x14ac:dyDescent="0.2">
      <c r="A155" s="190" t="s">
        <v>80</v>
      </c>
      <c r="B155" s="191"/>
      <c r="C155" s="186"/>
      <c r="D155" s="157">
        <v>2361</v>
      </c>
      <c r="E155" s="157"/>
      <c r="F155" s="157"/>
      <c r="G155" s="157"/>
      <c r="H155" s="158"/>
    </row>
    <row r="156" spans="1:8" s="16" customFormat="1" ht="68.25" customHeight="1" x14ac:dyDescent="0.2">
      <c r="A156" s="190" t="s">
        <v>81</v>
      </c>
      <c r="B156" s="191"/>
      <c r="C156" s="186"/>
      <c r="D156" s="157">
        <v>2098.6666666666665</v>
      </c>
      <c r="E156" s="157"/>
      <c r="F156" s="157"/>
      <c r="G156" s="157"/>
      <c r="H156" s="158"/>
    </row>
    <row r="157" spans="1:8" s="16" customFormat="1" ht="68.25" customHeight="1" thickBot="1" x14ac:dyDescent="0.25">
      <c r="A157" s="190" t="s">
        <v>82</v>
      </c>
      <c r="B157" s="191"/>
      <c r="C157" s="194"/>
      <c r="D157" s="157">
        <v>1888.8</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8" s="44">
        <v>10008</v>
      </c>
      <c r="E158" s="45"/>
      <c r="F158" s="45"/>
      <c r="G158" s="45"/>
      <c r="H158" s="46"/>
    </row>
    <row r="159" spans="1:8" s="16" customFormat="1" ht="24.95" customHeight="1" thickBot="1" x14ac:dyDescent="0.25">
      <c r="A159" s="286"/>
      <c r="B159" s="287"/>
      <c r="C159" s="125"/>
      <c r="D159" s="288"/>
      <c r="E159" s="288"/>
      <c r="F159" s="288"/>
      <c r="G159" s="288"/>
      <c r="H159" s="289"/>
    </row>
    <row r="160" spans="1:8" s="16" customFormat="1" ht="50.1" customHeight="1" x14ac:dyDescent="0.2">
      <c r="A160" s="154" t="s">
        <v>85</v>
      </c>
      <c r="B160" s="204"/>
      <c r="C160" s="294" t="str">
        <f>"Интернет-площадка 2gis.ru на основе Cправочника организаций "&amp;$C$2&amp;""</f>
        <v>Интернет-площадка 2gis.ru на основе Cправочника организаций "2ГИС.ТОЛЬЯТТИ"</v>
      </c>
      <c r="D160" s="293">
        <v>5490</v>
      </c>
      <c r="E160" s="157"/>
      <c r="F160" s="157"/>
      <c r="G160" s="157"/>
      <c r="H160" s="158"/>
    </row>
    <row r="161" spans="1:8" s="16" customFormat="1" ht="50.1" customHeight="1" x14ac:dyDescent="0.2">
      <c r="A161" s="160" t="s">
        <v>86</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1" s="56">
        <v>6090</v>
      </c>
      <c r="E161" s="37"/>
      <c r="F161" s="37"/>
      <c r="G161" s="37"/>
      <c r="H161" s="38"/>
    </row>
    <row r="162" spans="1:8" s="16" customFormat="1" ht="50.1" customHeight="1" x14ac:dyDescent="0.2">
      <c r="A162" s="160" t="s">
        <v>87</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2" s="56">
        <v>21990</v>
      </c>
      <c r="E162" s="37"/>
      <c r="F162" s="37"/>
      <c r="G162" s="37"/>
      <c r="H162" s="38"/>
    </row>
    <row r="163" spans="1:8" s="16" customFormat="1" ht="50.1" customHeight="1" x14ac:dyDescent="0.2">
      <c r="A163" s="160" t="s">
        <v>88</v>
      </c>
      <c r="B163" s="161"/>
      <c r="C163" s="203" t="str">
        <f>"Интернет-площадка 2gis.ru на основе Cправочника организаций "&amp;$C$2&amp;""</f>
        <v>Интернет-площадка 2gis.ru на основе Cправочника организаций "2ГИС.ТОЛЬЯТТИ"</v>
      </c>
      <c r="D163" s="56">
        <v>5790</v>
      </c>
      <c r="E163" s="37"/>
      <c r="F163" s="37"/>
      <c r="G163" s="37"/>
      <c r="H163" s="38"/>
    </row>
    <row r="164" spans="1:8" s="16" customFormat="1" ht="50.1" customHeight="1" x14ac:dyDescent="0.2">
      <c r="A164" s="160" t="s">
        <v>89</v>
      </c>
      <c r="B164" s="161"/>
      <c r="C164" s="203" t="str">
        <f>"Интернет-площадка 2gis.ru на основе Cправочника организаций "&amp;$C$2&amp;""</f>
        <v>Интернет-площадка 2gis.ru на основе Cправочника организаций "2ГИС.ТОЛЬЯТТИ"</v>
      </c>
      <c r="D164" s="56">
        <v>6948</v>
      </c>
      <c r="E164" s="37"/>
      <c r="F164" s="37"/>
      <c r="G164" s="37"/>
      <c r="H164" s="38"/>
    </row>
    <row r="165" spans="1:8" s="16" customFormat="1" ht="50.1" customHeight="1" x14ac:dyDescent="0.2">
      <c r="A165" s="160" t="s">
        <v>90</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5" s="56">
        <v>8490</v>
      </c>
      <c r="E165" s="37"/>
      <c r="F165" s="37"/>
      <c r="G165" s="37"/>
      <c r="H165" s="38"/>
    </row>
    <row r="166" spans="1:8" s="16" customFormat="1" ht="50.1" customHeight="1" x14ac:dyDescent="0.2">
      <c r="A166" s="160" t="s">
        <v>91</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6" s="56">
        <v>12390</v>
      </c>
      <c r="E166" s="37"/>
      <c r="F166" s="37"/>
      <c r="G166" s="37"/>
      <c r="H166" s="38"/>
    </row>
    <row r="167" spans="1:8" s="16" customFormat="1" ht="50.1" customHeight="1" x14ac:dyDescent="0.2">
      <c r="A167" s="160" t="s">
        <v>92</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7" s="56">
        <v>22290</v>
      </c>
      <c r="E167" s="37"/>
      <c r="F167" s="37"/>
      <c r="G167" s="37"/>
      <c r="H167" s="38"/>
    </row>
    <row r="168" spans="1:8" s="16" customFormat="1" ht="50.1" customHeight="1" x14ac:dyDescent="0.2">
      <c r="A168" s="160" t="s">
        <v>93</v>
      </c>
      <c r="B168" s="161"/>
      <c r="C168" s="203" t="e">
        <f>#REF!</f>
        <v>#REF!</v>
      </c>
      <c r="D168" s="56">
        <v>12000</v>
      </c>
      <c r="E168" s="37"/>
      <c r="F168" s="37"/>
      <c r="G168" s="37"/>
      <c r="H168" s="38"/>
    </row>
    <row r="169" spans="1:8" s="16" customFormat="1" ht="50.1" customHeight="1" x14ac:dyDescent="0.2">
      <c r="A169" s="160" t="s">
        <v>94</v>
      </c>
      <c r="B169" s="161"/>
      <c r="C169" s="203" t="s">
        <v>700</v>
      </c>
      <c r="D169" s="56">
        <v>540</v>
      </c>
      <c r="E169" s="37"/>
      <c r="F169" s="37"/>
      <c r="G169" s="37"/>
      <c r="H169" s="38"/>
    </row>
    <row r="170" spans="1:8" s="16" customFormat="1" ht="83.25" customHeight="1" x14ac:dyDescent="0.2">
      <c r="A170" s="160" t="s">
        <v>96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0" s="56">
        <v>4590</v>
      </c>
      <c r="E170" s="37"/>
      <c r="F170" s="37"/>
      <c r="G170" s="37"/>
      <c r="H170" s="38"/>
    </row>
    <row r="171" spans="1:8" s="16" customFormat="1" ht="83.25" customHeight="1" x14ac:dyDescent="0.2">
      <c r="A171" s="160" t="s">
        <v>97</v>
      </c>
      <c r="B171" s="161"/>
      <c r="C171" s="203"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1" s="56">
        <v>3672</v>
      </c>
      <c r="E171" s="37"/>
      <c r="F171" s="37"/>
      <c r="G171" s="37"/>
      <c r="H171" s="38"/>
    </row>
    <row r="172" spans="1:8" s="16" customFormat="1" ht="83.25" customHeight="1" x14ac:dyDescent="0.2">
      <c r="A172" s="160" t="s">
        <v>98</v>
      </c>
      <c r="B172" s="161"/>
      <c r="C172"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2" s="56">
        <v>3750</v>
      </c>
      <c r="E172" s="37"/>
      <c r="F172" s="37"/>
      <c r="G172" s="37"/>
      <c r="H172" s="38"/>
    </row>
    <row r="173" spans="1:8" s="16" customFormat="1" ht="83.25" customHeight="1" x14ac:dyDescent="0.2">
      <c r="A173" s="160" t="s">
        <v>99</v>
      </c>
      <c r="B173" s="161"/>
      <c r="C173"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3" s="56">
        <v>1836</v>
      </c>
      <c r="E173" s="37"/>
      <c r="F173" s="37"/>
      <c r="G173" s="37"/>
      <c r="H173" s="38"/>
    </row>
    <row r="174" spans="1:8" s="16" customFormat="1" ht="50.1" customHeight="1" thickBot="1" x14ac:dyDescent="0.25">
      <c r="A174" s="160" t="s">
        <v>102</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74" s="56">
        <v>6990</v>
      </c>
      <c r="E174" s="37"/>
      <c r="F174" s="37"/>
      <c r="G174" s="37"/>
      <c r="H174" s="38"/>
    </row>
    <row r="175" spans="1:8" s="16" customFormat="1" ht="102" customHeight="1" thickBot="1" x14ac:dyDescent="0.25">
      <c r="A175" s="160" t="s">
        <v>16</v>
      </c>
      <c r="B175" s="161"/>
      <c r="C17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5" s="56">
        <v>1380</v>
      </c>
      <c r="E175" s="37"/>
      <c r="F175" s="37"/>
      <c r="G175" s="37"/>
      <c r="H175" s="38"/>
    </row>
    <row r="176" spans="1:8" s="16" customFormat="1" ht="102" customHeight="1" thickBot="1" x14ac:dyDescent="0.25">
      <c r="A176" s="160" t="s">
        <v>103</v>
      </c>
      <c r="B176" s="161"/>
      <c r="C17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6" s="56">
        <v>50010</v>
      </c>
      <c r="E176" s="37"/>
      <c r="F176" s="37"/>
      <c r="G176" s="37"/>
      <c r="H176" s="38"/>
    </row>
    <row r="177" spans="1:8" s="16" customFormat="1" ht="126" customHeight="1" x14ac:dyDescent="0.2">
      <c r="A177" s="160" t="s">
        <v>104</v>
      </c>
      <c r="B177" s="161"/>
      <c r="C177"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7" s="56">
        <v>14100</v>
      </c>
      <c r="E177" s="37"/>
      <c r="F177" s="37"/>
      <c r="G177" s="37"/>
      <c r="H177" s="38"/>
    </row>
    <row r="178" spans="1:8" s="16" customFormat="1" ht="96" customHeight="1" x14ac:dyDescent="0.2">
      <c r="A178" s="154" t="s">
        <v>105</v>
      </c>
      <c r="B178" s="204"/>
      <c r="C17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8" s="56">
        <v>5010</v>
      </c>
      <c r="E178" s="37"/>
      <c r="F178" s="37"/>
      <c r="G178" s="37"/>
      <c r="H178" s="38"/>
    </row>
    <row r="179" spans="1:8" s="16" customFormat="1" ht="96" customHeight="1" x14ac:dyDescent="0.2">
      <c r="A179" s="154" t="s">
        <v>106</v>
      </c>
      <c r="B179" s="204"/>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9" s="56">
        <v>5010</v>
      </c>
      <c r="E179" s="37"/>
      <c r="F179" s="37"/>
      <c r="G179" s="37"/>
      <c r="H179" s="38"/>
    </row>
    <row r="180" spans="1:8" s="16" customFormat="1" ht="78" customHeight="1" x14ac:dyDescent="0.2">
      <c r="A180" s="160" t="s">
        <v>100</v>
      </c>
      <c r="B180" s="161" t="s">
        <v>100</v>
      </c>
      <c r="C18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0" s="56">
        <v>10008</v>
      </c>
      <c r="E180" s="37"/>
      <c r="F180" s="37"/>
      <c r="G180" s="37"/>
      <c r="H180" s="38"/>
    </row>
    <row r="181" spans="1:8" s="16" customFormat="1" ht="78" customHeight="1" x14ac:dyDescent="0.2">
      <c r="A181" s="160" t="s">
        <v>101</v>
      </c>
      <c r="B181" s="161" t="s">
        <v>101</v>
      </c>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1" s="56">
        <v>7500</v>
      </c>
      <c r="E181" s="37"/>
      <c r="F181" s="37"/>
      <c r="G181" s="37"/>
      <c r="H181" s="38"/>
    </row>
    <row r="182" spans="1:8" s="16" customFormat="1" ht="50.1" customHeight="1" x14ac:dyDescent="0.2">
      <c r="A182" s="160" t="s">
        <v>107</v>
      </c>
      <c r="B182" s="161"/>
      <c r="C182" s="203" t="str">
        <f>"Интернет-площадка 2gis.ru на основе Cправочника организаций "&amp;$C$2&amp;""</f>
        <v>Интернет-площадка 2gis.ru на основе Cправочника организаций "2ГИС.ТОЛЬЯТТИ"</v>
      </c>
      <c r="D182" s="56">
        <v>7800</v>
      </c>
      <c r="E182" s="37"/>
      <c r="F182" s="37"/>
      <c r="G182" s="37"/>
      <c r="H182" s="38"/>
    </row>
    <row r="183" spans="1:8" s="16" customFormat="1" ht="50.1" customHeight="1" x14ac:dyDescent="0.2">
      <c r="A183" s="160" t="s">
        <v>108</v>
      </c>
      <c r="B183" s="161"/>
      <c r="C183" s="203"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83" s="56">
        <v>8640</v>
      </c>
      <c r="E183" s="37"/>
      <c r="F183" s="37"/>
      <c r="G183" s="37"/>
      <c r="H183" s="38"/>
    </row>
    <row r="184" spans="1:8" s="16" customFormat="1" ht="50.1" customHeight="1" x14ac:dyDescent="0.2">
      <c r="A184" s="160" t="s">
        <v>109</v>
      </c>
      <c r="B184" s="161"/>
      <c r="C184" s="203" t="str">
        <f t="shared" si="1"/>
        <v>Электронный справочник на основе Справочника организаций "2ГИС.ТОЛЬЯТТИ" (версия для ПК)</v>
      </c>
      <c r="D184" s="56">
        <v>30840</v>
      </c>
      <c r="E184" s="37"/>
      <c r="F184" s="37"/>
      <c r="G184" s="37"/>
      <c r="H184" s="38"/>
    </row>
    <row r="185" spans="1:8" s="16" customFormat="1" ht="50.1" customHeight="1" x14ac:dyDescent="0.2">
      <c r="A185" s="160" t="s">
        <v>110</v>
      </c>
      <c r="B185" s="161"/>
      <c r="C185" s="203" t="str">
        <f>"Интернет-площадка 2gis.ru на основе Cправочника организаций "&amp;$C$2&amp;""</f>
        <v>Интернет-площадка 2gis.ru на основе Cправочника организаций "2ГИС.ТОЛЬЯТТИ"</v>
      </c>
      <c r="D185" s="56">
        <v>8160</v>
      </c>
      <c r="E185" s="37"/>
      <c r="F185" s="37"/>
      <c r="G185" s="37"/>
      <c r="H185" s="38"/>
    </row>
    <row r="186" spans="1:8" s="16" customFormat="1" ht="50.1" customHeight="1" x14ac:dyDescent="0.2">
      <c r="A186" s="160" t="s">
        <v>111</v>
      </c>
      <c r="B186" s="161"/>
      <c r="C186" s="203" t="str">
        <f>"Интернет-площадка 2gis.ru на основе Cправочника организаций "&amp;$C$2&amp;""</f>
        <v>Интернет-площадка 2gis.ru на основе Cправочника организаций "2ГИС.ТОЛЬЯТТИ"</v>
      </c>
      <c r="D186" s="56">
        <v>9792</v>
      </c>
      <c r="E186" s="37"/>
      <c r="F186" s="37"/>
      <c r="G186" s="37"/>
      <c r="H186" s="38"/>
    </row>
    <row r="187" spans="1:8" s="16" customFormat="1" ht="50.1" customHeight="1" x14ac:dyDescent="0.2">
      <c r="A187" s="160" t="s">
        <v>112</v>
      </c>
      <c r="B187" s="161"/>
      <c r="C187" s="203" t="str">
        <f t="shared" si="1"/>
        <v>Электронный справочник на основе Справочника организаций "2ГИС.ТОЛЬЯТТИ" (версия для ПК)</v>
      </c>
      <c r="D187" s="56">
        <v>12000</v>
      </c>
      <c r="E187" s="37"/>
      <c r="F187" s="37"/>
      <c r="G187" s="37"/>
      <c r="H187" s="38"/>
    </row>
    <row r="188" spans="1:8" s="16" customFormat="1" ht="50.1" customHeight="1" x14ac:dyDescent="0.2">
      <c r="A188" s="160" t="s">
        <v>113</v>
      </c>
      <c r="B188" s="161"/>
      <c r="C188" s="203" t="str">
        <f t="shared" si="1"/>
        <v>Электронный справочник на основе Справочника организаций "2ГИС.ТОЛЬЯТТИ" (версия для ПК)</v>
      </c>
      <c r="D188" s="56">
        <v>17400</v>
      </c>
      <c r="E188" s="37"/>
      <c r="F188" s="37"/>
      <c r="G188" s="37"/>
      <c r="H188" s="38"/>
    </row>
    <row r="189" spans="1:8" s="16" customFormat="1" ht="50.1" customHeight="1" x14ac:dyDescent="0.2">
      <c r="A189" s="160" t="s">
        <v>114</v>
      </c>
      <c r="B189" s="161"/>
      <c r="C189" s="203" t="str">
        <f t="shared" si="1"/>
        <v>Электронный справочник на основе Справочника организаций "2ГИС.ТОЛЬЯТТИ" (версия для ПК)</v>
      </c>
      <c r="D189" s="56">
        <v>31320</v>
      </c>
      <c r="E189" s="37"/>
      <c r="F189" s="37"/>
      <c r="G189" s="37"/>
      <c r="H189" s="38"/>
    </row>
    <row r="190" spans="1:8" s="16" customFormat="1" ht="50.1" customHeight="1" x14ac:dyDescent="0.2">
      <c r="A190" s="160" t="s">
        <v>115</v>
      </c>
      <c r="B190" s="161"/>
      <c r="C190" s="203" t="s">
        <v>700</v>
      </c>
      <c r="D190" s="56">
        <v>840</v>
      </c>
      <c r="E190" s="37"/>
      <c r="F190" s="37"/>
      <c r="G190" s="37"/>
      <c r="H190" s="38"/>
    </row>
    <row r="191" spans="1:8" s="16" customFormat="1" ht="50.1" customHeight="1" thickBot="1" x14ac:dyDescent="0.25">
      <c r="A191" s="160" t="s">
        <v>117</v>
      </c>
      <c r="B191" s="161"/>
      <c r="C191" s="203" t="str">
        <f t="shared" si="1"/>
        <v>Электронный справочник на основе Справочника организаций "2ГИС.ТОЛЬЯТТИ" (версия для ПК)</v>
      </c>
      <c r="D191" s="56">
        <v>9840</v>
      </c>
      <c r="E191" s="37"/>
      <c r="F191" s="37"/>
      <c r="G191" s="37"/>
      <c r="H191" s="38"/>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93" s="31">
        <v>5004</v>
      </c>
      <c r="E193" s="32"/>
      <c r="F193" s="32"/>
      <c r="G193" s="32"/>
      <c r="H193" s="33"/>
    </row>
    <row r="194" spans="1:8" s="16" customFormat="1" ht="50.1" customHeight="1" x14ac:dyDescent="0.2">
      <c r="A194" s="160" t="s">
        <v>120</v>
      </c>
      <c r="B194" s="161"/>
      <c r="C194" s="209"/>
      <c r="D194" s="36">
        <v>5004</v>
      </c>
      <c r="E194" s="37"/>
      <c r="F194" s="37"/>
      <c r="G194" s="37"/>
      <c r="H194" s="38"/>
    </row>
    <row r="195" spans="1:8" s="16" customFormat="1" ht="50.1" customHeight="1" x14ac:dyDescent="0.2">
      <c r="A195" s="207" t="s">
        <v>121</v>
      </c>
      <c r="B195" s="208"/>
      <c r="C195" s="209"/>
      <c r="D195" s="293">
        <v>3000</v>
      </c>
      <c r="E195" s="157"/>
      <c r="F195" s="157"/>
      <c r="G195" s="157"/>
      <c r="H195" s="158"/>
    </row>
    <row r="196" spans="1:8" s="16" customFormat="1" ht="50.1" customHeight="1" x14ac:dyDescent="0.2">
      <c r="A196" s="207" t="s">
        <v>122</v>
      </c>
      <c r="B196" s="208"/>
      <c r="C196" s="209"/>
      <c r="D196" s="293">
        <v>300</v>
      </c>
      <c r="E196" s="157"/>
      <c r="F196" s="157"/>
      <c r="G196" s="157"/>
      <c r="H196" s="158"/>
    </row>
    <row r="197" spans="1:8" s="16" customFormat="1" ht="50.1" customHeight="1" thickBot="1" x14ac:dyDescent="0.25">
      <c r="A197" s="207" t="s">
        <v>123</v>
      </c>
      <c r="B197" s="208"/>
      <c r="C197" s="210"/>
      <c r="D197" s="78">
        <v>1050</v>
      </c>
      <c r="E197" s="79"/>
      <c r="F197" s="79"/>
      <c r="G197" s="79"/>
      <c r="H197" s="80"/>
    </row>
    <row r="198" spans="1:8" s="16" customFormat="1" ht="50.1" customHeight="1" thickBot="1" x14ac:dyDescent="0.25">
      <c r="A198" s="24" t="s">
        <v>124</v>
      </c>
      <c r="B198" s="25"/>
      <c r="C198" s="26"/>
      <c r="D198" s="173"/>
      <c r="E198" s="173"/>
      <c r="F198" s="173"/>
      <c r="G198" s="173"/>
      <c r="H198" s="174"/>
    </row>
    <row r="199" spans="1:8" s="16" customFormat="1" ht="50.1" customHeight="1" x14ac:dyDescent="0.2">
      <c r="A199" s="154" t="s">
        <v>125</v>
      </c>
      <c r="B199" s="204" t="s">
        <v>476</v>
      </c>
      <c r="C199"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99" s="56">
        <v>8190</v>
      </c>
      <c r="E199" s="37"/>
      <c r="F199" s="37"/>
      <c r="G199" s="37"/>
      <c r="H199" s="38"/>
    </row>
    <row r="200" spans="1:8" s="16" customFormat="1" ht="67.5" customHeight="1" x14ac:dyDescent="0.2">
      <c r="A200" s="154" t="s">
        <v>195</v>
      </c>
      <c r="B200" s="204" t="s">
        <v>476</v>
      </c>
      <c r="C20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200" s="293">
        <v>11520</v>
      </c>
      <c r="E200" s="157"/>
      <c r="F200" s="157"/>
      <c r="G200" s="157"/>
      <c r="H200" s="158"/>
    </row>
    <row r="201" spans="1:8" s="16" customFormat="1" ht="126" customHeight="1" thickBot="1" x14ac:dyDescent="0.25">
      <c r="A201" s="160" t="s">
        <v>129</v>
      </c>
      <c r="B201" s="161"/>
      <c r="C2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01" s="293">
        <v>10290</v>
      </c>
      <c r="E201" s="157"/>
      <c r="F201" s="157"/>
      <c r="G201" s="157"/>
      <c r="H201" s="158"/>
    </row>
    <row r="202" spans="1:8" s="28" customFormat="1" ht="50.1" customHeight="1" thickBot="1" x14ac:dyDescent="0.25">
      <c r="A202" s="286"/>
      <c r="B202" s="287"/>
      <c r="C202" s="130"/>
      <c r="D202" s="288"/>
      <c r="E202" s="288"/>
      <c r="F202" s="288"/>
      <c r="G202" s="288"/>
      <c r="H202" s="289"/>
    </row>
    <row r="203" spans="1:8" s="16" customFormat="1" ht="21" x14ac:dyDescent="0.2">
      <c r="A203" s="212"/>
      <c r="B203" s="213"/>
      <c r="C203" s="214"/>
      <c r="D203" s="213"/>
      <c r="E203" s="213"/>
      <c r="F203" s="213"/>
      <c r="G203" s="213"/>
      <c r="H203" s="215"/>
    </row>
    <row r="204" spans="1:8" s="16" customFormat="1" ht="21" x14ac:dyDescent="0.2">
      <c r="A204" s="216"/>
      <c r="B204" s="217" t="s">
        <v>130</v>
      </c>
      <c r="C204" s="218" t="s">
        <v>214</v>
      </c>
      <c r="D204" s="218"/>
      <c r="E204" s="219"/>
      <c r="F204" s="219"/>
      <c r="G204" s="219"/>
      <c r="H204" s="219"/>
    </row>
    <row r="205" spans="1:8" s="16" customFormat="1" ht="21" x14ac:dyDescent="0.2">
      <c r="A205" s="216"/>
      <c r="B205" s="219"/>
      <c r="C205" s="220" t="s">
        <v>215</v>
      </c>
      <c r="D205" s="220"/>
      <c r="E205" s="219"/>
      <c r="F205" s="219"/>
      <c r="G205" s="219"/>
      <c r="H205" s="219"/>
    </row>
    <row r="206" spans="1:8" s="16" customFormat="1" ht="21" x14ac:dyDescent="0.2">
      <c r="A206" s="216"/>
      <c r="B206" s="219"/>
      <c r="C206" s="218" t="s">
        <v>216</v>
      </c>
      <c r="D206" s="220"/>
      <c r="E206" s="219"/>
      <c r="F206" s="219"/>
      <c r="G206" s="219"/>
      <c r="H206" s="219"/>
    </row>
    <row r="207" spans="1:8" s="28" customFormat="1" ht="26.25" x14ac:dyDescent="0.2">
      <c r="A207" s="229"/>
      <c r="B207" s="229"/>
      <c r="C207" s="220"/>
      <c r="D207" s="220"/>
      <c r="E207" s="231"/>
      <c r="F207" s="232"/>
      <c r="G207" s="233"/>
      <c r="H207" s="233"/>
    </row>
    <row r="208" spans="1:8" s="23" customFormat="1" ht="26.25" x14ac:dyDescent="0.2">
      <c r="A208" s="223" t="str">
        <f>Абакан_юр!A171</f>
        <v>По соглашению сторон в качестве валюты платежа могут выступать украинские гривны, в этом случае курс следующий: 1 руб. = 0,5104 гривен</v>
      </c>
      <c r="B208" s="223"/>
      <c r="C208" s="223"/>
      <c r="D208" s="224"/>
      <c r="E208" s="224"/>
      <c r="F208" s="225"/>
      <c r="G208" s="226"/>
      <c r="H208" s="226"/>
    </row>
    <row r="209" spans="1:8" s="16" customFormat="1" ht="26.25" x14ac:dyDescent="0.2">
      <c r="A209" s="223" t="str">
        <f>Абакан_юр!A172</f>
        <v>По соглашению сторон в качестве валюты платежа могут выступать дирхамы ОАЭ, в этом случае курс следующий: 1 руб. = 0,0436 дирхам</v>
      </c>
      <c r="B209" s="223"/>
      <c r="C209" s="223"/>
      <c r="D209" s="224"/>
      <c r="E209" s="224"/>
      <c r="F209" s="225"/>
      <c r="G209" s="228"/>
      <c r="H209" s="228"/>
    </row>
    <row r="210" spans="1:8" ht="23.25" customHeight="1" x14ac:dyDescent="0.2">
      <c r="A210" s="223" t="str">
        <f>Абакан_юр!A173</f>
        <v>По соглашению сторон в качестве валюты платежа могут выступать доллары США, в этом случае курс следующий: 1 руб. = 0,0118 доллара</v>
      </c>
      <c r="B210" s="223"/>
      <c r="C210" s="223"/>
      <c r="D210" s="224"/>
      <c r="E210" s="224"/>
      <c r="F210" s="225"/>
      <c r="G210" s="228"/>
      <c r="H210" s="228"/>
    </row>
    <row r="211" spans="1:8" s="219" customFormat="1" ht="24.95" customHeight="1" x14ac:dyDescent="0.2">
      <c r="A211" s="223" t="str">
        <f>Абакан_юр!A174</f>
        <v>По соглашению сторон в качестве валюты платежа могут выступать евро, в этом случае курс следующий: 1 руб. = 0,0108 евро</v>
      </c>
      <c r="B211" s="223"/>
      <c r="C211" s="223"/>
      <c r="D211" s="224"/>
      <c r="E211" s="225"/>
      <c r="F211" s="225"/>
      <c r="G211" s="228"/>
      <c r="H211" s="228"/>
    </row>
    <row r="212" spans="1:8" s="219" customFormat="1" ht="24.95" customHeight="1" x14ac:dyDescent="0.2">
      <c r="A212" s="223" t="str">
        <f>Абакан_юр!A175</f>
        <v>По соглашению сторон в качестве валюты платежа могут выступать чешские кроны, в этом случае курс следующий: 1 руб. = 0,2741 крона</v>
      </c>
      <c r="B212" s="223"/>
      <c r="C212" s="223"/>
      <c r="D212" s="224"/>
      <c r="E212" s="225"/>
      <c r="F212" s="225"/>
      <c r="G212" s="228"/>
      <c r="H212" s="228"/>
    </row>
    <row r="213" spans="1:8" s="219" customFormat="1" ht="24.95" customHeight="1" x14ac:dyDescent="0.2">
      <c r="A213" s="223" t="str">
        <f>Абакан_юр!A176</f>
        <v>По соглашению сторон в качестве валюты платежа могут выступать киргизские сомы, в этом случае курс следующий: 1 руб. = 1,0001 сом</v>
      </c>
      <c r="B213" s="223"/>
      <c r="C213" s="223"/>
      <c r="D213" s="224"/>
      <c r="E213" s="224"/>
      <c r="F213" s="225"/>
      <c r="G213" s="228"/>
      <c r="H213" s="228"/>
    </row>
    <row r="214" spans="1:8" s="234" customFormat="1" ht="12" customHeight="1" x14ac:dyDescent="0.2">
      <c r="A214" s="223" t="str">
        <f>Абакан_юр!A177</f>
        <v>По соглашению сторон в качестве валюты платежа могут выступать казахстанские тенге, в этом случае курс следующий: 1 руб. = 5,6363 тенге</v>
      </c>
      <c r="B214" s="223"/>
      <c r="C214" s="223"/>
      <c r="D214" s="224"/>
      <c r="E214" s="224"/>
      <c r="F214" s="225"/>
      <c r="G214" s="228"/>
      <c r="H214" s="228"/>
    </row>
    <row r="215" spans="1:8" s="227" customFormat="1" ht="24.95" customHeight="1" x14ac:dyDescent="0.2">
      <c r="A215" s="229"/>
      <c r="B215" s="229"/>
      <c r="C215" s="230"/>
      <c r="D215" s="231"/>
      <c r="E215" s="231"/>
      <c r="F215" s="232"/>
      <c r="G215" s="233"/>
      <c r="H215" s="233"/>
    </row>
    <row r="216" spans="1:8" s="227" customFormat="1" ht="24.95" customHeight="1" x14ac:dyDescent="0.2">
      <c r="A216" s="235" t="s">
        <v>141</v>
      </c>
      <c r="B216" s="235"/>
      <c r="C216" s="235"/>
      <c r="D216" s="235"/>
      <c r="E216" s="235"/>
      <c r="F216" s="235"/>
      <c r="G216" s="235"/>
      <c r="H216" s="235"/>
    </row>
    <row r="217" spans="1:8" s="227" customFormat="1" ht="24.95" customHeight="1" x14ac:dyDescent="0.2">
      <c r="A217" s="235" t="s">
        <v>142</v>
      </c>
      <c r="B217" s="235"/>
      <c r="C217" s="235"/>
      <c r="D217" s="235"/>
      <c r="E217" s="235"/>
      <c r="F217" s="235"/>
      <c r="G217" s="235"/>
      <c r="H217" s="235"/>
    </row>
    <row r="218" spans="1:8" s="227" customFormat="1" ht="74.25" customHeight="1" x14ac:dyDescent="0.2">
      <c r="A218" s="223" t="s">
        <v>480</v>
      </c>
      <c r="B218" s="223"/>
      <c r="C218" s="223"/>
      <c r="D218" s="223"/>
      <c r="E218" s="223"/>
      <c r="F218" s="223"/>
      <c r="G218" s="223"/>
      <c r="H218" s="223"/>
    </row>
    <row r="219" spans="1:8" s="227" customFormat="1" ht="24.95" customHeight="1" thickBot="1" x14ac:dyDescent="0.25">
      <c r="A219" s="236" t="s">
        <v>143</v>
      </c>
      <c r="B219" s="236"/>
      <c r="C219" s="236"/>
      <c r="D219" s="236"/>
      <c r="E219" s="236"/>
      <c r="F219" s="237"/>
      <c r="H219" s="238"/>
    </row>
    <row r="220" spans="1:8" s="227" customFormat="1" ht="24.95" customHeight="1" thickBot="1" x14ac:dyDescent="0.25">
      <c r="A220" s="239" t="s">
        <v>144</v>
      </c>
      <c r="B220" s="240"/>
      <c r="C220" s="240"/>
      <c r="D220" s="240"/>
      <c r="E220" s="241"/>
      <c r="F220" s="242"/>
      <c r="G220" s="213"/>
      <c r="H220" s="243"/>
    </row>
    <row r="221" spans="1:8" s="227" customFormat="1" ht="24.95" customHeight="1" thickBot="1" x14ac:dyDescent="0.25">
      <c r="A221" s="421" t="s">
        <v>145</v>
      </c>
      <c r="B221" s="422"/>
      <c r="C221" s="246" t="s">
        <v>146</v>
      </c>
      <c r="D221" s="435" t="s">
        <v>147</v>
      </c>
      <c r="E221" s="436"/>
      <c r="F221" s="248"/>
      <c r="G221" s="248"/>
      <c r="H221" s="248"/>
    </row>
    <row r="222" spans="1:8" s="234" customFormat="1" ht="12" customHeight="1" x14ac:dyDescent="0.2">
      <c r="A222" s="255" t="s">
        <v>203</v>
      </c>
      <c r="B222" s="255"/>
      <c r="C222" s="257" t="s">
        <v>204</v>
      </c>
      <c r="D222" s="473">
        <v>2190</v>
      </c>
      <c r="E222" s="257"/>
      <c r="F222" s="248"/>
      <c r="G222" s="248"/>
      <c r="H222" s="248"/>
    </row>
    <row r="223" spans="1:8" ht="24.95" customHeight="1" x14ac:dyDescent="0.2">
      <c r="A223" s="255" t="s">
        <v>205</v>
      </c>
      <c r="B223" s="255"/>
      <c r="C223" s="257"/>
      <c r="D223" s="473">
        <v>1590</v>
      </c>
      <c r="E223" s="257"/>
      <c r="F223" s="248"/>
      <c r="G223" s="248"/>
      <c r="H223" s="248"/>
    </row>
    <row r="224" spans="1:8" ht="24.95" customHeight="1" x14ac:dyDescent="0.2">
      <c r="A224" s="255" t="s">
        <v>206</v>
      </c>
      <c r="B224" s="255"/>
      <c r="C224" s="257"/>
      <c r="D224" s="473">
        <v>1440</v>
      </c>
      <c r="E224" s="257"/>
      <c r="F224" s="248"/>
      <c r="G224" s="248"/>
      <c r="H224" s="248"/>
    </row>
    <row r="225" spans="1:8" s="213" customFormat="1" ht="38.25" customHeight="1" x14ac:dyDescent="0.2">
      <c r="A225" s="255" t="s">
        <v>207</v>
      </c>
      <c r="B225" s="255"/>
      <c r="C225" s="257"/>
      <c r="D225" s="473">
        <v>1290</v>
      </c>
      <c r="E225" s="257"/>
      <c r="F225" s="248"/>
      <c r="G225" s="248"/>
      <c r="H225" s="248"/>
    </row>
    <row r="226" spans="1:8" s="238" customFormat="1" ht="50.1" customHeight="1" x14ac:dyDescent="0.2">
      <c r="A226" s="255" t="s">
        <v>148</v>
      </c>
      <c r="B226" s="255"/>
      <c r="C226" s="256" t="s">
        <v>149</v>
      </c>
      <c r="D226" s="257" t="s">
        <v>150</v>
      </c>
      <c r="E226" s="257"/>
      <c r="F226" s="248"/>
      <c r="G226" s="248"/>
      <c r="H226" s="248"/>
    </row>
    <row r="227" spans="1:8" s="243" customFormat="1" ht="50.1" customHeight="1" x14ac:dyDescent="0.2">
      <c r="A227" s="255" t="s">
        <v>151</v>
      </c>
      <c r="B227" s="255"/>
      <c r="C227" s="256" t="s">
        <v>152</v>
      </c>
      <c r="D227" s="257" t="s">
        <v>153</v>
      </c>
      <c r="E227" s="257"/>
      <c r="F227" s="248"/>
      <c r="G227" s="248"/>
      <c r="H227" s="248"/>
    </row>
    <row r="228" spans="1:8" ht="93" customHeight="1" x14ac:dyDescent="0.2">
      <c r="A228" s="255" t="s">
        <v>154</v>
      </c>
      <c r="B228" s="255"/>
      <c r="C228" s="256" t="s">
        <v>155</v>
      </c>
      <c r="D228" s="257" t="s">
        <v>153</v>
      </c>
      <c r="E228" s="257"/>
      <c r="F228" s="248"/>
      <c r="G228" s="248"/>
      <c r="H228" s="248"/>
    </row>
    <row r="229" spans="1:8" ht="50.1" customHeight="1" thickBot="1" x14ac:dyDescent="0.25">
      <c r="A229" s="316" t="s">
        <v>157</v>
      </c>
      <c r="B229" s="317"/>
      <c r="C229" s="613" t="s">
        <v>158</v>
      </c>
      <c r="D229" s="317" t="s">
        <v>153</v>
      </c>
      <c r="E229" s="614"/>
      <c r="F229" s="242"/>
      <c r="G229" s="242"/>
      <c r="H229" s="242"/>
    </row>
    <row r="230" spans="1:8" ht="50.1" customHeight="1" thickBot="1" x14ac:dyDescent="0.25">
      <c r="A230" s="316" t="s">
        <v>159</v>
      </c>
      <c r="B230" s="317"/>
      <c r="C230" s="318" t="s">
        <v>160</v>
      </c>
      <c r="D230" s="319" t="s">
        <v>153</v>
      </c>
      <c r="E230" s="320"/>
      <c r="F230" s="232"/>
      <c r="G230" s="233"/>
      <c r="H230" s="233"/>
    </row>
    <row r="231" spans="1:8" ht="50.1" customHeight="1" x14ac:dyDescent="0.2">
      <c r="A231" s="260" t="s">
        <v>161</v>
      </c>
      <c r="B231" s="260"/>
      <c r="C231" s="260"/>
      <c r="D231" s="260"/>
      <c r="E231" s="260"/>
      <c r="F231" s="260"/>
      <c r="G231" s="260"/>
      <c r="H231" s="260"/>
    </row>
    <row r="232" spans="1:8" ht="50.1" customHeight="1" x14ac:dyDescent="0.2">
      <c r="A232" s="260" t="s">
        <v>162</v>
      </c>
      <c r="B232" s="260"/>
      <c r="C232" s="260"/>
      <c r="D232" s="260"/>
      <c r="E232" s="260"/>
      <c r="F232" s="260"/>
      <c r="G232" s="260"/>
      <c r="H232" s="260"/>
    </row>
    <row r="233" spans="1:8" ht="99.95" customHeight="1" x14ac:dyDescent="0.2">
      <c r="A23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321"/>
      <c r="C233" s="321"/>
      <c r="D233" s="321"/>
      <c r="E233" s="321"/>
      <c r="F233" s="321"/>
      <c r="G233" s="321"/>
      <c r="H233" s="321"/>
    </row>
    <row r="234" spans="1:8" ht="75" customHeight="1" x14ac:dyDescent="0.2">
      <c r="A234" s="235" t="s">
        <v>164</v>
      </c>
      <c r="B234" s="235"/>
      <c r="C234" s="235"/>
      <c r="D234" s="235"/>
      <c r="E234" s="235"/>
      <c r="F234" s="235"/>
      <c r="G234" s="235"/>
      <c r="H234" s="235"/>
    </row>
    <row r="235" spans="1:8" ht="131.25" customHeight="1" x14ac:dyDescent="0.2">
      <c r="A235" s="260" t="s">
        <v>165</v>
      </c>
      <c r="B235" s="260"/>
      <c r="C235" s="260"/>
      <c r="D235" s="260"/>
      <c r="E235" s="260"/>
      <c r="F235" s="260"/>
      <c r="G235" s="260"/>
      <c r="H235" s="260"/>
    </row>
    <row r="236" spans="1:8" s="213" customFormat="1" ht="125.25" customHeight="1" x14ac:dyDescent="0.2">
      <c r="A236" s="474" t="s">
        <v>281</v>
      </c>
      <c r="B236" s="474"/>
      <c r="C236" s="474"/>
      <c r="D236" s="474"/>
      <c r="E236" s="474"/>
      <c r="F236" s="474"/>
      <c r="G236" s="474"/>
      <c r="H236" s="474"/>
    </row>
    <row r="237" spans="1:8" ht="25.5" x14ac:dyDescent="0.35">
      <c r="A237" s="475" t="s">
        <v>282</v>
      </c>
      <c r="B237" s="476"/>
      <c r="C237" s="477" t="s">
        <v>283</v>
      </c>
    </row>
    <row r="238" spans="1:8" ht="25.5" x14ac:dyDescent="0.35">
      <c r="A238" s="478" t="s">
        <v>284</v>
      </c>
      <c r="B238" s="479"/>
      <c r="C238" s="480">
        <v>1</v>
      </c>
    </row>
    <row r="239" spans="1:8" ht="25.5" x14ac:dyDescent="0.35">
      <c r="A239" s="478">
        <v>2</v>
      </c>
      <c r="B239" s="479"/>
      <c r="C239" s="480">
        <v>1.1000000000000001</v>
      </c>
    </row>
    <row r="240" spans="1:8" ht="25.5" x14ac:dyDescent="0.35">
      <c r="A240" s="478">
        <v>3</v>
      </c>
      <c r="B240" s="479"/>
      <c r="C240" s="480">
        <v>1.2</v>
      </c>
    </row>
    <row r="241" spans="1:8" ht="25.5" x14ac:dyDescent="0.35">
      <c r="A241" s="478" t="s">
        <v>285</v>
      </c>
      <c r="B241" s="479"/>
      <c r="C241" s="480">
        <v>1.25</v>
      </c>
    </row>
    <row r="242" spans="1:8" ht="25.5" x14ac:dyDescent="0.35">
      <c r="A242" s="478" t="s">
        <v>286</v>
      </c>
      <c r="B242" s="479"/>
      <c r="C242" s="480">
        <v>1.3</v>
      </c>
    </row>
    <row r="243" spans="1:8" ht="25.5" x14ac:dyDescent="0.35">
      <c r="A243" s="478" t="s">
        <v>287</v>
      </c>
      <c r="B243" s="479"/>
      <c r="C243" s="480">
        <v>1.35</v>
      </c>
    </row>
    <row r="244" spans="1:8" ht="25.5" x14ac:dyDescent="0.35">
      <c r="A244" s="478" t="s">
        <v>288</v>
      </c>
      <c r="B244" s="479"/>
      <c r="C244" s="480">
        <v>1.4</v>
      </c>
    </row>
    <row r="245" spans="1:8" ht="25.5" x14ac:dyDescent="0.35">
      <c r="A245" s="478" t="s">
        <v>289</v>
      </c>
      <c r="B245" s="479"/>
      <c r="C245" s="480">
        <v>1.45</v>
      </c>
    </row>
    <row r="246" spans="1:8" ht="25.5" x14ac:dyDescent="0.35">
      <c r="A246" s="478" t="s">
        <v>290</v>
      </c>
      <c r="B246" s="479"/>
      <c r="C246" s="480">
        <v>1.5</v>
      </c>
    </row>
    <row r="247" spans="1:8" ht="25.5" x14ac:dyDescent="0.35">
      <c r="A247" s="478" t="s">
        <v>291</v>
      </c>
      <c r="B247" s="479"/>
      <c r="C247" s="480">
        <v>2</v>
      </c>
    </row>
    <row r="248" spans="1:8" ht="23.25" x14ac:dyDescent="0.2">
      <c r="A248" s="260" t="s">
        <v>292</v>
      </c>
      <c r="B248" s="260"/>
      <c r="C248" s="260"/>
      <c r="D248" s="260"/>
      <c r="E248" s="260"/>
      <c r="F248" s="260"/>
      <c r="G248" s="260"/>
      <c r="H248" s="260"/>
    </row>
    <row r="251" spans="1:8" s="262" customFormat="1" ht="114.75" customHeight="1" x14ac:dyDescent="0.2">
      <c r="A251" s="235" t="s">
        <v>481</v>
      </c>
      <c r="B251" s="235"/>
      <c r="C251" s="235"/>
      <c r="D251" s="235"/>
      <c r="E251" s="235"/>
      <c r="F251" s="235"/>
      <c r="G251" s="235"/>
      <c r="H251" s="235"/>
    </row>
    <row r="257" spans="1:8" s="262" customFormat="1" ht="114.75" customHeight="1" x14ac:dyDescent="0.2">
      <c r="A257" s="212"/>
      <c r="B257" s="213"/>
      <c r="C257" s="214"/>
      <c r="D257" s="213"/>
      <c r="E257" s="213"/>
      <c r="F257" s="213"/>
      <c r="G257" s="213"/>
      <c r="H257" s="215"/>
    </row>
  </sheetData>
  <sheetProtection selectLockedCells="1" selectUnlockedCells="1"/>
  <mergeCells count="406">
    <mergeCell ref="A245:B245"/>
    <mergeCell ref="A246:B246"/>
    <mergeCell ref="A247:B247"/>
    <mergeCell ref="A248:H248"/>
    <mergeCell ref="A251:E251"/>
    <mergeCell ref="F251:H251"/>
    <mergeCell ref="A239:B239"/>
    <mergeCell ref="A240:B240"/>
    <mergeCell ref="A241:B241"/>
    <mergeCell ref="A242:B242"/>
    <mergeCell ref="A243:B243"/>
    <mergeCell ref="A244:B244"/>
    <mergeCell ref="A233:H233"/>
    <mergeCell ref="A234:H234"/>
    <mergeCell ref="A235:H235"/>
    <mergeCell ref="A236:H236"/>
    <mergeCell ref="A237:B237"/>
    <mergeCell ref="A238:B238"/>
    <mergeCell ref="A229:B229"/>
    <mergeCell ref="D229:E229"/>
    <mergeCell ref="A230:B230"/>
    <mergeCell ref="D230:E230"/>
    <mergeCell ref="A231:H231"/>
    <mergeCell ref="A232:H232"/>
    <mergeCell ref="A226:B226"/>
    <mergeCell ref="D226:E226"/>
    <mergeCell ref="A227:B227"/>
    <mergeCell ref="D227:E227"/>
    <mergeCell ref="A228:B228"/>
    <mergeCell ref="D228:E228"/>
    <mergeCell ref="A222:B222"/>
    <mergeCell ref="C222:C225"/>
    <mergeCell ref="D222:E222"/>
    <mergeCell ref="A223:B223"/>
    <mergeCell ref="D223:E223"/>
    <mergeCell ref="A224:B224"/>
    <mergeCell ref="D224:E224"/>
    <mergeCell ref="A225:B225"/>
    <mergeCell ref="D225:E225"/>
    <mergeCell ref="A216:H216"/>
    <mergeCell ref="A217:H217"/>
    <mergeCell ref="A218:H218"/>
    <mergeCell ref="A219:E219"/>
    <mergeCell ref="A220:E220"/>
    <mergeCell ref="A221:B221"/>
    <mergeCell ref="D221:E221"/>
    <mergeCell ref="A209:C209"/>
    <mergeCell ref="A210:C210"/>
    <mergeCell ref="A211:C211"/>
    <mergeCell ref="A212:C212"/>
    <mergeCell ref="A213:C213"/>
    <mergeCell ref="A214:C214"/>
    <mergeCell ref="C204:D204"/>
    <mergeCell ref="C205:D205"/>
    <mergeCell ref="C206:D206"/>
    <mergeCell ref="C207:D207"/>
    <mergeCell ref="A208:C208"/>
    <mergeCell ref="G208:H208"/>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43:H143"/>
    <mergeCell ref="A144:B144"/>
    <mergeCell ref="D144:H144"/>
    <mergeCell ref="A145:B145"/>
    <mergeCell ref="D145:H145"/>
    <mergeCell ref="A146:B146"/>
    <mergeCell ref="D146:H146"/>
    <mergeCell ref="A139:B139"/>
    <mergeCell ref="D139:H139"/>
    <mergeCell ref="A140:B140"/>
    <mergeCell ref="C140:C157"/>
    <mergeCell ref="D140:H140"/>
    <mergeCell ref="A141:B141"/>
    <mergeCell ref="D141:H141"/>
    <mergeCell ref="A142:B142"/>
    <mergeCell ref="D142:H142"/>
    <mergeCell ref="A143:B143"/>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5:B125"/>
    <mergeCell ref="D125:H125"/>
    <mergeCell ref="A126:C126"/>
    <mergeCell ref="D126:H126"/>
    <mergeCell ref="D127:H127"/>
    <mergeCell ref="A128:B128"/>
    <mergeCell ref="C128:C136"/>
    <mergeCell ref="D128:H128"/>
    <mergeCell ref="A129:B129"/>
    <mergeCell ref="D129:H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5"/>
    <mergeCell ref="D105:H105"/>
    <mergeCell ref="A106:B106"/>
    <mergeCell ref="D106:H106"/>
    <mergeCell ref="A107:B107"/>
    <mergeCell ref="D107:H107"/>
    <mergeCell ref="A108:B108"/>
    <mergeCell ref="D108:H108"/>
    <mergeCell ref="A109:B109"/>
    <mergeCell ref="D99:H99"/>
    <mergeCell ref="A100:A102"/>
    <mergeCell ref="D100:H102"/>
    <mergeCell ref="D103:H103"/>
    <mergeCell ref="A104:C104"/>
    <mergeCell ref="D104:H104"/>
    <mergeCell ref="D93:H93"/>
    <mergeCell ref="A94:A98"/>
    <mergeCell ref="B94:B95"/>
    <mergeCell ref="C94:C95"/>
    <mergeCell ref="D94:D98"/>
    <mergeCell ref="E94:E98"/>
    <mergeCell ref="F94:F98"/>
    <mergeCell ref="G94:G98"/>
    <mergeCell ref="H94:H98"/>
    <mergeCell ref="D87:H87"/>
    <mergeCell ref="A89:A92"/>
    <mergeCell ref="B89:B90"/>
    <mergeCell ref="C89:C90"/>
    <mergeCell ref="D89:D92"/>
    <mergeCell ref="E89:E92"/>
    <mergeCell ref="F89:F92"/>
    <mergeCell ref="G89:G92"/>
    <mergeCell ref="H89:H92"/>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80"/>
  <sheetViews>
    <sheetView zoomScale="40" zoomScaleNormal="40" zoomScaleSheetLayoutView="40" workbookViewId="0">
      <pane ySplit="4" topLeftCell="A22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4" width="31.28515625" style="213" customWidth="1"/>
    <col min="5" max="5" width="26.7109375" style="215" customWidth="1"/>
    <col min="6" max="6" width="30.28515625" style="215" customWidth="1"/>
    <col min="7" max="7" width="18.85546875" style="215" customWidth="1"/>
    <col min="8" max="8" width="28.140625" style="215" customWidth="1"/>
    <col min="9" max="16384" width="9.140625" style="215"/>
  </cols>
  <sheetData>
    <row r="1" spans="1:8" s="4" customFormat="1" ht="50.1" customHeight="1" x14ac:dyDescent="0.2">
      <c r="A1" s="1"/>
      <c r="B1" s="2"/>
      <c r="C1" s="3" t="s">
        <v>0</v>
      </c>
      <c r="D1" s="232"/>
    </row>
    <row r="2" spans="1:8" s="10" customFormat="1" ht="50.1" customHeight="1" x14ac:dyDescent="0.2">
      <c r="A2" s="5" t="str">
        <f>Абакан_юр!A2</f>
        <v>Введен в действие с "01" августа 2024 г.</v>
      </c>
      <c r="B2" s="6" t="s">
        <v>2</v>
      </c>
      <c r="C2" s="7" t="s">
        <v>701</v>
      </c>
      <c r="D2" s="510"/>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491" t="s">
        <v>8</v>
      </c>
      <c r="E4" s="326"/>
      <c r="F4" s="326"/>
      <c r="G4" s="326"/>
      <c r="H4" s="327"/>
    </row>
    <row r="5" spans="1:8" s="28" customFormat="1" ht="50.1" customHeight="1" thickBot="1" x14ac:dyDescent="0.25">
      <c r="A5" s="24" t="s">
        <v>9</v>
      </c>
      <c r="B5" s="25"/>
      <c r="C5" s="26"/>
      <c r="D5" s="26"/>
      <c r="E5" s="26"/>
      <c r="F5" s="26"/>
      <c r="G5" s="26"/>
      <c r="H5" s="27"/>
    </row>
    <row r="6" spans="1:8" s="16" customFormat="1" ht="21.75" thickBot="1" x14ac:dyDescent="0.25">
      <c r="A6" s="81"/>
      <c r="B6" s="129"/>
      <c r="C6" s="130"/>
      <c r="D6" s="287" t="s">
        <v>228</v>
      </c>
      <c r="E6" s="287"/>
      <c r="F6" s="287"/>
      <c r="G6" s="287"/>
      <c r="H6" s="459"/>
    </row>
    <row r="7" spans="1:8" ht="24" thickBot="1" x14ac:dyDescent="0.25">
      <c r="A7" s="431"/>
      <c r="B7" s="432"/>
      <c r="C7" s="433"/>
      <c r="D7" s="263" t="s">
        <v>168</v>
      </c>
      <c r="E7" s="264" t="s">
        <v>169</v>
      </c>
      <c r="F7" s="265" t="s">
        <v>170</v>
      </c>
      <c r="G7" s="264" t="s">
        <v>171</v>
      </c>
      <c r="H7" s="266" t="s">
        <v>172</v>
      </c>
    </row>
    <row r="8" spans="1:8" s="16" customFormat="1" ht="48" customHeight="1" x14ac:dyDescent="0.2">
      <c r="A8" s="770"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1">
        <f>F8*1.2</f>
        <v>10368</v>
      </c>
      <c r="E8" s="32">
        <f>F8*1.1</f>
        <v>9504</v>
      </c>
      <c r="F8" s="32">
        <v>8640</v>
      </c>
      <c r="G8" s="32">
        <f>F8*0.75</f>
        <v>6480</v>
      </c>
      <c r="H8" s="33">
        <f>F8*0.5</f>
        <v>4320</v>
      </c>
    </row>
    <row r="9" spans="1:8" s="16" customFormat="1" ht="132" customHeight="1" x14ac:dyDescent="0.2">
      <c r="A9" s="55"/>
      <c r="B9" s="35"/>
      <c r="C9" s="35"/>
      <c r="D9" s="36"/>
      <c r="E9" s="37"/>
      <c r="F9" s="37"/>
      <c r="G9" s="37"/>
      <c r="H9" s="38"/>
    </row>
    <row r="10" spans="1:8" s="16" customFormat="1" ht="97.5" customHeight="1" x14ac:dyDescent="0.2">
      <c r="A10" s="55"/>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6"/>
      <c r="E10" s="37"/>
      <c r="F10" s="37"/>
      <c r="G10" s="37"/>
      <c r="H10" s="38"/>
    </row>
    <row r="11" spans="1:8" s="16" customFormat="1" ht="166.5" customHeight="1" thickBot="1" x14ac:dyDescent="0.25">
      <c r="A11" s="59"/>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44"/>
      <c r="E11" s="45"/>
      <c r="F11" s="45"/>
      <c r="G11" s="45"/>
      <c r="H11" s="46"/>
    </row>
    <row r="12" spans="1:8" s="16" customFormat="1" ht="21.75" thickBot="1" x14ac:dyDescent="0.25">
      <c r="A12" s="81"/>
      <c r="B12" s="129"/>
      <c r="C12" s="130"/>
      <c r="D12" s="287" t="s">
        <v>228</v>
      </c>
      <c r="E12" s="287"/>
      <c r="F12" s="287"/>
      <c r="G12" s="287"/>
      <c r="H12" s="459"/>
    </row>
    <row r="13" spans="1:8" s="16" customFormat="1" ht="48" customHeight="1" x14ac:dyDescent="0.2">
      <c r="A13" s="55" t="s">
        <v>14</v>
      </c>
      <c r="B13" s="350" t="s">
        <v>27</v>
      </c>
      <c r="C13" s="77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1">
        <f>F13*1.2</f>
        <v>13464</v>
      </c>
      <c r="E13" s="32">
        <f>F13*1.1</f>
        <v>12342.000000000002</v>
      </c>
      <c r="F13" s="336">
        <v>11220</v>
      </c>
      <c r="G13" s="32">
        <f>F13*0.75</f>
        <v>8415</v>
      </c>
      <c r="H13" s="33">
        <f>F13*0.5</f>
        <v>5610</v>
      </c>
    </row>
    <row r="14" spans="1:8" s="16" customFormat="1" ht="132" customHeight="1" x14ac:dyDescent="0.2">
      <c r="A14" s="55"/>
      <c r="B14" s="35"/>
      <c r="C14" s="772"/>
      <c r="D14" s="36"/>
      <c r="E14" s="37"/>
      <c r="F14" s="339"/>
      <c r="G14" s="37"/>
      <c r="H14" s="38"/>
    </row>
    <row r="15" spans="1:8" s="16" customFormat="1" ht="97.5" customHeight="1" x14ac:dyDescent="0.2">
      <c r="A15" s="55"/>
      <c r="B15" s="39" t="s">
        <v>12</v>
      </c>
      <c r="C15" s="4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6"/>
      <c r="E15" s="37"/>
      <c r="F15" s="339"/>
      <c r="G15" s="37"/>
      <c r="H15" s="38"/>
    </row>
    <row r="16" spans="1:8" s="16" customFormat="1" ht="166.5" customHeight="1" x14ac:dyDescent="0.2">
      <c r="A16" s="55"/>
      <c r="B16" s="57" t="s">
        <v>13</v>
      </c>
      <c r="C16" s="7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6"/>
      <c r="E16" s="37"/>
      <c r="F16" s="339"/>
      <c r="G16" s="37"/>
      <c r="H16" s="38"/>
    </row>
    <row r="17" spans="1:8" s="16" customFormat="1" ht="92.25" customHeight="1" thickBot="1" x14ac:dyDescent="0.25">
      <c r="A17" s="59"/>
      <c r="B17" s="42" t="s">
        <v>16</v>
      </c>
      <c r="C17" s="7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44"/>
      <c r="E17" s="45"/>
      <c r="F17" s="342"/>
      <c r="G17" s="45"/>
      <c r="H17" s="46"/>
    </row>
    <row r="18" spans="1:8" s="16" customFormat="1" ht="24.95" customHeight="1" thickBot="1" x14ac:dyDescent="0.25">
      <c r="A18" s="81"/>
      <c r="B18" s="460"/>
      <c r="C18" s="130"/>
      <c r="D18" s="199"/>
      <c r="E18" s="199"/>
      <c r="F18" s="199"/>
      <c r="G18" s="199"/>
      <c r="H18" s="200"/>
    </row>
    <row r="19" spans="1:8" s="16" customFormat="1" ht="112.5" customHeight="1" x14ac:dyDescent="0.2">
      <c r="A19" s="55" t="s">
        <v>17</v>
      </c>
      <c r="B19" s="347" t="s">
        <v>18</v>
      </c>
      <c r="C19" s="296"/>
      <c r="D19" s="68">
        <v>1302</v>
      </c>
      <c r="E19" s="69"/>
      <c r="F19" s="69"/>
      <c r="G19" s="69"/>
      <c r="H19" s="70"/>
    </row>
    <row r="20" spans="1:8" s="16" customFormat="1" ht="50.1" customHeight="1" x14ac:dyDescent="0.2">
      <c r="A20" s="55"/>
      <c r="B20" s="72" t="s">
        <v>19</v>
      </c>
      <c r="C20" s="73" t="str">
        <f>"Электронный справочник "&amp;$C$2&amp;" (версия для ПК)"</f>
        <v>Электронный справочник "2ГИС.ТОМСК" (версия для ПК)</v>
      </c>
      <c r="D20" s="74"/>
      <c r="E20" s="75"/>
      <c r="F20" s="75"/>
      <c r="G20" s="75"/>
      <c r="H20" s="76"/>
    </row>
    <row r="21" spans="1:8" s="16" customFormat="1" ht="40.5" customHeight="1" x14ac:dyDescent="0.2">
      <c r="A21" s="55"/>
      <c r="B21" s="72" t="s">
        <v>20</v>
      </c>
      <c r="C21" s="35"/>
      <c r="D21" s="74"/>
      <c r="E21" s="75"/>
      <c r="F21" s="75"/>
      <c r="G21" s="75"/>
      <c r="H21" s="76"/>
    </row>
    <row r="22" spans="1:8" s="16" customFormat="1" ht="75" customHeight="1" thickBot="1" x14ac:dyDescent="0.25">
      <c r="A22" s="59"/>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78"/>
      <c r="E22" s="79"/>
      <c r="F22" s="79"/>
      <c r="G22" s="79"/>
      <c r="H22" s="80"/>
    </row>
    <row r="23" spans="1:8" s="16" customFormat="1" ht="24.95" customHeight="1" thickBot="1" x14ac:dyDescent="0.25">
      <c r="A23" s="81"/>
      <c r="B23" s="460"/>
      <c r="C23" s="130"/>
      <c r="D23" s="287" t="s">
        <v>228</v>
      </c>
      <c r="E23" s="287"/>
      <c r="F23" s="287"/>
      <c r="G23" s="287"/>
      <c r="H23" s="459"/>
    </row>
    <row r="24" spans="1:8" s="16" customFormat="1" ht="50.1" customHeight="1" x14ac:dyDescent="0.2">
      <c r="A24" s="53"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68">
        <v>300</v>
      </c>
      <c r="E24" s="69"/>
      <c r="F24" s="69"/>
      <c r="G24" s="69"/>
      <c r="H24" s="70"/>
    </row>
    <row r="25" spans="1:8" s="16" customFormat="1" ht="94.5" customHeight="1" x14ac:dyDescent="0.2">
      <c r="A25" s="55"/>
      <c r="B25" s="92"/>
      <c r="C25" s="93"/>
      <c r="D25" s="74"/>
      <c r="E25" s="75"/>
      <c r="F25" s="75"/>
      <c r="G25" s="75"/>
      <c r="H25" s="76"/>
    </row>
    <row r="26" spans="1:8" s="16" customFormat="1" ht="163.5" customHeight="1" thickBot="1" x14ac:dyDescent="0.25">
      <c r="A26" s="59"/>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78"/>
      <c r="E26" s="79"/>
      <c r="F26" s="79"/>
      <c r="G26" s="79"/>
      <c r="H26" s="80"/>
    </row>
    <row r="27" spans="1:8" s="16" customFormat="1" ht="24.95" customHeight="1" thickBot="1" x14ac:dyDescent="0.25">
      <c r="A27" s="81"/>
      <c r="B27" s="460"/>
      <c r="C27" s="130"/>
      <c r="D27" s="287" t="s">
        <v>228</v>
      </c>
      <c r="E27" s="287"/>
      <c r="F27" s="287"/>
      <c r="G27" s="287"/>
      <c r="H27" s="459"/>
    </row>
    <row r="28" spans="1:8" s="16" customFormat="1" ht="50.1" customHeight="1" x14ac:dyDescent="0.2">
      <c r="A28" s="53"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1">
        <f>F28*1.2</f>
        <v>15552</v>
      </c>
      <c r="E28" s="32">
        <f>F28*1.1</f>
        <v>14256.000000000002</v>
      </c>
      <c r="F28" s="32">
        <v>12960</v>
      </c>
      <c r="G28" s="32">
        <f>F28*0.75</f>
        <v>9720</v>
      </c>
      <c r="H28" s="33">
        <f>F28*0.5</f>
        <v>6480</v>
      </c>
    </row>
    <row r="29" spans="1:8" s="16" customFormat="1" ht="99.95" customHeight="1" x14ac:dyDescent="0.2">
      <c r="A29" s="55"/>
      <c r="B29" s="35"/>
      <c r="C29" s="35"/>
      <c r="D29" s="36"/>
      <c r="E29" s="37"/>
      <c r="F29" s="37"/>
      <c r="G29" s="37"/>
      <c r="H29" s="38"/>
    </row>
    <row r="30" spans="1:8" s="16" customFormat="1" ht="99.95" customHeight="1" x14ac:dyDescent="0.2">
      <c r="A30" s="55"/>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6"/>
      <c r="E30" s="37"/>
      <c r="F30" s="37"/>
      <c r="G30" s="37"/>
      <c r="H30" s="38"/>
    </row>
    <row r="31" spans="1:8" s="16" customFormat="1" ht="156.75" customHeight="1" thickBot="1" x14ac:dyDescent="0.25">
      <c r="A31" s="59"/>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44"/>
      <c r="E31" s="45"/>
      <c r="F31" s="45"/>
      <c r="G31" s="45"/>
      <c r="H31" s="46"/>
    </row>
    <row r="32" spans="1:8" s="16" customFormat="1" ht="24.95" customHeight="1" thickBot="1" x14ac:dyDescent="0.25">
      <c r="A32" s="81"/>
      <c r="B32" s="460"/>
      <c r="C32" s="130"/>
      <c r="D32" s="287" t="s">
        <v>228</v>
      </c>
      <c r="E32" s="287"/>
      <c r="F32" s="287"/>
      <c r="G32" s="287"/>
      <c r="H32" s="459"/>
    </row>
    <row r="33" spans="1:8" s="16" customFormat="1" ht="50.1" customHeight="1" x14ac:dyDescent="0.2">
      <c r="A33" s="53"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54">
        <f>F33*1.2</f>
        <v>20203.2</v>
      </c>
      <c r="E33" s="32">
        <f>F33*1.1</f>
        <v>18519.600000000002</v>
      </c>
      <c r="F33" s="336">
        <v>16836</v>
      </c>
      <c r="G33" s="32">
        <f>F33*0.75</f>
        <v>12627</v>
      </c>
      <c r="H33" s="33">
        <f>F33*0.5</f>
        <v>8418</v>
      </c>
    </row>
    <row r="34" spans="1:8" s="16" customFormat="1" ht="99.95" customHeight="1" x14ac:dyDescent="0.2">
      <c r="A34" s="55"/>
      <c r="B34" s="35"/>
      <c r="C34" s="35"/>
      <c r="D34" s="56"/>
      <c r="E34" s="37"/>
      <c r="F34" s="339"/>
      <c r="G34" s="37"/>
      <c r="H34" s="38"/>
    </row>
    <row r="35" spans="1:8" s="16" customFormat="1" ht="99.95" customHeight="1" x14ac:dyDescent="0.2">
      <c r="A35" s="55"/>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56"/>
      <c r="E35" s="37"/>
      <c r="F35" s="339"/>
      <c r="G35" s="37"/>
      <c r="H35" s="38"/>
    </row>
    <row r="36" spans="1:8" s="16" customFormat="1" ht="156.75" customHeight="1" x14ac:dyDescent="0.2">
      <c r="A36" s="55"/>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56"/>
      <c r="E36" s="37"/>
      <c r="F36" s="339"/>
      <c r="G36" s="37"/>
      <c r="H36" s="38"/>
    </row>
    <row r="37" spans="1:8" s="16" customFormat="1" ht="92.25" customHeight="1" thickBot="1" x14ac:dyDescent="0.25">
      <c r="A37" s="59"/>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61"/>
      <c r="E37" s="45"/>
      <c r="F37" s="342"/>
      <c r="G37" s="45"/>
      <c r="H37" s="46"/>
    </row>
    <row r="38" spans="1:8" s="16" customFormat="1" ht="24.95" customHeight="1" thickBot="1" x14ac:dyDescent="0.25">
      <c r="A38" s="81"/>
      <c r="B38" s="460"/>
      <c r="C38" s="130"/>
      <c r="D38" s="288"/>
      <c r="E38" s="288"/>
      <c r="F38" s="288"/>
      <c r="G38" s="288"/>
      <c r="H38" s="289"/>
    </row>
    <row r="39" spans="1:8" s="16" customFormat="1" ht="125.1" customHeight="1" x14ac:dyDescent="0.2">
      <c r="A39" s="53" t="s">
        <v>28</v>
      </c>
      <c r="B39" s="66" t="s">
        <v>29</v>
      </c>
      <c r="C39" s="67"/>
      <c r="D39" s="68">
        <v>2040</v>
      </c>
      <c r="E39" s="69"/>
      <c r="F39" s="69"/>
      <c r="G39" s="69"/>
      <c r="H39" s="70"/>
    </row>
    <row r="40" spans="1:8" s="16" customFormat="1" ht="50.1" customHeight="1" x14ac:dyDescent="0.2">
      <c r="A40" s="55"/>
      <c r="B40" s="72" t="s">
        <v>19</v>
      </c>
      <c r="C40" s="73" t="str">
        <f>"Электронный справочник "&amp;$C$2&amp;" (версия для ПК)"</f>
        <v>Электронный справочник "2ГИС.ТОМСК" (версия для ПК)</v>
      </c>
      <c r="D40" s="74"/>
      <c r="E40" s="75"/>
      <c r="F40" s="75"/>
      <c r="G40" s="75"/>
      <c r="H40" s="76"/>
    </row>
    <row r="41" spans="1:8" s="16" customFormat="1" ht="50.1" customHeight="1" x14ac:dyDescent="0.2">
      <c r="A41" s="55"/>
      <c r="B41" s="72" t="s">
        <v>20</v>
      </c>
      <c r="C41" s="35"/>
      <c r="D41" s="74"/>
      <c r="E41" s="75"/>
      <c r="F41" s="75"/>
      <c r="G41" s="75"/>
      <c r="H41" s="76"/>
    </row>
    <row r="42" spans="1:8" s="16" customFormat="1" ht="75" customHeight="1" thickBot="1" x14ac:dyDescent="0.25">
      <c r="A42" s="59"/>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78"/>
      <c r="E42" s="79"/>
      <c r="F42" s="79"/>
      <c r="G42" s="79"/>
      <c r="H42" s="80"/>
    </row>
    <row r="43" spans="1:8" s="16" customFormat="1" ht="24.95" customHeight="1" thickBot="1" x14ac:dyDescent="0.25">
      <c r="A43" s="81"/>
      <c r="B43" s="460"/>
      <c r="C43" s="130"/>
      <c r="D43" s="287" t="s">
        <v>228</v>
      </c>
      <c r="E43" s="287"/>
      <c r="F43" s="287"/>
      <c r="G43" s="287"/>
      <c r="H43" s="459"/>
    </row>
    <row r="44" spans="1:8" s="16" customFormat="1" ht="50.1" customHeight="1" x14ac:dyDescent="0.2">
      <c r="A44" s="53"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68">
        <v>456</v>
      </c>
      <c r="E44" s="69"/>
      <c r="F44" s="69"/>
      <c r="G44" s="69"/>
      <c r="H44" s="70"/>
    </row>
    <row r="45" spans="1:8" s="16" customFormat="1" ht="69.75" customHeight="1" x14ac:dyDescent="0.2">
      <c r="A45" s="55"/>
      <c r="B45" s="92"/>
      <c r="C45" s="93"/>
      <c r="D45" s="74"/>
      <c r="E45" s="75"/>
      <c r="F45" s="75"/>
      <c r="G45" s="75"/>
      <c r="H45" s="76"/>
    </row>
    <row r="46" spans="1:8" s="16" customFormat="1" ht="155.25" customHeight="1" x14ac:dyDescent="0.2">
      <c r="A46" s="55"/>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4"/>
      <c r="E46" s="75"/>
      <c r="F46" s="75"/>
      <c r="G46" s="75"/>
      <c r="H46" s="76"/>
    </row>
    <row r="47" spans="1:8" s="16" customFormat="1" ht="168.75" customHeight="1" thickBot="1" x14ac:dyDescent="0.25">
      <c r="A47" s="59"/>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78"/>
      <c r="E47" s="79"/>
      <c r="F47" s="79"/>
      <c r="G47" s="79"/>
      <c r="H47" s="80"/>
    </row>
    <row r="48" spans="1:8" s="16" customFormat="1" ht="24.95" customHeight="1" thickBot="1" x14ac:dyDescent="0.25">
      <c r="A48" s="81"/>
      <c r="B48" s="460"/>
      <c r="C48" s="130"/>
      <c r="D48" s="288"/>
      <c r="E48" s="288"/>
      <c r="F48" s="288"/>
      <c r="G48" s="288"/>
      <c r="H48" s="289"/>
    </row>
    <row r="49" spans="1:8" ht="37.5" customHeight="1" x14ac:dyDescent="0.2">
      <c r="A49" s="53"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68">
        <v>4080</v>
      </c>
      <c r="E49" s="69"/>
      <c r="F49" s="69"/>
      <c r="G49" s="69"/>
      <c r="H49" s="70"/>
    </row>
    <row r="50" spans="1:8" ht="72.75" customHeight="1" x14ac:dyDescent="0.2">
      <c r="A50" s="55"/>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4"/>
      <c r="E50" s="75"/>
      <c r="F50" s="75"/>
      <c r="G50" s="75"/>
      <c r="H50" s="76"/>
    </row>
    <row r="51" spans="1:8" ht="109.5" customHeight="1" thickBot="1" x14ac:dyDescent="0.25">
      <c r="A51" s="59"/>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78"/>
      <c r="E51" s="79"/>
      <c r="F51" s="79"/>
      <c r="G51" s="79"/>
      <c r="H51" s="80"/>
    </row>
    <row r="52" spans="1:8" s="16" customFormat="1" ht="24.95" customHeight="1" thickBot="1" x14ac:dyDescent="0.25">
      <c r="A52" s="81"/>
      <c r="B52" s="460"/>
      <c r="C52" s="130"/>
      <c r="D52" s="288"/>
      <c r="E52" s="288"/>
      <c r="F52" s="288"/>
      <c r="G52" s="288"/>
      <c r="H52" s="289"/>
    </row>
    <row r="53" spans="1:8" ht="45" customHeight="1" x14ac:dyDescent="0.2">
      <c r="A53" s="53"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68">
        <v>126</v>
      </c>
      <c r="E53" s="69"/>
      <c r="F53" s="69"/>
      <c r="G53" s="69"/>
      <c r="H53" s="70"/>
    </row>
    <row r="54" spans="1:8" ht="64.5" customHeight="1" thickBot="1" x14ac:dyDescent="0.25">
      <c r="A54" s="59"/>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78"/>
      <c r="E54" s="79"/>
      <c r="F54" s="79"/>
      <c r="G54" s="79"/>
      <c r="H54" s="80"/>
    </row>
    <row r="55" spans="1:8" s="16" customFormat="1" ht="24.95" customHeight="1" thickBot="1" x14ac:dyDescent="0.25">
      <c r="A55" s="81"/>
      <c r="B55" s="82"/>
      <c r="C55" s="83"/>
      <c r="D55" s="287" t="s">
        <v>228</v>
      </c>
      <c r="E55" s="287"/>
      <c r="F55" s="287"/>
      <c r="G55" s="287"/>
      <c r="H55" s="459"/>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1">
        <f>F56*1.2</f>
        <v>12441.6</v>
      </c>
      <c r="E56" s="32">
        <f>F56*1.1</f>
        <v>11404.800000000001</v>
      </c>
      <c r="F56" s="32">
        <v>10368</v>
      </c>
      <c r="G56" s="32">
        <f>F56*0.75</f>
        <v>7776</v>
      </c>
      <c r="H56" s="33">
        <f>F56*0.5</f>
        <v>5184</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44"/>
      <c r="E60" s="45"/>
      <c r="F60" s="45"/>
      <c r="G60" s="45"/>
      <c r="H60" s="46"/>
    </row>
    <row r="61" spans="1:8" s="16" customFormat="1" ht="24.95" customHeight="1" thickBot="1" x14ac:dyDescent="0.25">
      <c r="A61" s="47"/>
      <c r="B61" s="48"/>
      <c r="C61" s="49"/>
      <c r="D61" s="287" t="s">
        <v>228</v>
      </c>
      <c r="E61" s="287"/>
      <c r="F61" s="287"/>
      <c r="G61" s="287"/>
      <c r="H61" s="459"/>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54">
        <f>F62*1.2</f>
        <v>13996.8</v>
      </c>
      <c r="E62" s="32">
        <f>F62*1.1</f>
        <v>12830.400000000001</v>
      </c>
      <c r="F62" s="32">
        <v>11664</v>
      </c>
      <c r="G62" s="32">
        <f>F62*0.75</f>
        <v>8748</v>
      </c>
      <c r="H62" s="33">
        <f>F62*0.5</f>
        <v>5832</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61"/>
      <c r="E66" s="45"/>
      <c r="F66" s="45"/>
      <c r="G66" s="45"/>
      <c r="H66" s="46"/>
    </row>
    <row r="67" spans="1:8" s="16" customFormat="1" ht="24.95" customHeight="1" thickBot="1" x14ac:dyDescent="0.25">
      <c r="A67" s="81"/>
      <c r="B67" s="82"/>
      <c r="C67" s="83"/>
      <c r="D67" s="287" t="s">
        <v>228</v>
      </c>
      <c r="E67" s="287"/>
      <c r="F67" s="287"/>
      <c r="G67" s="287"/>
      <c r="H67" s="459"/>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267">
        <v>300</v>
      </c>
      <c r="E68" s="268"/>
      <c r="F68" s="268"/>
      <c r="G68" s="268"/>
      <c r="H68" s="269"/>
    </row>
    <row r="69" spans="1:8" s="16" customFormat="1" ht="94.5" customHeight="1" x14ac:dyDescent="0.2">
      <c r="A69" s="71"/>
      <c r="B69" s="92"/>
      <c r="C69" s="93"/>
      <c r="D69" s="94"/>
      <c r="E69" s="95"/>
      <c r="F69" s="95"/>
      <c r="G69" s="95"/>
      <c r="H69" s="270"/>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271"/>
      <c r="E70" s="272"/>
      <c r="F70" s="272"/>
      <c r="G70" s="272"/>
      <c r="H70" s="273"/>
    </row>
    <row r="71" spans="1:8" s="16" customFormat="1" ht="24.95" customHeight="1" thickBot="1" x14ac:dyDescent="0.25">
      <c r="A71" s="81"/>
      <c r="B71" s="460"/>
      <c r="C71" s="130"/>
      <c r="D71" s="345" t="s">
        <v>234</v>
      </c>
      <c r="E71" s="345"/>
      <c r="F71" s="345"/>
      <c r="G71" s="345"/>
      <c r="H71" s="346"/>
    </row>
    <row r="72" spans="1:8" s="16" customFormat="1" ht="24.95" customHeight="1" thickBot="1" x14ac:dyDescent="0.25">
      <c r="A72" s="461"/>
      <c r="B72" s="124"/>
      <c r="C72" s="125"/>
      <c r="D72" s="462" t="s">
        <v>168</v>
      </c>
      <c r="E72" s="463" t="s">
        <v>169</v>
      </c>
      <c r="F72" s="464" t="s">
        <v>170</v>
      </c>
      <c r="G72" s="463" t="s">
        <v>171</v>
      </c>
      <c r="H72" s="465" t="s">
        <v>172</v>
      </c>
    </row>
    <row r="73" spans="1:8" s="16" customFormat="1" ht="48" customHeight="1" x14ac:dyDescent="0.2">
      <c r="A73" s="29" t="s">
        <v>235</v>
      </c>
      <c r="B73" s="30" t="s">
        <v>27</v>
      </c>
      <c r="C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3" s="31">
        <f>F73*1.2</f>
        <v>10368</v>
      </c>
      <c r="E73" s="32">
        <f>F73*1.1</f>
        <v>9504</v>
      </c>
      <c r="F73" s="32">
        <v>8640</v>
      </c>
      <c r="G73" s="32">
        <f>F73*0.75</f>
        <v>6480</v>
      </c>
      <c r="H73" s="33">
        <f>F73*0.5</f>
        <v>4320</v>
      </c>
    </row>
    <row r="74" spans="1:8" s="16" customFormat="1" ht="132" customHeight="1" x14ac:dyDescent="0.2">
      <c r="A74" s="34"/>
      <c r="B74" s="35"/>
      <c r="C74" s="35"/>
      <c r="D74" s="36"/>
      <c r="E74" s="37"/>
      <c r="F74" s="37"/>
      <c r="G74" s="37"/>
      <c r="H74" s="38"/>
    </row>
    <row r="75" spans="1:8" s="16" customFormat="1" ht="97.5" customHeight="1" x14ac:dyDescent="0.2">
      <c r="A75" s="34"/>
      <c r="B75" s="39" t="s">
        <v>12</v>
      </c>
      <c r="C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5" s="36"/>
      <c r="E75" s="37"/>
      <c r="F75" s="37"/>
      <c r="G75" s="37"/>
      <c r="H75" s="38"/>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6" s="44"/>
      <c r="E76" s="45"/>
      <c r="F76" s="45"/>
      <c r="G76" s="45"/>
      <c r="H76" s="46"/>
    </row>
    <row r="77" spans="1:8" s="16" customFormat="1" ht="24.95" customHeight="1" thickBot="1" x14ac:dyDescent="0.25">
      <c r="A77" s="47"/>
      <c r="B77" s="48"/>
      <c r="C77" s="49"/>
      <c r="D77" s="287"/>
      <c r="E77" s="287"/>
      <c r="F77" s="287"/>
      <c r="G77" s="287"/>
      <c r="H77" s="459"/>
    </row>
    <row r="78" spans="1:8" s="16" customFormat="1" ht="48" customHeight="1" x14ac:dyDescent="0.2">
      <c r="A78" s="53" t="s">
        <v>236</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8" s="54">
        <f>F78*1.2</f>
        <v>13464</v>
      </c>
      <c r="E78" s="32">
        <f>F78*1.1</f>
        <v>12342.000000000002</v>
      </c>
      <c r="F78" s="32">
        <v>11220</v>
      </c>
      <c r="G78" s="32">
        <f>F78*0.75</f>
        <v>8415</v>
      </c>
      <c r="H78" s="33">
        <f>F78*0.5</f>
        <v>5610</v>
      </c>
    </row>
    <row r="79" spans="1:8" s="16" customFormat="1" ht="132" customHeight="1" x14ac:dyDescent="0.2">
      <c r="A79" s="55"/>
      <c r="B79" s="35"/>
      <c r="C79" s="35"/>
      <c r="D79" s="56"/>
      <c r="E79" s="37"/>
      <c r="F79" s="37"/>
      <c r="G79" s="37"/>
      <c r="H79" s="38"/>
    </row>
    <row r="80" spans="1:8" s="16" customFormat="1" ht="97.5" customHeight="1" x14ac:dyDescent="0.2">
      <c r="A80" s="55"/>
      <c r="B80" s="39" t="s">
        <v>12</v>
      </c>
      <c r="C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1" s="56"/>
      <c r="E81" s="37"/>
      <c r="F81" s="37"/>
      <c r="G81" s="37"/>
      <c r="H81" s="38"/>
    </row>
    <row r="82" spans="1:8" s="16" customFormat="1" ht="92.25" customHeight="1" thickBot="1" x14ac:dyDescent="0.25">
      <c r="A82" s="59"/>
      <c r="B82" s="42" t="s">
        <v>16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2" s="61"/>
      <c r="E82" s="45"/>
      <c r="F82" s="45"/>
      <c r="G82" s="45"/>
      <c r="H82" s="46"/>
    </row>
    <row r="83" spans="1:8" s="16" customFormat="1" ht="24.95" customHeight="1" thickBot="1" x14ac:dyDescent="0.25">
      <c r="A83" s="81"/>
      <c r="B83" s="82"/>
      <c r="C83" s="83"/>
      <c r="D83" s="287"/>
      <c r="E83" s="287"/>
      <c r="F83" s="287"/>
      <c r="G83" s="287"/>
      <c r="H83" s="459"/>
    </row>
    <row r="84" spans="1:8" s="16" customFormat="1" ht="50.1" customHeight="1" x14ac:dyDescent="0.2">
      <c r="A84" s="65" t="s">
        <v>237</v>
      </c>
      <c r="B84" s="66" t="s">
        <v>177</v>
      </c>
      <c r="C84" s="7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4" s="267">
        <v>300</v>
      </c>
      <c r="E84" s="268"/>
      <c r="F84" s="268"/>
      <c r="G84" s="268"/>
      <c r="H84" s="269"/>
    </row>
    <row r="85" spans="1:8" s="16" customFormat="1" ht="94.5" customHeight="1" x14ac:dyDescent="0.2">
      <c r="A85" s="71"/>
      <c r="B85" s="72" t="s">
        <v>23</v>
      </c>
      <c r="C85"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5" s="94"/>
      <c r="E85" s="95"/>
      <c r="F85" s="95"/>
      <c r="G85" s="95"/>
      <c r="H85" s="270"/>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6" s="271"/>
      <c r="E86" s="272"/>
      <c r="F86" s="272"/>
      <c r="G86" s="272"/>
      <c r="H86" s="273"/>
    </row>
    <row r="87" spans="1:8" s="16" customFormat="1" ht="24.95" customHeight="1" thickBot="1" x14ac:dyDescent="0.25">
      <c r="A87" s="81"/>
      <c r="B87" s="129"/>
      <c r="C87" s="130"/>
      <c r="D87" s="345" t="s">
        <v>234</v>
      </c>
      <c r="E87" s="345"/>
      <c r="F87" s="345"/>
      <c r="G87" s="345"/>
      <c r="H87" s="346"/>
    </row>
    <row r="88" spans="1:8" s="16" customFormat="1" ht="50.1" customHeight="1" thickBot="1" x14ac:dyDescent="0.25">
      <c r="A88" s="136" t="s">
        <v>38</v>
      </c>
      <c r="B88" s="137"/>
      <c r="C88" s="137"/>
      <c r="D88" s="466" t="str">
        <f>"от "&amp;MIN(D89:D107)&amp;" до "&amp;MAX(D89:D107)</f>
        <v>от 2340 до 44460</v>
      </c>
      <c r="E88" s="467"/>
      <c r="F88" s="467"/>
      <c r="G88" s="467"/>
      <c r="H88" s="468"/>
    </row>
    <row r="89" spans="1:8" s="16" customFormat="1" ht="43.5" customHeight="1" x14ac:dyDescent="0.2">
      <c r="A89" s="775" t="s">
        <v>238</v>
      </c>
      <c r="B89" s="776"/>
      <c r="C89"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9" s="56">
        <v>2340</v>
      </c>
      <c r="E89" s="37"/>
      <c r="F89" s="37"/>
      <c r="G89" s="37"/>
      <c r="H89" s="38"/>
    </row>
    <row r="90" spans="1:8" s="16" customFormat="1" ht="60.75" customHeight="1" x14ac:dyDescent="0.2">
      <c r="A90" s="558" t="s">
        <v>239</v>
      </c>
      <c r="B90" s="568"/>
      <c r="C90" s="350"/>
      <c r="D90" s="56">
        <v>4680</v>
      </c>
      <c r="E90" s="37"/>
      <c r="F90" s="37"/>
      <c r="G90" s="37"/>
      <c r="H90" s="38"/>
    </row>
    <row r="91" spans="1:8" s="16" customFormat="1" ht="45.75" customHeight="1" x14ac:dyDescent="0.2">
      <c r="A91" s="558" t="s">
        <v>240</v>
      </c>
      <c r="B91" s="568"/>
      <c r="C91" s="350"/>
      <c r="D91" s="56">
        <v>7020</v>
      </c>
      <c r="E91" s="37"/>
      <c r="F91" s="37"/>
      <c r="G91" s="37"/>
      <c r="H91" s="38"/>
    </row>
    <row r="92" spans="1:8" s="16" customFormat="1" ht="47.25" customHeight="1" x14ac:dyDescent="0.2">
      <c r="A92" s="558" t="s">
        <v>241</v>
      </c>
      <c r="B92" s="568"/>
      <c r="C92" s="350"/>
      <c r="D92" s="56">
        <v>9360</v>
      </c>
      <c r="E92" s="37"/>
      <c r="F92" s="37"/>
      <c r="G92" s="37"/>
      <c r="H92" s="38"/>
    </row>
    <row r="93" spans="1:8" s="16" customFormat="1" ht="49.5" customHeight="1" x14ac:dyDescent="0.2">
      <c r="A93" s="558" t="s">
        <v>242</v>
      </c>
      <c r="B93" s="568"/>
      <c r="C93" s="350"/>
      <c r="D93" s="56">
        <v>11700</v>
      </c>
      <c r="E93" s="37"/>
      <c r="F93" s="37"/>
      <c r="G93" s="37"/>
      <c r="H93" s="38"/>
    </row>
    <row r="94" spans="1:8" s="16" customFormat="1" ht="49.5" customHeight="1" x14ac:dyDescent="0.2">
      <c r="A94" s="558" t="s">
        <v>243</v>
      </c>
      <c r="B94" s="568"/>
      <c r="C94" s="350"/>
      <c r="D94" s="56">
        <v>14040</v>
      </c>
      <c r="E94" s="37"/>
      <c r="F94" s="37"/>
      <c r="G94" s="37"/>
      <c r="H94" s="38"/>
    </row>
    <row r="95" spans="1:8" s="16" customFormat="1" ht="49.5" customHeight="1" x14ac:dyDescent="0.2">
      <c r="A95" s="558" t="s">
        <v>244</v>
      </c>
      <c r="B95" s="568"/>
      <c r="C95" s="350"/>
      <c r="D95" s="56">
        <v>16380</v>
      </c>
      <c r="E95" s="37"/>
      <c r="F95" s="37"/>
      <c r="G95" s="37"/>
      <c r="H95" s="38"/>
    </row>
    <row r="96" spans="1:8" s="16" customFormat="1" ht="49.5" customHeight="1" x14ac:dyDescent="0.2">
      <c r="A96" s="558" t="s">
        <v>245</v>
      </c>
      <c r="B96" s="568"/>
      <c r="C96" s="350"/>
      <c r="D96" s="56">
        <v>18720</v>
      </c>
      <c r="E96" s="37"/>
      <c r="F96" s="37"/>
      <c r="G96" s="37"/>
      <c r="H96" s="38"/>
    </row>
    <row r="97" spans="1:8" s="16" customFormat="1" ht="49.5" customHeight="1" x14ac:dyDescent="0.2">
      <c r="A97" s="558" t="s">
        <v>246</v>
      </c>
      <c r="B97" s="568"/>
      <c r="C97" s="350"/>
      <c r="D97" s="56">
        <v>21060</v>
      </c>
      <c r="E97" s="37"/>
      <c r="F97" s="37"/>
      <c r="G97" s="37"/>
      <c r="H97" s="38"/>
    </row>
    <row r="98" spans="1:8" s="16" customFormat="1" ht="49.5" customHeight="1" x14ac:dyDescent="0.2">
      <c r="A98" s="558" t="s">
        <v>247</v>
      </c>
      <c r="B98" s="568"/>
      <c r="C98" s="350"/>
      <c r="D98" s="56">
        <v>23400</v>
      </c>
      <c r="E98" s="37"/>
      <c r="F98" s="37"/>
      <c r="G98" s="37"/>
      <c r="H98" s="38"/>
    </row>
    <row r="99" spans="1:8" s="16" customFormat="1" ht="49.5" customHeight="1" x14ac:dyDescent="0.2">
      <c r="A99" s="558" t="s">
        <v>248</v>
      </c>
      <c r="B99" s="568"/>
      <c r="C99" s="350"/>
      <c r="D99" s="56">
        <v>25740</v>
      </c>
      <c r="E99" s="37"/>
      <c r="F99" s="37"/>
      <c r="G99" s="37"/>
      <c r="H99" s="38"/>
    </row>
    <row r="100" spans="1:8" s="16" customFormat="1" ht="49.5" customHeight="1" x14ac:dyDescent="0.2">
      <c r="A100" s="558" t="s">
        <v>249</v>
      </c>
      <c r="B100" s="568"/>
      <c r="C100" s="350"/>
      <c r="D100" s="56">
        <v>28080</v>
      </c>
      <c r="E100" s="37"/>
      <c r="F100" s="37"/>
      <c r="G100" s="37"/>
      <c r="H100" s="38"/>
    </row>
    <row r="101" spans="1:8" s="16" customFormat="1" ht="49.5" customHeight="1" x14ac:dyDescent="0.2">
      <c r="A101" s="558" t="s">
        <v>250</v>
      </c>
      <c r="B101" s="568"/>
      <c r="C101" s="350"/>
      <c r="D101" s="56">
        <v>30420</v>
      </c>
      <c r="E101" s="37"/>
      <c r="F101" s="37"/>
      <c r="G101" s="37"/>
      <c r="H101" s="38"/>
    </row>
    <row r="102" spans="1:8" s="16" customFormat="1" ht="49.5" customHeight="1" x14ac:dyDescent="0.2">
      <c r="A102" s="558" t="s">
        <v>251</v>
      </c>
      <c r="B102" s="568"/>
      <c r="C102" s="350"/>
      <c r="D102" s="56">
        <v>32760</v>
      </c>
      <c r="E102" s="37"/>
      <c r="F102" s="37"/>
      <c r="G102" s="37"/>
      <c r="H102" s="38"/>
    </row>
    <row r="103" spans="1:8" s="16" customFormat="1" ht="49.5" customHeight="1" x14ac:dyDescent="0.2">
      <c r="A103" s="558" t="s">
        <v>252</v>
      </c>
      <c r="B103" s="568"/>
      <c r="C103" s="350"/>
      <c r="D103" s="56">
        <v>35100</v>
      </c>
      <c r="E103" s="37"/>
      <c r="F103" s="37"/>
      <c r="G103" s="37"/>
      <c r="H103" s="38"/>
    </row>
    <row r="104" spans="1:8" s="16" customFormat="1" ht="49.5" customHeight="1" x14ac:dyDescent="0.2">
      <c r="A104" s="558" t="s">
        <v>253</v>
      </c>
      <c r="B104" s="568"/>
      <c r="C104" s="350"/>
      <c r="D104" s="56">
        <v>37440</v>
      </c>
      <c r="E104" s="37"/>
      <c r="F104" s="37"/>
      <c r="G104" s="37"/>
      <c r="H104" s="38"/>
    </row>
    <row r="105" spans="1:8" s="16" customFormat="1" ht="49.5" customHeight="1" x14ac:dyDescent="0.2">
      <c r="A105" s="558" t="s">
        <v>254</v>
      </c>
      <c r="B105" s="568"/>
      <c r="C105" s="350"/>
      <c r="D105" s="56">
        <v>39780</v>
      </c>
      <c r="E105" s="37"/>
      <c r="F105" s="37"/>
      <c r="G105" s="37"/>
      <c r="H105" s="38"/>
    </row>
    <row r="106" spans="1:8" s="16" customFormat="1" ht="49.5" customHeight="1" x14ac:dyDescent="0.2">
      <c r="A106" s="558" t="s">
        <v>255</v>
      </c>
      <c r="B106" s="568"/>
      <c r="C106" s="350"/>
      <c r="D106" s="56">
        <v>42120</v>
      </c>
      <c r="E106" s="37"/>
      <c r="F106" s="37"/>
      <c r="G106" s="37"/>
      <c r="H106" s="38"/>
    </row>
    <row r="107" spans="1:8" s="16" customFormat="1" ht="49.5" customHeight="1" x14ac:dyDescent="0.2">
      <c r="A107" s="558" t="s">
        <v>256</v>
      </c>
      <c r="B107" s="568"/>
      <c r="C107" s="350"/>
      <c r="D107" s="56">
        <v>44460</v>
      </c>
      <c r="E107" s="37"/>
      <c r="F107" s="37"/>
      <c r="G107" s="37"/>
      <c r="H107" s="38"/>
    </row>
    <row r="108" spans="1:8" s="16" customFormat="1" ht="49.5" customHeight="1" x14ac:dyDescent="0.2">
      <c r="A108" s="147" t="s">
        <v>257</v>
      </c>
      <c r="B108" s="148"/>
      <c r="C108" s="350"/>
      <c r="D108" s="56">
        <v>46800</v>
      </c>
      <c r="E108" s="37"/>
      <c r="F108" s="37"/>
      <c r="G108" s="37"/>
      <c r="H108" s="38"/>
    </row>
    <row r="109" spans="1:8" s="16" customFormat="1" ht="49.5" customHeight="1" x14ac:dyDescent="0.2">
      <c r="A109" s="147" t="s">
        <v>258</v>
      </c>
      <c r="B109" s="148"/>
      <c r="C109" s="350"/>
      <c r="D109" s="56">
        <v>49140</v>
      </c>
      <c r="E109" s="37"/>
      <c r="F109" s="37"/>
      <c r="G109" s="37"/>
      <c r="H109" s="38"/>
    </row>
    <row r="110" spans="1:8" s="16" customFormat="1" ht="49.5" customHeight="1" x14ac:dyDescent="0.2">
      <c r="A110" s="147" t="s">
        <v>259</v>
      </c>
      <c r="B110" s="148"/>
      <c r="C110" s="350"/>
      <c r="D110" s="56">
        <v>51480</v>
      </c>
      <c r="E110" s="37"/>
      <c r="F110" s="37"/>
      <c r="G110" s="37"/>
      <c r="H110" s="38"/>
    </row>
    <row r="111" spans="1:8" s="16" customFormat="1" ht="49.5" customHeight="1" x14ac:dyDescent="0.2">
      <c r="A111" s="147" t="s">
        <v>260</v>
      </c>
      <c r="B111" s="148"/>
      <c r="C111" s="350"/>
      <c r="D111" s="56">
        <v>53820</v>
      </c>
      <c r="E111" s="37"/>
      <c r="F111" s="37"/>
      <c r="G111" s="37"/>
      <c r="H111" s="38"/>
    </row>
    <row r="112" spans="1:8" s="16" customFormat="1" ht="49.5" customHeight="1" x14ac:dyDescent="0.2">
      <c r="A112" s="147" t="s">
        <v>261</v>
      </c>
      <c r="B112" s="148"/>
      <c r="C112" s="350"/>
      <c r="D112" s="56">
        <v>56160</v>
      </c>
      <c r="E112" s="37"/>
      <c r="F112" s="37"/>
      <c r="G112" s="37"/>
      <c r="H112" s="38"/>
    </row>
    <row r="113" spans="1:8" s="16" customFormat="1" ht="49.5" customHeight="1" x14ac:dyDescent="0.2">
      <c r="A113" s="147" t="s">
        <v>262</v>
      </c>
      <c r="B113" s="148"/>
      <c r="C113" s="350"/>
      <c r="D113" s="56">
        <v>58500</v>
      </c>
      <c r="E113" s="37"/>
      <c r="F113" s="37"/>
      <c r="G113" s="37"/>
      <c r="H113" s="38"/>
    </row>
    <row r="114" spans="1:8" s="16" customFormat="1" ht="49.5" customHeight="1" x14ac:dyDescent="0.2">
      <c r="A114" s="147" t="s">
        <v>263</v>
      </c>
      <c r="B114" s="148"/>
      <c r="C114" s="350"/>
      <c r="D114" s="56">
        <v>60840</v>
      </c>
      <c r="E114" s="37"/>
      <c r="F114" s="37"/>
      <c r="G114" s="37"/>
      <c r="H114" s="38"/>
    </row>
    <row r="115" spans="1:8" s="16" customFormat="1" ht="49.5" customHeight="1" x14ac:dyDescent="0.2">
      <c r="A115" s="147" t="s">
        <v>264</v>
      </c>
      <c r="B115" s="148"/>
      <c r="C115" s="350"/>
      <c r="D115" s="56">
        <v>63180</v>
      </c>
      <c r="E115" s="37"/>
      <c r="F115" s="37"/>
      <c r="G115" s="37"/>
      <c r="H115" s="38"/>
    </row>
    <row r="116" spans="1:8" s="16" customFormat="1" ht="49.5" customHeight="1" x14ac:dyDescent="0.2">
      <c r="A116" s="147" t="s">
        <v>265</v>
      </c>
      <c r="B116" s="148"/>
      <c r="C116" s="350"/>
      <c r="D116" s="56">
        <v>65520</v>
      </c>
      <c r="E116" s="37"/>
      <c r="F116" s="37"/>
      <c r="G116" s="37"/>
      <c r="H116" s="38"/>
    </row>
    <row r="117" spans="1:8" s="16" customFormat="1" ht="49.5" customHeight="1" x14ac:dyDescent="0.2">
      <c r="A117" s="147" t="s">
        <v>266</v>
      </c>
      <c r="B117" s="148"/>
      <c r="C117" s="350"/>
      <c r="D117" s="56">
        <v>67860</v>
      </c>
      <c r="E117" s="37"/>
      <c r="F117" s="37"/>
      <c r="G117" s="37"/>
      <c r="H117" s="38"/>
    </row>
    <row r="118" spans="1:8" s="16" customFormat="1" ht="49.5" customHeight="1" thickBot="1" x14ac:dyDescent="0.25">
      <c r="A118" s="147" t="s">
        <v>267</v>
      </c>
      <c r="B118" s="148"/>
      <c r="C118" s="367"/>
      <c r="D118" s="56">
        <v>70200</v>
      </c>
      <c r="E118" s="37"/>
      <c r="F118" s="37"/>
      <c r="G118" s="37"/>
      <c r="H118" s="38"/>
    </row>
    <row r="119" spans="1:8" s="16" customFormat="1" ht="24.95" customHeight="1" thickBot="1" x14ac:dyDescent="0.25">
      <c r="A119" s="81"/>
      <c r="B119" s="460"/>
      <c r="C119" s="130"/>
      <c r="D119" s="287" t="s">
        <v>228</v>
      </c>
      <c r="E119" s="287"/>
      <c r="F119" s="287"/>
      <c r="G119" s="287"/>
      <c r="H119" s="459"/>
    </row>
    <row r="120" spans="1:8" ht="50.1" customHeight="1" thickBot="1" x14ac:dyDescent="0.25">
      <c r="A120" s="136" t="s">
        <v>38</v>
      </c>
      <c r="B120" s="656"/>
      <c r="C120" s="656"/>
      <c r="D120" s="362" t="str">
        <f>"от "&amp;MIN(D121:D140)&amp;" до "&amp;MAX(D121:D140)</f>
        <v>от 2340 до 46800</v>
      </c>
      <c r="E120" s="362"/>
      <c r="F120" s="362"/>
      <c r="G120" s="362"/>
      <c r="H120" s="363"/>
    </row>
    <row r="121" spans="1:8" ht="37.5" customHeight="1" x14ac:dyDescent="0.2">
      <c r="A121" s="775" t="s">
        <v>39</v>
      </c>
      <c r="B121" s="776"/>
      <c r="C121"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56">
        <v>2340</v>
      </c>
      <c r="E121" s="37"/>
      <c r="F121" s="37"/>
      <c r="G121" s="37"/>
      <c r="H121" s="38"/>
    </row>
    <row r="122" spans="1:8" ht="37.5" customHeight="1" x14ac:dyDescent="0.2">
      <c r="A122" s="558" t="s">
        <v>40</v>
      </c>
      <c r="B122" s="568"/>
      <c r="C122" s="350"/>
      <c r="D122" s="56">
        <v>4680</v>
      </c>
      <c r="E122" s="37"/>
      <c r="F122" s="37"/>
      <c r="G122" s="37"/>
      <c r="H122" s="38"/>
    </row>
    <row r="123" spans="1:8" ht="37.5" customHeight="1" x14ac:dyDescent="0.2">
      <c r="A123" s="558" t="s">
        <v>41</v>
      </c>
      <c r="B123" s="568"/>
      <c r="C123" s="350"/>
      <c r="D123" s="56">
        <v>7020</v>
      </c>
      <c r="E123" s="37"/>
      <c r="F123" s="37"/>
      <c r="G123" s="37"/>
      <c r="H123" s="38"/>
    </row>
    <row r="124" spans="1:8" ht="37.5" customHeight="1" x14ac:dyDescent="0.2">
      <c r="A124" s="558" t="s">
        <v>42</v>
      </c>
      <c r="B124" s="568"/>
      <c r="C124" s="350"/>
      <c r="D124" s="56">
        <v>9360</v>
      </c>
      <c r="E124" s="37"/>
      <c r="F124" s="37"/>
      <c r="G124" s="37"/>
      <c r="H124" s="38"/>
    </row>
    <row r="125" spans="1:8" ht="37.5" customHeight="1" x14ac:dyDescent="0.2">
      <c r="A125" s="558" t="s">
        <v>43</v>
      </c>
      <c r="B125" s="568"/>
      <c r="C125" s="350"/>
      <c r="D125" s="56">
        <v>11700</v>
      </c>
      <c r="E125" s="37"/>
      <c r="F125" s="37"/>
      <c r="G125" s="37"/>
      <c r="H125" s="38"/>
    </row>
    <row r="126" spans="1:8" ht="37.5" customHeight="1" x14ac:dyDescent="0.2">
      <c r="A126" s="558" t="s">
        <v>44</v>
      </c>
      <c r="B126" s="568"/>
      <c r="C126" s="350"/>
      <c r="D126" s="56">
        <v>14040</v>
      </c>
      <c r="E126" s="37"/>
      <c r="F126" s="37"/>
      <c r="G126" s="37"/>
      <c r="H126" s="38"/>
    </row>
    <row r="127" spans="1:8" ht="37.5" customHeight="1" x14ac:dyDescent="0.2">
      <c r="A127" s="558" t="s">
        <v>45</v>
      </c>
      <c r="B127" s="568"/>
      <c r="C127" s="350"/>
      <c r="D127" s="56">
        <v>16380</v>
      </c>
      <c r="E127" s="37"/>
      <c r="F127" s="37"/>
      <c r="G127" s="37"/>
      <c r="H127" s="38"/>
    </row>
    <row r="128" spans="1:8" ht="37.5" customHeight="1" x14ac:dyDescent="0.2">
      <c r="A128" s="558" t="s">
        <v>46</v>
      </c>
      <c r="B128" s="568"/>
      <c r="C128" s="350"/>
      <c r="D128" s="56">
        <v>18720</v>
      </c>
      <c r="E128" s="37"/>
      <c r="F128" s="37"/>
      <c r="G128" s="37"/>
      <c r="H128" s="38"/>
    </row>
    <row r="129" spans="1:8" ht="37.5" customHeight="1" x14ac:dyDescent="0.2">
      <c r="A129" s="558" t="s">
        <v>47</v>
      </c>
      <c r="B129" s="568"/>
      <c r="C129" s="350"/>
      <c r="D129" s="56">
        <v>21060</v>
      </c>
      <c r="E129" s="37"/>
      <c r="F129" s="37"/>
      <c r="G129" s="37"/>
      <c r="H129" s="38"/>
    </row>
    <row r="130" spans="1:8" ht="37.5" customHeight="1" x14ac:dyDescent="0.2">
      <c r="A130" s="558" t="s">
        <v>48</v>
      </c>
      <c r="B130" s="568"/>
      <c r="C130" s="350"/>
      <c r="D130" s="56">
        <v>23400</v>
      </c>
      <c r="E130" s="37"/>
      <c r="F130" s="37"/>
      <c r="G130" s="37"/>
      <c r="H130" s="38"/>
    </row>
    <row r="131" spans="1:8" ht="37.5" customHeight="1" x14ac:dyDescent="0.2">
      <c r="A131" s="558" t="s">
        <v>49</v>
      </c>
      <c r="B131" s="568"/>
      <c r="C131" s="350"/>
      <c r="D131" s="56">
        <v>25740</v>
      </c>
      <c r="E131" s="37"/>
      <c r="F131" s="37"/>
      <c r="G131" s="37"/>
      <c r="H131" s="38"/>
    </row>
    <row r="132" spans="1:8" ht="37.5" customHeight="1" x14ac:dyDescent="0.2">
      <c r="A132" s="558" t="s">
        <v>50</v>
      </c>
      <c r="B132" s="568"/>
      <c r="C132" s="350"/>
      <c r="D132" s="56">
        <v>28080</v>
      </c>
      <c r="E132" s="37"/>
      <c r="F132" s="37"/>
      <c r="G132" s="37"/>
      <c r="H132" s="38"/>
    </row>
    <row r="133" spans="1:8" ht="37.5" customHeight="1" x14ac:dyDescent="0.2">
      <c r="A133" s="558" t="s">
        <v>51</v>
      </c>
      <c r="B133" s="568"/>
      <c r="C133" s="350"/>
      <c r="D133" s="56">
        <v>30420</v>
      </c>
      <c r="E133" s="37"/>
      <c r="F133" s="37"/>
      <c r="G133" s="37"/>
      <c r="H133" s="38"/>
    </row>
    <row r="134" spans="1:8" ht="37.5" customHeight="1" x14ac:dyDescent="0.2">
      <c r="A134" s="558" t="s">
        <v>52</v>
      </c>
      <c r="B134" s="568"/>
      <c r="C134" s="350"/>
      <c r="D134" s="56">
        <v>32760</v>
      </c>
      <c r="E134" s="37"/>
      <c r="F134" s="37"/>
      <c r="G134" s="37"/>
      <c r="H134" s="38"/>
    </row>
    <row r="135" spans="1:8" ht="37.5" customHeight="1" x14ac:dyDescent="0.2">
      <c r="A135" s="558" t="s">
        <v>53</v>
      </c>
      <c r="B135" s="568"/>
      <c r="C135" s="350"/>
      <c r="D135" s="56">
        <v>35100</v>
      </c>
      <c r="E135" s="37"/>
      <c r="F135" s="37"/>
      <c r="G135" s="37"/>
      <c r="H135" s="38"/>
    </row>
    <row r="136" spans="1:8" ht="37.5" customHeight="1" x14ac:dyDescent="0.2">
      <c r="A136" s="558" t="s">
        <v>54</v>
      </c>
      <c r="B136" s="568"/>
      <c r="C136" s="350"/>
      <c r="D136" s="56">
        <v>37440</v>
      </c>
      <c r="E136" s="37"/>
      <c r="F136" s="37"/>
      <c r="G136" s="37"/>
      <c r="H136" s="38"/>
    </row>
    <row r="137" spans="1:8" ht="37.5" customHeight="1" x14ac:dyDescent="0.2">
      <c r="A137" s="558" t="s">
        <v>55</v>
      </c>
      <c r="B137" s="568"/>
      <c r="C137" s="350"/>
      <c r="D137" s="56">
        <v>39780</v>
      </c>
      <c r="E137" s="37"/>
      <c r="F137" s="37"/>
      <c r="G137" s="37"/>
      <c r="H137" s="38"/>
    </row>
    <row r="138" spans="1:8" ht="37.5" customHeight="1" x14ac:dyDescent="0.2">
      <c r="A138" s="558" t="s">
        <v>56</v>
      </c>
      <c r="B138" s="568"/>
      <c r="C138" s="350"/>
      <c r="D138" s="56">
        <v>42120</v>
      </c>
      <c r="E138" s="37"/>
      <c r="F138" s="37"/>
      <c r="G138" s="37"/>
      <c r="H138" s="38"/>
    </row>
    <row r="139" spans="1:8" ht="37.5" customHeight="1" x14ac:dyDescent="0.2">
      <c r="A139" s="558" t="s">
        <v>57</v>
      </c>
      <c r="B139" s="568"/>
      <c r="C139" s="350"/>
      <c r="D139" s="56">
        <v>44460</v>
      </c>
      <c r="E139" s="37"/>
      <c r="F139" s="37"/>
      <c r="G139" s="37"/>
      <c r="H139" s="38"/>
    </row>
    <row r="140" spans="1:8" ht="37.5" customHeight="1" x14ac:dyDescent="0.2">
      <c r="A140" s="147" t="s">
        <v>58</v>
      </c>
      <c r="B140" s="148"/>
      <c r="C140" s="350"/>
      <c r="D140" s="56">
        <v>46800</v>
      </c>
      <c r="E140" s="37"/>
      <c r="F140" s="37"/>
      <c r="G140" s="37"/>
      <c r="H140" s="38"/>
    </row>
    <row r="141" spans="1:8" ht="37.5" customHeight="1" x14ac:dyDescent="0.2">
      <c r="A141" s="147" t="s">
        <v>178</v>
      </c>
      <c r="B141" s="148"/>
      <c r="C141" s="350"/>
      <c r="D141" s="56">
        <v>49140</v>
      </c>
      <c r="E141" s="37"/>
      <c r="F141" s="37"/>
      <c r="G141" s="37"/>
      <c r="H141" s="38"/>
    </row>
    <row r="142" spans="1:8" ht="37.5" customHeight="1" x14ac:dyDescent="0.2">
      <c r="A142" s="147" t="s">
        <v>179</v>
      </c>
      <c r="B142" s="148"/>
      <c r="C142" s="350"/>
      <c r="D142" s="56">
        <v>51480</v>
      </c>
      <c r="E142" s="37"/>
      <c r="F142" s="37"/>
      <c r="G142" s="37"/>
      <c r="H142" s="38"/>
    </row>
    <row r="143" spans="1:8" ht="37.5" customHeight="1" x14ac:dyDescent="0.2">
      <c r="A143" s="147" t="s">
        <v>180</v>
      </c>
      <c r="B143" s="148"/>
      <c r="C143" s="350"/>
      <c r="D143" s="56">
        <v>53820</v>
      </c>
      <c r="E143" s="37"/>
      <c r="F143" s="37"/>
      <c r="G143" s="37"/>
      <c r="H143" s="38"/>
    </row>
    <row r="144" spans="1:8" ht="37.5" customHeight="1" x14ac:dyDescent="0.2">
      <c r="A144" s="147" t="s">
        <v>181</v>
      </c>
      <c r="B144" s="148"/>
      <c r="C144" s="350"/>
      <c r="D144" s="56">
        <v>56160</v>
      </c>
      <c r="E144" s="37"/>
      <c r="F144" s="37"/>
      <c r="G144" s="37"/>
      <c r="H144" s="38"/>
    </row>
    <row r="145" spans="1:8" ht="37.5" customHeight="1" x14ac:dyDescent="0.2">
      <c r="A145" s="147" t="s">
        <v>182</v>
      </c>
      <c r="B145" s="148"/>
      <c r="C145" s="350"/>
      <c r="D145" s="56">
        <v>58500</v>
      </c>
      <c r="E145" s="37"/>
      <c r="F145" s="37"/>
      <c r="G145" s="37"/>
      <c r="H145" s="38"/>
    </row>
    <row r="146" spans="1:8" ht="37.5" customHeight="1" x14ac:dyDescent="0.2">
      <c r="A146" s="147" t="s">
        <v>183</v>
      </c>
      <c r="B146" s="148"/>
      <c r="C146" s="350"/>
      <c r="D146" s="56">
        <v>60840</v>
      </c>
      <c r="E146" s="37"/>
      <c r="F146" s="37"/>
      <c r="G146" s="37"/>
      <c r="H146" s="38"/>
    </row>
    <row r="147" spans="1:8" ht="37.5" customHeight="1" x14ac:dyDescent="0.2">
      <c r="A147" s="147" t="s">
        <v>184</v>
      </c>
      <c r="B147" s="148"/>
      <c r="C147" s="350"/>
      <c r="D147" s="56">
        <v>63180</v>
      </c>
      <c r="E147" s="37"/>
      <c r="F147" s="37"/>
      <c r="G147" s="37"/>
      <c r="H147" s="38"/>
    </row>
    <row r="148" spans="1:8" ht="37.5" customHeight="1" x14ac:dyDescent="0.2">
      <c r="A148" s="147" t="s">
        <v>185</v>
      </c>
      <c r="B148" s="148"/>
      <c r="C148" s="350"/>
      <c r="D148" s="56">
        <v>65520</v>
      </c>
      <c r="E148" s="37"/>
      <c r="F148" s="37"/>
      <c r="G148" s="37"/>
      <c r="H148" s="38"/>
    </row>
    <row r="149" spans="1:8" ht="37.5" customHeight="1" x14ac:dyDescent="0.2">
      <c r="A149" s="147" t="s">
        <v>186</v>
      </c>
      <c r="B149" s="148"/>
      <c r="C149" s="350"/>
      <c r="D149" s="56">
        <v>67860</v>
      </c>
      <c r="E149" s="37"/>
      <c r="F149" s="37"/>
      <c r="G149" s="37"/>
      <c r="H149" s="38"/>
    </row>
    <row r="150" spans="1:8" ht="37.5" customHeight="1" thickBot="1" x14ac:dyDescent="0.25">
      <c r="A150" s="147" t="s">
        <v>187</v>
      </c>
      <c r="B150" s="148"/>
      <c r="C150" s="367"/>
      <c r="D150" s="56">
        <v>70200</v>
      </c>
      <c r="E150" s="37"/>
      <c r="F150" s="37"/>
      <c r="G150" s="37"/>
      <c r="H150" s="38"/>
    </row>
    <row r="151" spans="1:8" ht="50.1" customHeight="1" thickBot="1" x14ac:dyDescent="0.25">
      <c r="A151" s="136" t="s">
        <v>59</v>
      </c>
      <c r="B151" s="656"/>
      <c r="C151" s="656"/>
      <c r="D151" s="362" t="str">
        <f>"от "&amp;MIN(D152:D161)&amp;" до "&amp;MAX(D152:D161)</f>
        <v>от 240 до 5076</v>
      </c>
      <c r="E151" s="362"/>
      <c r="F151" s="362"/>
      <c r="G151" s="362"/>
      <c r="H151" s="363"/>
    </row>
    <row r="152" spans="1:8" ht="151.5" x14ac:dyDescent="0.2">
      <c r="A152" s="446" t="s">
        <v>60</v>
      </c>
      <c r="B152" s="447" t="s">
        <v>13</v>
      </c>
      <c r="C152" s="457"/>
      <c r="D152" s="36">
        <v>810</v>
      </c>
      <c r="E152" s="37"/>
      <c r="F152" s="37"/>
      <c r="G152" s="37"/>
      <c r="H152" s="38"/>
    </row>
    <row r="153" spans="1:8" ht="37.5" customHeight="1" x14ac:dyDescent="0.2">
      <c r="A153" s="372" t="s">
        <v>61</v>
      </c>
      <c r="B153" s="777"/>
      <c r="C153" s="77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3" s="36">
        <v>474</v>
      </c>
      <c r="E153" s="37"/>
      <c r="F153" s="37"/>
      <c r="G153" s="37"/>
      <c r="H153" s="38"/>
    </row>
    <row r="154" spans="1:8" ht="37.5" customHeight="1" x14ac:dyDescent="0.2">
      <c r="A154" s="372" t="s">
        <v>62</v>
      </c>
      <c r="B154" s="777"/>
      <c r="C154" s="779"/>
      <c r="D154" s="36">
        <v>5016</v>
      </c>
      <c r="E154" s="37"/>
      <c r="F154" s="37"/>
      <c r="G154" s="37"/>
      <c r="H154" s="38"/>
    </row>
    <row r="155" spans="1:8" ht="37.5" customHeight="1" x14ac:dyDescent="0.2">
      <c r="A155" s="372" t="s">
        <v>63</v>
      </c>
      <c r="B155" s="777"/>
      <c r="C155" s="779"/>
      <c r="D155" s="36">
        <v>1476</v>
      </c>
      <c r="E155" s="37"/>
      <c r="F155" s="37"/>
      <c r="G155" s="37"/>
      <c r="H155" s="38"/>
    </row>
    <row r="156" spans="1:8" ht="37.5" customHeight="1" x14ac:dyDescent="0.2">
      <c r="A156" s="372" t="s">
        <v>64</v>
      </c>
      <c r="B156" s="777"/>
      <c r="C156" s="779"/>
      <c r="D156" s="36">
        <v>4308</v>
      </c>
      <c r="E156" s="37"/>
      <c r="F156" s="37"/>
      <c r="G156" s="37"/>
      <c r="H156" s="38"/>
    </row>
    <row r="157" spans="1:8" ht="37.5" customHeight="1" x14ac:dyDescent="0.2">
      <c r="A157" s="372" t="s">
        <v>65</v>
      </c>
      <c r="B157" s="777"/>
      <c r="C157" s="779"/>
      <c r="D157" s="36">
        <v>240</v>
      </c>
      <c r="E157" s="37"/>
      <c r="F157" s="37"/>
      <c r="G157" s="37"/>
      <c r="H157" s="38"/>
    </row>
    <row r="158" spans="1:8" ht="37.5" customHeight="1" x14ac:dyDescent="0.2">
      <c r="A158" s="372" t="s">
        <v>66</v>
      </c>
      <c r="B158" s="777"/>
      <c r="C158" s="779"/>
      <c r="D158" s="36">
        <v>240</v>
      </c>
      <c r="E158" s="37"/>
      <c r="F158" s="37"/>
      <c r="G158" s="37"/>
      <c r="H158" s="38"/>
    </row>
    <row r="159" spans="1:8" ht="37.5" customHeight="1" x14ac:dyDescent="0.2">
      <c r="A159" s="372" t="s">
        <v>67</v>
      </c>
      <c r="B159" s="777"/>
      <c r="C159" s="779"/>
      <c r="D159" s="36">
        <v>480</v>
      </c>
      <c r="E159" s="37"/>
      <c r="F159" s="37"/>
      <c r="G159" s="37"/>
      <c r="H159" s="38"/>
    </row>
    <row r="160" spans="1:8" ht="37.5" customHeight="1" x14ac:dyDescent="0.2">
      <c r="A160" s="372" t="s">
        <v>68</v>
      </c>
      <c r="B160" s="777"/>
      <c r="C160" s="779"/>
      <c r="D160" s="36">
        <v>720</v>
      </c>
      <c r="E160" s="37"/>
      <c r="F160" s="37"/>
      <c r="G160" s="37"/>
      <c r="H160" s="38"/>
    </row>
    <row r="161" spans="1:8" ht="37.5" customHeight="1" x14ac:dyDescent="0.2">
      <c r="A161" s="372" t="s">
        <v>69</v>
      </c>
      <c r="B161" s="777"/>
      <c r="C161" s="780"/>
      <c r="D161" s="36">
        <v>5076</v>
      </c>
      <c r="E161" s="37"/>
      <c r="F161" s="37"/>
      <c r="G161" s="37"/>
      <c r="H161" s="38"/>
    </row>
    <row r="162" spans="1:8" s="16" customFormat="1" ht="117.75" customHeight="1" thickBot="1" x14ac:dyDescent="0.25">
      <c r="A162" s="781" t="s">
        <v>71</v>
      </c>
      <c r="B162" s="782"/>
      <c r="C162" s="78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62" s="36">
        <v>30</v>
      </c>
      <c r="E162" s="37"/>
      <c r="F162" s="37"/>
      <c r="G162" s="37"/>
      <c r="H162" s="38"/>
    </row>
    <row r="163" spans="1:8" ht="50.1" customHeight="1" thickBot="1" x14ac:dyDescent="0.25">
      <c r="A163" s="24" t="s">
        <v>72</v>
      </c>
      <c r="B163" s="25"/>
      <c r="C163" s="26"/>
      <c r="D163" s="173" t="str">
        <f>"от "&amp;MIN(D165,D185:D201)&amp;" до "&amp;MAX(D165,D185:D201)</f>
        <v>от 504 до 30000</v>
      </c>
      <c r="E163" s="173"/>
      <c r="F163" s="173"/>
      <c r="G163" s="173"/>
      <c r="H163" s="174"/>
    </row>
    <row r="164" spans="1:8" s="16" customFormat="1" ht="24.95" customHeight="1" thickBot="1" x14ac:dyDescent="0.25">
      <c r="A164" s="81"/>
      <c r="B164" s="460"/>
      <c r="C164" s="130"/>
      <c r="D164" s="288"/>
      <c r="E164" s="288"/>
      <c r="F164" s="288"/>
      <c r="G164" s="288"/>
      <c r="H164" s="289"/>
    </row>
    <row r="165" spans="1:8" ht="63" customHeight="1" thickBot="1" x14ac:dyDescent="0.25">
      <c r="A165" s="179" t="s">
        <v>73</v>
      </c>
      <c r="B165" s="180"/>
      <c r="C16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65" s="182">
        <v>10008</v>
      </c>
      <c r="E165" s="182"/>
      <c r="F165" s="182"/>
      <c r="G165" s="182"/>
      <c r="H165" s="183"/>
    </row>
    <row r="166" spans="1:8" ht="63" customHeight="1" thickBot="1" x14ac:dyDescent="0.25">
      <c r="A166" s="184" t="s">
        <v>74</v>
      </c>
      <c r="B166" s="185"/>
      <c r="C166" s="186"/>
      <c r="D166" s="187" t="s">
        <v>75</v>
      </c>
      <c r="E166" s="188"/>
      <c r="F166" s="188"/>
      <c r="G166" s="188"/>
      <c r="H166" s="189"/>
    </row>
    <row r="167" spans="1:8" ht="63" customHeight="1" x14ac:dyDescent="0.2">
      <c r="A167" s="190" t="s">
        <v>76</v>
      </c>
      <c r="B167" s="191"/>
      <c r="C167" s="186"/>
      <c r="D167" s="157">
        <f>D165/4</f>
        <v>2502</v>
      </c>
      <c r="E167" s="157"/>
      <c r="F167" s="157"/>
      <c r="G167" s="157"/>
      <c r="H167" s="158"/>
    </row>
    <row r="168" spans="1:8" ht="63" customHeight="1" x14ac:dyDescent="0.2">
      <c r="A168" s="190" t="s">
        <v>77</v>
      </c>
      <c r="B168" s="191"/>
      <c r="C168" s="186"/>
      <c r="D168" s="157">
        <f>D165/5</f>
        <v>2001.6</v>
      </c>
      <c r="E168" s="157"/>
      <c r="F168" s="157"/>
      <c r="G168" s="157"/>
      <c r="H168" s="158"/>
    </row>
    <row r="169" spans="1:8" ht="63" customHeight="1" x14ac:dyDescent="0.2">
      <c r="A169" s="190" t="s">
        <v>78</v>
      </c>
      <c r="B169" s="191"/>
      <c r="C169" s="186"/>
      <c r="D169" s="157">
        <f>D165/6</f>
        <v>1668</v>
      </c>
      <c r="E169" s="157"/>
      <c r="F169" s="157"/>
      <c r="G169" s="157"/>
      <c r="H169" s="158"/>
    </row>
    <row r="170" spans="1:8" ht="63" customHeight="1" x14ac:dyDescent="0.2">
      <c r="A170" s="190" t="s">
        <v>79</v>
      </c>
      <c r="B170" s="191"/>
      <c r="C170" s="186"/>
      <c r="D170" s="157">
        <f>D165/7</f>
        <v>1429.7142857142858</v>
      </c>
      <c r="E170" s="157"/>
      <c r="F170" s="157"/>
      <c r="G170" s="157"/>
      <c r="H170" s="158"/>
    </row>
    <row r="171" spans="1:8" ht="63" customHeight="1" x14ac:dyDescent="0.2">
      <c r="A171" s="190" t="s">
        <v>80</v>
      </c>
      <c r="B171" s="191"/>
      <c r="C171" s="186"/>
      <c r="D171" s="157">
        <f>D165/8</f>
        <v>1251</v>
      </c>
      <c r="E171" s="157"/>
      <c r="F171" s="157"/>
      <c r="G171" s="157"/>
      <c r="H171" s="158"/>
    </row>
    <row r="172" spans="1:8" ht="63" customHeight="1" x14ac:dyDescent="0.2">
      <c r="A172" s="190" t="s">
        <v>81</v>
      </c>
      <c r="B172" s="191"/>
      <c r="C172" s="186"/>
      <c r="D172" s="157">
        <f>D165/9</f>
        <v>1112</v>
      </c>
      <c r="E172" s="157"/>
      <c r="F172" s="157"/>
      <c r="G172" s="157"/>
      <c r="H172" s="158"/>
    </row>
    <row r="173" spans="1:8" ht="63" customHeight="1" x14ac:dyDescent="0.2">
      <c r="A173" s="190" t="s">
        <v>82</v>
      </c>
      <c r="B173" s="191"/>
      <c r="C173" s="186"/>
      <c r="D173" s="157">
        <f>D165/10</f>
        <v>1000.8</v>
      </c>
      <c r="E173" s="157"/>
      <c r="F173" s="157"/>
      <c r="G173" s="157"/>
      <c r="H173" s="158"/>
    </row>
    <row r="174" spans="1:8" ht="63" customHeight="1" thickBot="1" x14ac:dyDescent="0.25">
      <c r="A174" s="179" t="s">
        <v>83</v>
      </c>
      <c r="B174" s="180"/>
      <c r="C174" s="186"/>
      <c r="D174" s="182">
        <v>13944</v>
      </c>
      <c r="E174" s="182"/>
      <c r="F174" s="182"/>
      <c r="G174" s="182"/>
      <c r="H174" s="183"/>
    </row>
    <row r="175" spans="1:8" ht="63" customHeight="1" thickBot="1" x14ac:dyDescent="0.25">
      <c r="A175" s="184" t="s">
        <v>74</v>
      </c>
      <c r="B175" s="185"/>
      <c r="C175" s="186"/>
      <c r="D175" s="187" t="s">
        <v>75</v>
      </c>
      <c r="E175" s="188"/>
      <c r="F175" s="188"/>
      <c r="G175" s="188"/>
      <c r="H175" s="189"/>
    </row>
    <row r="176" spans="1:8" ht="63" customHeight="1" x14ac:dyDescent="0.2">
      <c r="A176" s="190" t="s">
        <v>76</v>
      </c>
      <c r="B176" s="191"/>
      <c r="C176" s="186"/>
      <c r="D176" s="157">
        <v>3486</v>
      </c>
      <c r="E176" s="157"/>
      <c r="F176" s="157"/>
      <c r="G176" s="157"/>
      <c r="H176" s="158"/>
    </row>
    <row r="177" spans="1:8" ht="63" customHeight="1" x14ac:dyDescent="0.2">
      <c r="A177" s="190" t="s">
        <v>77</v>
      </c>
      <c r="B177" s="191"/>
      <c r="C177" s="186"/>
      <c r="D177" s="157">
        <v>2788.7999999999997</v>
      </c>
      <c r="E177" s="157"/>
      <c r="F177" s="157"/>
      <c r="G177" s="157"/>
      <c r="H177" s="158"/>
    </row>
    <row r="178" spans="1:8" ht="63" customHeight="1" x14ac:dyDescent="0.2">
      <c r="A178" s="190" t="s">
        <v>78</v>
      </c>
      <c r="B178" s="191"/>
      <c r="C178" s="186"/>
      <c r="D178" s="157">
        <v>2324</v>
      </c>
      <c r="E178" s="157"/>
      <c r="F178" s="157"/>
      <c r="G178" s="157"/>
      <c r="H178" s="158"/>
    </row>
    <row r="179" spans="1:8" ht="63" customHeight="1" x14ac:dyDescent="0.2">
      <c r="A179" s="190" t="s">
        <v>79</v>
      </c>
      <c r="B179" s="191"/>
      <c r="C179" s="186"/>
      <c r="D179" s="157">
        <v>1992</v>
      </c>
      <c r="E179" s="157"/>
      <c r="F179" s="157"/>
      <c r="G179" s="157"/>
      <c r="H179" s="158"/>
    </row>
    <row r="180" spans="1:8" ht="63" customHeight="1" x14ac:dyDescent="0.2">
      <c r="A180" s="190" t="s">
        <v>80</v>
      </c>
      <c r="B180" s="191"/>
      <c r="C180" s="186"/>
      <c r="D180" s="157">
        <v>1743</v>
      </c>
      <c r="E180" s="157"/>
      <c r="F180" s="157"/>
      <c r="G180" s="157"/>
      <c r="H180" s="158"/>
    </row>
    <row r="181" spans="1:8" ht="63" customHeight="1" x14ac:dyDescent="0.2">
      <c r="A181" s="190" t="s">
        <v>81</v>
      </c>
      <c r="B181" s="191"/>
      <c r="C181" s="186"/>
      <c r="D181" s="157">
        <v>1549.3333333333333</v>
      </c>
      <c r="E181" s="157"/>
      <c r="F181" s="157"/>
      <c r="G181" s="157"/>
      <c r="H181" s="158"/>
    </row>
    <row r="182" spans="1:8" ht="63" customHeight="1" thickBot="1" x14ac:dyDescent="0.25">
      <c r="A182" s="190" t="s">
        <v>82</v>
      </c>
      <c r="B182" s="191"/>
      <c r="C182" s="194"/>
      <c r="D182" s="157">
        <v>1394.3999999999999</v>
      </c>
      <c r="E182" s="157"/>
      <c r="F182" s="157"/>
      <c r="G182" s="157"/>
      <c r="H182" s="158"/>
    </row>
    <row r="183" spans="1:8" s="16" customFormat="1" ht="62.45" customHeight="1" thickBot="1" x14ac:dyDescent="0.25">
      <c r="A183" s="195" t="s">
        <v>84</v>
      </c>
      <c r="B183" s="196"/>
      <c r="C18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3" s="36">
        <v>15000</v>
      </c>
      <c r="E183" s="37"/>
      <c r="F183" s="37"/>
      <c r="G183" s="37"/>
      <c r="H183" s="38"/>
    </row>
    <row r="184" spans="1:8" s="16" customFormat="1" ht="24.95" customHeight="1" thickBot="1" x14ac:dyDescent="0.25">
      <c r="A184" s="81"/>
      <c r="B184" s="460"/>
      <c r="C184" s="130"/>
      <c r="D184" s="288"/>
      <c r="E184" s="288"/>
      <c r="F184" s="288"/>
      <c r="G184" s="288"/>
      <c r="H184" s="289"/>
    </row>
    <row r="185" spans="1:8" ht="50.1" customHeight="1" x14ac:dyDescent="0.2">
      <c r="A185" s="565" t="s">
        <v>85</v>
      </c>
      <c r="B185" s="566"/>
      <c r="C185" s="294" t="str">
        <f>"Интернет-площадка 2gis.ru на основе Cправочника организаций "&amp;$C$2&amp;""</f>
        <v>Интернет-площадка 2gis.ru на основе Cправочника организаций "2ГИС.ТОМСК"</v>
      </c>
      <c r="D185" s="36">
        <v>6300</v>
      </c>
      <c r="E185" s="37"/>
      <c r="F185" s="37"/>
      <c r="G185" s="37"/>
      <c r="H185" s="38"/>
    </row>
    <row r="186" spans="1:8" ht="50.1" customHeight="1" x14ac:dyDescent="0.2">
      <c r="A186" s="154" t="s">
        <v>86</v>
      </c>
      <c r="B186" s="204"/>
      <c r="C186"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6" s="36">
        <v>3780</v>
      </c>
      <c r="E186" s="37"/>
      <c r="F186" s="37"/>
      <c r="G186" s="37"/>
      <c r="H186" s="38"/>
    </row>
    <row r="187" spans="1:8" ht="50.1" customHeight="1" x14ac:dyDescent="0.2">
      <c r="A187" s="154" t="s">
        <v>87</v>
      </c>
      <c r="B187" s="204"/>
      <c r="C187"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7" s="36">
        <v>18528</v>
      </c>
      <c r="E187" s="37"/>
      <c r="F187" s="37"/>
      <c r="G187" s="37"/>
      <c r="H187" s="38"/>
    </row>
    <row r="188" spans="1:8" ht="50.1" customHeight="1" x14ac:dyDescent="0.2">
      <c r="A188" s="154" t="s">
        <v>88</v>
      </c>
      <c r="B188" s="204"/>
      <c r="C188" s="203" t="str">
        <f>"Интернет-площадка 2gis.ru на основе Cправочника организаций "&amp;$C$2&amp;""</f>
        <v>Интернет-площадка 2gis.ru на основе Cправочника организаций "2ГИС.ТОМСК"</v>
      </c>
      <c r="D188" s="36">
        <v>10050</v>
      </c>
      <c r="E188" s="37"/>
      <c r="F188" s="37"/>
      <c r="G188" s="37"/>
      <c r="H188" s="38"/>
    </row>
    <row r="189" spans="1:8" ht="50.1" customHeight="1" x14ac:dyDescent="0.2">
      <c r="A189" s="154" t="s">
        <v>89</v>
      </c>
      <c r="B189" s="204"/>
      <c r="C189" s="203" t="str">
        <f>"Интернет-площадка 2gis.ru на основе Cправочника организаций "&amp;$C$2&amp;""</f>
        <v>Интернет-площадка 2gis.ru на основе Cправочника организаций "2ГИС.ТОМСК"</v>
      </c>
      <c r="D189" s="36">
        <v>12060</v>
      </c>
      <c r="E189" s="37"/>
      <c r="F189" s="37"/>
      <c r="G189" s="37"/>
      <c r="H189" s="38"/>
    </row>
    <row r="190" spans="1:8" ht="50.1" customHeight="1" x14ac:dyDescent="0.2">
      <c r="A190" s="154" t="s">
        <v>90</v>
      </c>
      <c r="B190" s="204"/>
      <c r="C190"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0" s="36">
        <v>8736</v>
      </c>
      <c r="E190" s="37"/>
      <c r="F190" s="37"/>
      <c r="G190" s="37"/>
      <c r="H190" s="38"/>
    </row>
    <row r="191" spans="1:8" ht="50.1" customHeight="1" x14ac:dyDescent="0.2">
      <c r="A191" s="154" t="s">
        <v>91</v>
      </c>
      <c r="B191" s="204"/>
      <c r="C191"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1" s="36">
        <v>7494</v>
      </c>
      <c r="E191" s="37"/>
      <c r="F191" s="37"/>
      <c r="G191" s="37"/>
      <c r="H191" s="38"/>
    </row>
    <row r="192" spans="1:8" ht="50.1" customHeight="1" x14ac:dyDescent="0.2">
      <c r="A192" s="154" t="s">
        <v>92</v>
      </c>
      <c r="B192" s="204"/>
      <c r="C192"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2" s="36">
        <v>18528</v>
      </c>
      <c r="E192" s="37"/>
      <c r="F192" s="37"/>
      <c r="G192" s="37"/>
      <c r="H192" s="38"/>
    </row>
    <row r="193" spans="1:8" ht="50.1" customHeight="1" x14ac:dyDescent="0.2">
      <c r="A193" s="154" t="s">
        <v>93</v>
      </c>
      <c r="B193" s="204"/>
      <c r="C193" s="203" t="e">
        <f>#REF!</f>
        <v>#REF!</v>
      </c>
      <c r="D193" s="36">
        <v>15000</v>
      </c>
      <c r="E193" s="37"/>
      <c r="F193" s="37"/>
      <c r="G193" s="37"/>
      <c r="H193" s="38"/>
    </row>
    <row r="194" spans="1:8" ht="50.1" customHeight="1" x14ac:dyDescent="0.2">
      <c r="A194" s="154" t="s">
        <v>94</v>
      </c>
      <c r="B194" s="204"/>
      <c r="C194" s="203" t="s">
        <v>95</v>
      </c>
      <c r="D194" s="36">
        <v>504</v>
      </c>
      <c r="E194" s="37"/>
      <c r="F194" s="37"/>
      <c r="G194" s="37"/>
      <c r="H194" s="38"/>
    </row>
    <row r="195" spans="1:8" ht="64.5" customHeight="1" x14ac:dyDescent="0.2">
      <c r="A195" s="160" t="s">
        <v>96</v>
      </c>
      <c r="B195" s="161"/>
      <c r="C19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5" s="36">
        <v>4590</v>
      </c>
      <c r="E195" s="37"/>
      <c r="F195" s="37"/>
      <c r="G195" s="37"/>
      <c r="H195" s="38"/>
    </row>
    <row r="196" spans="1:8" ht="64.5" customHeight="1" x14ac:dyDescent="0.2">
      <c r="A196" s="160" t="s">
        <v>97</v>
      </c>
      <c r="B196" s="161"/>
      <c r="C196" s="203" t="str">
        <f t="shared" ref="C196:C19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6" s="36">
        <v>3672</v>
      </c>
      <c r="E196" s="37"/>
      <c r="F196" s="37"/>
      <c r="G196" s="37"/>
      <c r="H196" s="38"/>
    </row>
    <row r="197" spans="1:8" ht="64.5" customHeight="1" x14ac:dyDescent="0.2">
      <c r="A197" s="160" t="s">
        <v>98</v>
      </c>
      <c r="B197" s="161"/>
      <c r="C197"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7" s="36">
        <v>3870</v>
      </c>
      <c r="E197" s="37"/>
      <c r="F197" s="37"/>
      <c r="G197" s="37"/>
      <c r="H197" s="38"/>
    </row>
    <row r="198" spans="1:8" ht="64.5" customHeight="1" x14ac:dyDescent="0.2">
      <c r="A198" s="160" t="s">
        <v>99</v>
      </c>
      <c r="B198" s="161"/>
      <c r="C198"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8" s="36">
        <v>1836</v>
      </c>
      <c r="E198" s="37"/>
      <c r="F198" s="37"/>
      <c r="G198" s="37"/>
      <c r="H198" s="38"/>
    </row>
    <row r="199" spans="1:8" ht="64.5" customHeight="1" x14ac:dyDescent="0.2">
      <c r="A199" s="160" t="s">
        <v>100</v>
      </c>
      <c r="B199" s="161" t="s">
        <v>100</v>
      </c>
      <c r="C19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9" s="36">
        <v>30000</v>
      </c>
      <c r="E199" s="37"/>
      <c r="F199" s="37"/>
      <c r="G199" s="37"/>
      <c r="H199" s="38"/>
    </row>
    <row r="200" spans="1:8" ht="64.5" customHeight="1" x14ac:dyDescent="0.2">
      <c r="A200" s="160" t="s">
        <v>101</v>
      </c>
      <c r="B200" s="161" t="s">
        <v>101</v>
      </c>
      <c r="C20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00" s="36">
        <v>10008</v>
      </c>
      <c r="E200" s="37"/>
      <c r="F200" s="37"/>
      <c r="G200" s="37"/>
      <c r="H200" s="38"/>
    </row>
    <row r="201" spans="1:8" ht="50.1" customHeight="1" thickBot="1" x14ac:dyDescent="0.25">
      <c r="A201" s="154" t="s">
        <v>102</v>
      </c>
      <c r="B201" s="204"/>
      <c r="C201"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1" s="36">
        <v>5016</v>
      </c>
      <c r="E201" s="37"/>
      <c r="F201" s="37"/>
      <c r="G201" s="37"/>
      <c r="H201" s="38"/>
    </row>
    <row r="202" spans="1:8" s="16" customFormat="1" ht="102" customHeight="1" thickBot="1" x14ac:dyDescent="0.25">
      <c r="A202" s="154" t="s">
        <v>16</v>
      </c>
      <c r="B202" s="204"/>
      <c r="C202"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2" s="36">
        <v>900</v>
      </c>
      <c r="E202" s="37"/>
      <c r="F202" s="37"/>
      <c r="G202" s="37"/>
      <c r="H202" s="38"/>
    </row>
    <row r="203" spans="1:8" s="16" customFormat="1" ht="102" customHeight="1" thickBot="1" x14ac:dyDescent="0.25">
      <c r="A203" s="160" t="s">
        <v>103</v>
      </c>
      <c r="B203" s="161"/>
      <c r="C20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3" s="36">
        <v>100002</v>
      </c>
      <c r="E203" s="37"/>
      <c r="F203" s="37"/>
      <c r="G203" s="37"/>
      <c r="H203" s="38"/>
    </row>
    <row r="204" spans="1:8" s="16" customFormat="1" ht="126" customHeight="1" x14ac:dyDescent="0.2">
      <c r="A204" s="154" t="s">
        <v>104</v>
      </c>
      <c r="B204" s="204"/>
      <c r="C204"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4" s="36">
        <v>15000</v>
      </c>
      <c r="E204" s="37"/>
      <c r="F204" s="37"/>
      <c r="G204" s="37"/>
      <c r="H204" s="38"/>
    </row>
    <row r="205" spans="1:8" s="16" customFormat="1" ht="96" customHeight="1" x14ac:dyDescent="0.2">
      <c r="A205" s="154" t="s">
        <v>105</v>
      </c>
      <c r="B205" s="204"/>
      <c r="C20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5" s="36">
        <v>10050</v>
      </c>
      <c r="E205" s="37"/>
      <c r="F205" s="37"/>
      <c r="G205" s="37"/>
      <c r="H205" s="38"/>
    </row>
    <row r="206" spans="1:8" s="16" customFormat="1" ht="96" customHeight="1" x14ac:dyDescent="0.2">
      <c r="A206" s="154" t="s">
        <v>106</v>
      </c>
      <c r="B206" s="204"/>
      <c r="C20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06" s="36">
        <v>15000</v>
      </c>
      <c r="E206" s="37"/>
      <c r="F206" s="37"/>
      <c r="G206" s="37"/>
      <c r="H206" s="38"/>
    </row>
    <row r="207" spans="1:8" ht="50.1" customHeight="1" x14ac:dyDescent="0.2">
      <c r="A207" s="154" t="s">
        <v>107</v>
      </c>
      <c r="B207" s="204"/>
      <c r="C207" s="203" t="str">
        <f>"Интернет-площадка 2gis.ru на основе Cправочника организаций "&amp;$C$2&amp;""</f>
        <v>Интернет-площадка 2gis.ru на основе Cправочника организаций "2ГИС.ТОМСК"</v>
      </c>
      <c r="D207" s="36">
        <v>9480</v>
      </c>
      <c r="E207" s="37"/>
      <c r="F207" s="37"/>
      <c r="G207" s="37"/>
      <c r="H207" s="38"/>
    </row>
    <row r="208" spans="1:8" ht="50.1" customHeight="1" x14ac:dyDescent="0.2">
      <c r="A208" s="154" t="s">
        <v>108</v>
      </c>
      <c r="B208" s="204"/>
      <c r="C208" s="203" t="str">
        <f t="shared" ref="C208:C217"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8" s="36">
        <v>5760</v>
      </c>
      <c r="E208" s="37"/>
      <c r="F208" s="37"/>
      <c r="G208" s="37"/>
      <c r="H208" s="38"/>
    </row>
    <row r="209" spans="1:8" ht="50.1" customHeight="1" x14ac:dyDescent="0.2">
      <c r="A209" s="154" t="s">
        <v>109</v>
      </c>
      <c r="B209" s="204"/>
      <c r="C209" s="203" t="str">
        <f t="shared" si="1"/>
        <v>Электронный справочник на основе Справочника организаций "2ГИС.ТОМСК" (версия для ПК)</v>
      </c>
      <c r="D209" s="36">
        <v>27840</v>
      </c>
      <c r="E209" s="37"/>
      <c r="F209" s="37"/>
      <c r="G209" s="37"/>
      <c r="H209" s="38"/>
    </row>
    <row r="210" spans="1:8" ht="50.1" customHeight="1" x14ac:dyDescent="0.2">
      <c r="A210" s="154" t="s">
        <v>110</v>
      </c>
      <c r="B210" s="204"/>
      <c r="C210" s="203" t="str">
        <f>"Интернет-площадка 2gis.ru на основе Cправочника организаций "&amp;$C$2&amp;""</f>
        <v>Интернет-площадка 2gis.ru на основе Cправочника организаций "2ГИС.ТОМСК"</v>
      </c>
      <c r="D210" s="36">
        <v>15120</v>
      </c>
      <c r="E210" s="37"/>
      <c r="F210" s="37"/>
      <c r="G210" s="37"/>
      <c r="H210" s="38"/>
    </row>
    <row r="211" spans="1:8" ht="50.1" customHeight="1" x14ac:dyDescent="0.2">
      <c r="A211" s="154" t="s">
        <v>111</v>
      </c>
      <c r="B211" s="204"/>
      <c r="C211" s="203" t="str">
        <f>"Интернет-площадка 2gis.ru на основе Cправочника организаций "&amp;$C$2&amp;""</f>
        <v>Интернет-площадка 2gis.ru на основе Cправочника организаций "2ГИС.ТОМСК"</v>
      </c>
      <c r="D211" s="36">
        <v>18144</v>
      </c>
      <c r="E211" s="37"/>
      <c r="F211" s="37"/>
      <c r="G211" s="37"/>
      <c r="H211" s="38"/>
    </row>
    <row r="212" spans="1:8" ht="50.1" customHeight="1" x14ac:dyDescent="0.2">
      <c r="A212" s="154" t="s">
        <v>112</v>
      </c>
      <c r="B212" s="204"/>
      <c r="C212" s="203" t="str">
        <f t="shared" si="1"/>
        <v>Электронный справочник на основе Справочника организаций "2ГИС.ТОМСК" (версия для ПК)</v>
      </c>
      <c r="D212" s="36">
        <v>13200</v>
      </c>
      <c r="E212" s="37"/>
      <c r="F212" s="37"/>
      <c r="G212" s="37"/>
      <c r="H212" s="38"/>
    </row>
    <row r="213" spans="1:8" ht="50.1" customHeight="1" x14ac:dyDescent="0.2">
      <c r="A213" s="154" t="s">
        <v>113</v>
      </c>
      <c r="B213" s="204"/>
      <c r="C213" s="203" t="str">
        <f t="shared" si="1"/>
        <v>Электронный справочник на основе Справочника организаций "2ГИС.ТОМСК" (версия для ПК)</v>
      </c>
      <c r="D213" s="36">
        <v>11280</v>
      </c>
      <c r="E213" s="37"/>
      <c r="F213" s="37"/>
      <c r="G213" s="37"/>
      <c r="H213" s="38"/>
    </row>
    <row r="214" spans="1:8" ht="50.1" customHeight="1" x14ac:dyDescent="0.2">
      <c r="A214" s="154" t="s">
        <v>114</v>
      </c>
      <c r="B214" s="204"/>
      <c r="C214" s="203" t="str">
        <f t="shared" si="1"/>
        <v>Электронный справочник на основе Справочника организаций "2ГИС.ТОМСК" (версия для ПК)</v>
      </c>
      <c r="D214" s="36">
        <v>27840</v>
      </c>
      <c r="E214" s="37"/>
      <c r="F214" s="37"/>
      <c r="G214" s="37"/>
      <c r="H214" s="38"/>
    </row>
    <row r="215" spans="1:8" ht="50.1" customHeight="1" x14ac:dyDescent="0.2">
      <c r="A215" s="154" t="s">
        <v>115</v>
      </c>
      <c r="B215" s="204"/>
      <c r="C215" s="203" t="s">
        <v>95</v>
      </c>
      <c r="D215" s="36">
        <v>840</v>
      </c>
      <c r="E215" s="37"/>
      <c r="F215" s="37"/>
      <c r="G215" s="37"/>
      <c r="H215" s="38"/>
    </row>
    <row r="216" spans="1:8" ht="63" customHeight="1" x14ac:dyDescent="0.2">
      <c r="A216" s="154" t="s">
        <v>116</v>
      </c>
      <c r="B216" s="204"/>
      <c r="C21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16" s="36">
        <v>45000</v>
      </c>
      <c r="E216" s="37"/>
      <c r="F216" s="37"/>
      <c r="G216" s="37"/>
      <c r="H216" s="38"/>
    </row>
    <row r="217" spans="1:8" ht="50.1" customHeight="1" thickBot="1" x14ac:dyDescent="0.25">
      <c r="A217" s="162" t="s">
        <v>117</v>
      </c>
      <c r="B217" s="628"/>
      <c r="C217" s="203" t="str">
        <f t="shared" si="1"/>
        <v>Электронный справочник на основе Справочника организаций "2ГИС.ТОМСК" (версия для ПК)</v>
      </c>
      <c r="D217" s="36">
        <v>7560</v>
      </c>
      <c r="E217" s="37"/>
      <c r="F217" s="37"/>
      <c r="G217" s="37"/>
      <c r="H217" s="38"/>
    </row>
    <row r="218" spans="1:8" ht="50.1" customHeight="1" thickBot="1" x14ac:dyDescent="0.25">
      <c r="A218" s="24" t="s">
        <v>118</v>
      </c>
      <c r="B218" s="25"/>
      <c r="C218" s="26"/>
      <c r="D218" s="409"/>
      <c r="E218" s="409"/>
      <c r="F218" s="409"/>
      <c r="G218" s="409"/>
      <c r="H218" s="410"/>
    </row>
    <row r="219" spans="1:8" s="16" customFormat="1" ht="50.1" customHeight="1" x14ac:dyDescent="0.2">
      <c r="A219" s="160" t="s">
        <v>119</v>
      </c>
      <c r="B219" s="161"/>
      <c r="C219" s="411"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219" s="31">
        <v>10050</v>
      </c>
      <c r="E219" s="32"/>
      <c r="F219" s="32"/>
      <c r="G219" s="32"/>
      <c r="H219" s="33"/>
    </row>
    <row r="220" spans="1:8" s="16" customFormat="1" ht="50.1" customHeight="1" x14ac:dyDescent="0.2">
      <c r="A220" s="160" t="s">
        <v>120</v>
      </c>
      <c r="B220" s="161"/>
      <c r="C220" s="412"/>
      <c r="D220" s="36">
        <v>12000</v>
      </c>
      <c r="E220" s="37"/>
      <c r="F220" s="37"/>
      <c r="G220" s="37"/>
      <c r="H220" s="38"/>
    </row>
    <row r="221" spans="1:8" s="16" customFormat="1" ht="50.1" customHeight="1" x14ac:dyDescent="0.2">
      <c r="A221" s="207" t="s">
        <v>121</v>
      </c>
      <c r="B221" s="208"/>
      <c r="C221" s="412"/>
      <c r="D221" s="36">
        <v>3000</v>
      </c>
      <c r="E221" s="37"/>
      <c r="F221" s="37"/>
      <c r="G221" s="37"/>
      <c r="H221" s="38"/>
    </row>
    <row r="222" spans="1:8" s="16" customFormat="1" ht="50.1" customHeight="1" x14ac:dyDescent="0.2">
      <c r="A222" s="207" t="s">
        <v>122</v>
      </c>
      <c r="B222" s="208"/>
      <c r="C222" s="412"/>
      <c r="D222" s="36">
        <v>300</v>
      </c>
      <c r="E222" s="37"/>
      <c r="F222" s="37"/>
      <c r="G222" s="37"/>
      <c r="H222" s="38"/>
    </row>
    <row r="223" spans="1:8" s="16" customFormat="1" ht="50.1" customHeight="1" thickBot="1" x14ac:dyDescent="0.25">
      <c r="A223" s="207" t="s">
        <v>123</v>
      </c>
      <c r="B223" s="208"/>
      <c r="C223" s="413"/>
      <c r="D223" s="44">
        <v>1050</v>
      </c>
      <c r="E223" s="45"/>
      <c r="F223" s="45"/>
      <c r="G223" s="45"/>
      <c r="H223" s="46"/>
    </row>
    <row r="224" spans="1:8" ht="50.1" customHeight="1" thickBot="1" x14ac:dyDescent="0.25">
      <c r="A224" s="24" t="s">
        <v>124</v>
      </c>
      <c r="B224" s="25"/>
      <c r="C224" s="26"/>
      <c r="D224" s="414"/>
      <c r="E224" s="414"/>
      <c r="F224" s="414"/>
      <c r="G224" s="414"/>
      <c r="H224" s="415"/>
    </row>
    <row r="225" spans="1:8" ht="50.1" customHeight="1" x14ac:dyDescent="0.2">
      <c r="A225" s="154" t="s">
        <v>125</v>
      </c>
      <c r="B225" s="204"/>
      <c r="C225" s="202" t="str">
        <f>"Интернет-площадка 2gis.ru на основе Cправочника организаций "&amp;$C$2&amp;""</f>
        <v>Интернет-площадка 2gis.ru на основе Cправочника организаций "2ГИС.ТОМСК"</v>
      </c>
      <c r="D225" s="36">
        <v>2250</v>
      </c>
      <c r="E225" s="37"/>
      <c r="F225" s="37"/>
      <c r="G225" s="37"/>
      <c r="H225" s="38"/>
    </row>
    <row r="226" spans="1:8" ht="50.1" customHeight="1" x14ac:dyDescent="0.2">
      <c r="A226" s="154" t="s">
        <v>126</v>
      </c>
      <c r="B226" s="204"/>
      <c r="C226"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6" s="36">
        <v>4308</v>
      </c>
      <c r="E226" s="37"/>
      <c r="F226" s="37"/>
      <c r="G226" s="37"/>
      <c r="H226" s="38"/>
    </row>
    <row r="227" spans="1:8" ht="50.1" customHeight="1" x14ac:dyDescent="0.2">
      <c r="A227" s="154" t="s">
        <v>195</v>
      </c>
      <c r="B227" s="204"/>
      <c r="C227" s="416" t="str">
        <f>"Интернет-площадка 2gis.ru на основе Cправочника организаций "&amp;$C$2&amp;""</f>
        <v>Интернет-площадка 2gis.ru на основе Cправочника организаций "2ГИС.ТОМСК"</v>
      </c>
      <c r="D227" s="36">
        <v>3480</v>
      </c>
      <c r="E227" s="37"/>
      <c r="F227" s="37"/>
      <c r="G227" s="37"/>
      <c r="H227" s="38"/>
    </row>
    <row r="228" spans="1:8" ht="50.1" customHeight="1" x14ac:dyDescent="0.2">
      <c r="A228" s="154" t="s">
        <v>128</v>
      </c>
      <c r="B228" s="204"/>
      <c r="C228"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8" s="36">
        <v>6480</v>
      </c>
      <c r="E228" s="37"/>
      <c r="F228" s="37"/>
      <c r="G228" s="37"/>
      <c r="H228" s="38"/>
    </row>
    <row r="229" spans="1:8" s="16" customFormat="1" ht="126" customHeight="1" thickBot="1" x14ac:dyDescent="0.25">
      <c r="A229" s="160" t="s">
        <v>129</v>
      </c>
      <c r="B229" s="161"/>
      <c r="C229" s="41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29" s="44">
        <v>9858</v>
      </c>
      <c r="E229" s="45"/>
      <c r="F229" s="45"/>
      <c r="G229" s="45"/>
      <c r="H229" s="46"/>
    </row>
    <row r="230" spans="1:8" ht="50.1" customHeight="1" thickBot="1" x14ac:dyDescent="0.25">
      <c r="A230" s="24" t="s">
        <v>196</v>
      </c>
      <c r="B230" s="25"/>
      <c r="C230" s="26"/>
      <c r="D230" s="453"/>
      <c r="E230" s="453"/>
      <c r="F230" s="453"/>
      <c r="G230" s="453"/>
      <c r="H230" s="454"/>
    </row>
    <row r="231" spans="1:8" s="23" customFormat="1" ht="30" customHeight="1" thickBot="1" x14ac:dyDescent="0.25">
      <c r="A231" s="298"/>
      <c r="B231" s="298"/>
      <c r="C231" s="456"/>
      <c r="D231" s="298"/>
      <c r="E231" s="298"/>
      <c r="F231" s="298"/>
      <c r="G231" s="298"/>
      <c r="H231" s="299"/>
    </row>
    <row r="232" spans="1:8" s="16" customFormat="1" ht="83.25" customHeight="1" x14ac:dyDescent="0.2">
      <c r="A232" s="160" t="s">
        <v>197</v>
      </c>
      <c r="B232" s="161"/>
      <c r="C232"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32" s="36">
        <v>17700</v>
      </c>
      <c r="E232" s="37"/>
      <c r="F232" s="37"/>
      <c r="G232" s="37"/>
      <c r="H232" s="38"/>
    </row>
    <row r="233" spans="1:8" s="16" customFormat="1" ht="83.25" customHeight="1" thickBot="1" x14ac:dyDescent="0.25">
      <c r="A233" s="160" t="s">
        <v>198</v>
      </c>
      <c r="B233" s="161"/>
      <c r="C233" s="209"/>
      <c r="D233" s="36">
        <v>17700</v>
      </c>
      <c r="E233" s="37"/>
      <c r="F233" s="37"/>
      <c r="G233" s="37"/>
      <c r="H233" s="38"/>
    </row>
    <row r="234" spans="1:8" ht="50.1" customHeight="1" thickBot="1" x14ac:dyDescent="0.25">
      <c r="A234" s="286"/>
      <c r="B234" s="287"/>
      <c r="C234" s="287"/>
      <c r="D234" s="287"/>
      <c r="E234" s="287"/>
      <c r="F234" s="287"/>
      <c r="G234" s="287"/>
      <c r="H234" s="459"/>
    </row>
    <row r="235" spans="1:8" s="23" customFormat="1" ht="26.25" x14ac:dyDescent="0.2">
      <c r="A235" s="212"/>
      <c r="B235" s="213"/>
      <c r="C235" s="214"/>
      <c r="D235" s="213"/>
      <c r="E235" s="215"/>
      <c r="F235" s="215"/>
      <c r="G235" s="215"/>
      <c r="H235" s="215"/>
    </row>
    <row r="236" spans="1:8" s="16" customFormat="1" ht="21" x14ac:dyDescent="0.2">
      <c r="A236" s="216"/>
      <c r="B236" s="217" t="s">
        <v>130</v>
      </c>
      <c r="C236" s="218" t="s">
        <v>702</v>
      </c>
      <c r="D236" s="218"/>
      <c r="E236" s="215"/>
      <c r="F236" s="215"/>
      <c r="G236" s="215"/>
      <c r="H236" s="215"/>
    </row>
    <row r="237" spans="1:8" s="16" customFormat="1" ht="21" x14ac:dyDescent="0.2">
      <c r="A237" s="216"/>
      <c r="B237" s="219"/>
      <c r="C237" s="419" t="s">
        <v>703</v>
      </c>
      <c r="D237" s="419"/>
      <c r="E237" s="215"/>
      <c r="F237" s="215"/>
      <c r="G237" s="215"/>
      <c r="H237" s="215"/>
    </row>
    <row r="238" spans="1:8" s="16" customFormat="1" ht="21" x14ac:dyDescent="0.2">
      <c r="A238" s="216"/>
      <c r="B238" s="219"/>
      <c r="C238" s="419" t="s">
        <v>704</v>
      </c>
      <c r="D238" s="419"/>
      <c r="E238" s="215"/>
      <c r="F238" s="215"/>
      <c r="G238" s="215"/>
      <c r="H238" s="215"/>
    </row>
    <row r="239" spans="1:8" s="16" customFormat="1" ht="21" x14ac:dyDescent="0.2">
      <c r="A239" s="212"/>
      <c r="B239" s="213"/>
      <c r="C239" s="220"/>
      <c r="D239" s="220"/>
      <c r="E239" s="215"/>
      <c r="F239" s="215"/>
      <c r="G239" s="215"/>
      <c r="H239" s="215"/>
    </row>
    <row r="240" spans="1:8" s="16" customFormat="1" ht="23.25" x14ac:dyDescent="0.2">
      <c r="A240" s="223" t="str">
        <f>Абакан_юр!A171</f>
        <v>По соглашению сторон в качестве валюты платежа могут выступать украинские гривны, в этом случае курс следующий: 1 руб. = 0,5104 гривен</v>
      </c>
      <c r="B240" s="223"/>
      <c r="C240" s="223"/>
      <c r="D240" s="224"/>
      <c r="E240" s="215"/>
      <c r="F240" s="215"/>
      <c r="G240" s="215"/>
      <c r="H240" s="215"/>
    </row>
    <row r="241" spans="1:8" ht="23.25" x14ac:dyDescent="0.2">
      <c r="A241" s="223" t="str">
        <f>Абакан_юр!A172</f>
        <v>По соглашению сторон в качестве валюты платежа могут выступать дирхамы ОАЭ, в этом случае курс следующий: 1 руб. = 0,0436 дирхам</v>
      </c>
      <c r="B241" s="223"/>
      <c r="C241" s="223"/>
      <c r="D241" s="224"/>
    </row>
    <row r="242" spans="1:8" ht="23.25" x14ac:dyDescent="0.2">
      <c r="A242" s="223" t="str">
        <f>Абакан_юр!A173</f>
        <v>По соглашению сторон в качестве валюты платежа могут выступать доллары США, в этом случае курс следующий: 1 руб. = 0,0118 доллара</v>
      </c>
      <c r="B242" s="223"/>
      <c r="C242" s="223"/>
      <c r="D242" s="224"/>
    </row>
    <row r="243" spans="1:8" ht="23.25" x14ac:dyDescent="0.2">
      <c r="A243" s="223" t="str">
        <f>Абакан_юр!A174</f>
        <v>По соглашению сторон в качестве валюты платежа могут выступать евро, в этом случае курс следующий: 1 руб. = 0,0108 евро</v>
      </c>
      <c r="B243" s="223"/>
      <c r="C243" s="223"/>
      <c r="D243" s="224"/>
    </row>
    <row r="244" spans="1:8" ht="23.25" x14ac:dyDescent="0.2">
      <c r="A244" s="223" t="str">
        <f>Абакан_юр!A175</f>
        <v>По соглашению сторон в качестве валюты платежа могут выступать чешские кроны, в этом случае курс следующий: 1 руб. = 0,2741 крона</v>
      </c>
      <c r="B244" s="223"/>
      <c r="C244" s="223"/>
      <c r="D244" s="224"/>
    </row>
    <row r="245" spans="1:8" ht="23.25" x14ac:dyDescent="0.2">
      <c r="A245" s="223" t="str">
        <f>Абакан_юр!A176</f>
        <v>По соглашению сторон в качестве валюты платежа могут выступать киргизские сомы, в этом случае курс следующий: 1 руб. = 1,0001 сом</v>
      </c>
      <c r="B245" s="223"/>
      <c r="C245" s="223"/>
      <c r="D245" s="224"/>
    </row>
    <row r="246" spans="1:8" ht="23.25" x14ac:dyDescent="0.2">
      <c r="A246" s="223" t="str">
        <f>Абакан_юр!A177</f>
        <v>По соглашению сторон в качестве валюты платежа могут выступать казахстанские тенге, в этом случае курс следующий: 1 руб. = 5,6363 тенге</v>
      </c>
      <c r="B246" s="223"/>
      <c r="C246" s="223"/>
      <c r="D246" s="224"/>
    </row>
    <row r="247" spans="1:8" ht="23.25" customHeight="1" x14ac:dyDescent="0.2">
      <c r="A247" s="229"/>
      <c r="B247" s="229"/>
      <c r="C247" s="230"/>
      <c r="D247" s="231"/>
    </row>
    <row r="248" spans="1:8" ht="23.25" customHeight="1" x14ac:dyDescent="0.2">
      <c r="A248" s="235" t="s">
        <v>142</v>
      </c>
      <c r="B248" s="235"/>
      <c r="C248" s="235"/>
      <c r="D248" s="235"/>
    </row>
    <row r="249" spans="1:8" ht="23.25" customHeight="1" x14ac:dyDescent="0.2">
      <c r="A249" s="229"/>
      <c r="B249" s="229"/>
      <c r="C249" s="230"/>
      <c r="D249" s="231"/>
    </row>
    <row r="250" spans="1:8" ht="23.25" customHeight="1" thickBot="1" x14ac:dyDescent="0.25">
      <c r="A250" s="236" t="s">
        <v>143</v>
      </c>
      <c r="B250" s="236"/>
      <c r="C250" s="236"/>
      <c r="D250" s="236"/>
    </row>
    <row r="251" spans="1:8" ht="23.25" customHeight="1" thickBot="1" x14ac:dyDescent="0.25">
      <c r="A251" s="306" t="s">
        <v>144</v>
      </c>
      <c r="B251" s="307"/>
      <c r="C251" s="307"/>
      <c r="D251" s="308"/>
    </row>
    <row r="252" spans="1:8" ht="135.75" customHeight="1" thickBot="1" x14ac:dyDescent="0.25">
      <c r="A252" s="421" t="s">
        <v>145</v>
      </c>
      <c r="B252" s="422"/>
      <c r="C252" s="246" t="s">
        <v>146</v>
      </c>
      <c r="D252" s="525" t="s">
        <v>147</v>
      </c>
    </row>
    <row r="253" spans="1:8" ht="23.25" customHeight="1" x14ac:dyDescent="0.2">
      <c r="A253" s="249" t="s">
        <v>203</v>
      </c>
      <c r="B253" s="250"/>
      <c r="C253" s="252" t="s">
        <v>204</v>
      </c>
      <c r="D253" s="784">
        <v>2190</v>
      </c>
      <c r="F253" s="248"/>
      <c r="G253" s="248"/>
      <c r="H253" s="248"/>
    </row>
    <row r="254" spans="1:8" ht="21" x14ac:dyDescent="0.2">
      <c r="A254" s="254" t="s">
        <v>205</v>
      </c>
      <c r="B254" s="255"/>
      <c r="C254" s="257"/>
      <c r="D254" s="784">
        <v>1590</v>
      </c>
      <c r="F254" s="248"/>
      <c r="G254" s="248"/>
      <c r="H254" s="248"/>
    </row>
    <row r="255" spans="1:8" ht="21" customHeight="1" x14ac:dyDescent="0.2">
      <c r="A255" s="254" t="s">
        <v>206</v>
      </c>
      <c r="B255" s="255"/>
      <c r="C255" s="257"/>
      <c r="D255" s="784">
        <v>1440</v>
      </c>
      <c r="F255" s="248"/>
      <c r="G255" s="248"/>
      <c r="H255" s="248"/>
    </row>
    <row r="256" spans="1:8" ht="21.75" thickBot="1" x14ac:dyDescent="0.25">
      <c r="A256" s="254" t="s">
        <v>207</v>
      </c>
      <c r="B256" s="255"/>
      <c r="C256" s="257"/>
      <c r="D256" s="784">
        <v>1290</v>
      </c>
      <c r="F256" s="248"/>
      <c r="G256" s="248"/>
      <c r="H256" s="248"/>
    </row>
    <row r="257" spans="1:8" ht="147" x14ac:dyDescent="0.2">
      <c r="A257" s="759" t="s">
        <v>148</v>
      </c>
      <c r="B257" s="760"/>
      <c r="C257" s="251" t="s">
        <v>149</v>
      </c>
      <c r="D257" s="784" t="s">
        <v>150</v>
      </c>
    </row>
    <row r="258" spans="1:8" ht="147" x14ac:dyDescent="0.2">
      <c r="A258" s="487" t="s">
        <v>151</v>
      </c>
      <c r="B258" s="488"/>
      <c r="C258" s="256" t="s">
        <v>152</v>
      </c>
      <c r="D258" s="429" t="s">
        <v>153</v>
      </c>
    </row>
    <row r="259" spans="1:8" ht="154.5" customHeight="1" x14ac:dyDescent="0.2">
      <c r="A259" s="753" t="s">
        <v>154</v>
      </c>
      <c r="B259" s="488"/>
      <c r="C259" s="256" t="s">
        <v>155</v>
      </c>
      <c r="D259" s="785" t="s">
        <v>153</v>
      </c>
    </row>
    <row r="260" spans="1:8" ht="147.75" thickBot="1" x14ac:dyDescent="0.25">
      <c r="A260" s="437" t="s">
        <v>157</v>
      </c>
      <c r="B260" s="438"/>
      <c r="C260" s="613" t="s">
        <v>158</v>
      </c>
      <c r="D260" s="256" t="s">
        <v>153</v>
      </c>
      <c r="E260" s="213"/>
      <c r="F260" s="213"/>
      <c r="G260" s="213"/>
      <c r="H260" s="213"/>
    </row>
    <row r="261" spans="1:8" ht="231.75" thickBot="1" x14ac:dyDescent="0.25">
      <c r="A261" s="786" t="s">
        <v>159</v>
      </c>
      <c r="B261" s="787"/>
      <c r="C261" s="318" t="s">
        <v>160</v>
      </c>
      <c r="D261" s="318" t="s">
        <v>153</v>
      </c>
      <c r="E261" s="234"/>
      <c r="F261" s="234"/>
      <c r="G261" s="234"/>
      <c r="H261" s="234"/>
    </row>
    <row r="262" spans="1:8" ht="50.1" customHeight="1" x14ac:dyDescent="0.2">
      <c r="A262" s="788" t="s">
        <v>161</v>
      </c>
      <c r="B262" s="788"/>
      <c r="C262" s="788"/>
      <c r="D262" s="788"/>
    </row>
    <row r="263" spans="1:8" ht="50.1" customHeight="1" x14ac:dyDescent="0.2">
      <c r="A263" s="260" t="s">
        <v>162</v>
      </c>
      <c r="B263" s="260"/>
      <c r="C263" s="260"/>
      <c r="D263" s="260"/>
    </row>
    <row r="264" spans="1:8" ht="138" customHeight="1" x14ac:dyDescent="0.2">
      <c r="A26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4" s="321"/>
      <c r="C264" s="321"/>
      <c r="D264" s="321"/>
    </row>
    <row r="265" spans="1:8" ht="91.5" customHeight="1" x14ac:dyDescent="0.2">
      <c r="A265" s="235" t="s">
        <v>164</v>
      </c>
      <c r="B265" s="235"/>
      <c r="C265" s="235"/>
      <c r="D265" s="235"/>
    </row>
    <row r="266" spans="1:8" ht="108" customHeight="1" x14ac:dyDescent="0.2">
      <c r="A266" s="260" t="s">
        <v>165</v>
      </c>
      <c r="B266" s="260"/>
      <c r="C266" s="260"/>
      <c r="D266" s="260"/>
    </row>
    <row r="267" spans="1:8" s="213" customFormat="1" ht="102.75" customHeight="1" x14ac:dyDescent="0.2">
      <c r="A267" s="235" t="s">
        <v>166</v>
      </c>
      <c r="B267" s="235"/>
      <c r="C267" s="235"/>
      <c r="D267" s="235"/>
      <c r="E267" s="262"/>
      <c r="F267" s="262"/>
      <c r="G267" s="262"/>
      <c r="H267" s="262"/>
    </row>
    <row r="268" spans="1:8" s="213" customFormat="1" ht="125.25" customHeight="1" x14ac:dyDescent="0.2">
      <c r="A268" s="474" t="s">
        <v>281</v>
      </c>
      <c r="B268" s="474"/>
      <c r="C268" s="474"/>
      <c r="D268" s="474"/>
      <c r="E268" s="474"/>
      <c r="F268" s="474"/>
      <c r="G268" s="474"/>
      <c r="H268" s="474"/>
    </row>
    <row r="269" spans="1:8" ht="25.5" x14ac:dyDescent="0.35">
      <c r="A269" s="475" t="s">
        <v>282</v>
      </c>
      <c r="B269" s="476"/>
      <c r="C269" s="477" t="s">
        <v>283</v>
      </c>
      <c r="E269" s="213"/>
      <c r="F269" s="213"/>
      <c r="G269" s="213"/>
    </row>
    <row r="270" spans="1:8" ht="25.5" x14ac:dyDescent="0.35">
      <c r="A270" s="478" t="s">
        <v>284</v>
      </c>
      <c r="B270" s="479"/>
      <c r="C270" s="480">
        <v>1</v>
      </c>
      <c r="E270" s="213"/>
      <c r="F270" s="213"/>
      <c r="G270" s="213"/>
    </row>
    <row r="271" spans="1:8" ht="25.5" x14ac:dyDescent="0.35">
      <c r="A271" s="478">
        <v>2</v>
      </c>
      <c r="B271" s="479"/>
      <c r="C271" s="480">
        <v>1.1000000000000001</v>
      </c>
      <c r="E271" s="213"/>
      <c r="F271" s="213"/>
      <c r="G271" s="213"/>
    </row>
    <row r="272" spans="1:8" ht="25.5" x14ac:dyDescent="0.35">
      <c r="A272" s="478">
        <v>3</v>
      </c>
      <c r="B272" s="479"/>
      <c r="C272" s="480">
        <v>1.2</v>
      </c>
      <c r="E272" s="213"/>
      <c r="F272" s="213"/>
      <c r="G272" s="213"/>
    </row>
    <row r="273" spans="1:8" ht="25.5" x14ac:dyDescent="0.35">
      <c r="A273" s="478" t="s">
        <v>285</v>
      </c>
      <c r="B273" s="479"/>
      <c r="C273" s="480">
        <v>1.25</v>
      </c>
      <c r="E273" s="213"/>
      <c r="F273" s="213"/>
      <c r="G273" s="213"/>
    </row>
    <row r="274" spans="1:8" ht="25.5" x14ac:dyDescent="0.35">
      <c r="A274" s="478" t="s">
        <v>286</v>
      </c>
      <c r="B274" s="479"/>
      <c r="C274" s="480">
        <v>1.3</v>
      </c>
      <c r="E274" s="213"/>
      <c r="F274" s="213"/>
      <c r="G274" s="213"/>
    </row>
    <row r="275" spans="1:8" ht="25.5" x14ac:dyDescent="0.35">
      <c r="A275" s="478" t="s">
        <v>287</v>
      </c>
      <c r="B275" s="479"/>
      <c r="C275" s="480">
        <v>1.35</v>
      </c>
      <c r="E275" s="213"/>
      <c r="F275" s="213"/>
      <c r="G275" s="213"/>
    </row>
    <row r="276" spans="1:8" ht="25.5" x14ac:dyDescent="0.35">
      <c r="A276" s="478" t="s">
        <v>288</v>
      </c>
      <c r="B276" s="479"/>
      <c r="C276" s="480">
        <v>1.4</v>
      </c>
      <c r="E276" s="213"/>
      <c r="F276" s="213"/>
      <c r="G276" s="213"/>
    </row>
    <row r="277" spans="1:8" ht="25.5" x14ac:dyDescent="0.35">
      <c r="A277" s="478" t="s">
        <v>289</v>
      </c>
      <c r="B277" s="479"/>
      <c r="C277" s="480">
        <v>1.45</v>
      </c>
      <c r="E277" s="213"/>
      <c r="F277" s="213"/>
      <c r="G277" s="213"/>
    </row>
    <row r="278" spans="1:8" ht="25.5" x14ac:dyDescent="0.35">
      <c r="A278" s="478" t="s">
        <v>290</v>
      </c>
      <c r="B278" s="479"/>
      <c r="C278" s="480">
        <v>1.5</v>
      </c>
      <c r="E278" s="213"/>
      <c r="F278" s="213"/>
      <c r="G278" s="213"/>
    </row>
    <row r="279" spans="1:8" ht="25.5" x14ac:dyDescent="0.35">
      <c r="A279" s="478" t="s">
        <v>291</v>
      </c>
      <c r="B279" s="479"/>
      <c r="C279" s="480">
        <v>2</v>
      </c>
      <c r="E279" s="213"/>
      <c r="F279" s="213"/>
      <c r="G279" s="213"/>
    </row>
    <row r="280" spans="1:8" ht="23.25" x14ac:dyDescent="0.2">
      <c r="A280" s="260" t="s">
        <v>292</v>
      </c>
      <c r="B280" s="260"/>
      <c r="C280" s="260"/>
      <c r="D280" s="260"/>
      <c r="E280" s="260"/>
      <c r="F280" s="260"/>
      <c r="G280" s="260"/>
      <c r="H280" s="260"/>
    </row>
  </sheetData>
  <sheetProtection selectLockedCells="1" selectUnlockedCells="1"/>
  <mergeCells count="446">
    <mergeCell ref="A275:B275"/>
    <mergeCell ref="A276:B276"/>
    <mergeCell ref="A277:B277"/>
    <mergeCell ref="A278:B278"/>
    <mergeCell ref="A279:B279"/>
    <mergeCell ref="A280:H280"/>
    <mergeCell ref="A269:B269"/>
    <mergeCell ref="A270:B270"/>
    <mergeCell ref="A271:B271"/>
    <mergeCell ref="A272:B272"/>
    <mergeCell ref="A273:B273"/>
    <mergeCell ref="A274:B274"/>
    <mergeCell ref="A263:D263"/>
    <mergeCell ref="A264:D264"/>
    <mergeCell ref="A265:D265"/>
    <mergeCell ref="A266:D266"/>
    <mergeCell ref="A267:D267"/>
    <mergeCell ref="A268:H268"/>
    <mergeCell ref="A257:B257"/>
    <mergeCell ref="A258:B258"/>
    <mergeCell ref="A259:B259"/>
    <mergeCell ref="A260:B260"/>
    <mergeCell ref="A261:B261"/>
    <mergeCell ref="A262:D262"/>
    <mergeCell ref="A250:D250"/>
    <mergeCell ref="A251:D251"/>
    <mergeCell ref="A252:B252"/>
    <mergeCell ref="A253:B253"/>
    <mergeCell ref="C253:C256"/>
    <mergeCell ref="A254:B254"/>
    <mergeCell ref="A255:B255"/>
    <mergeCell ref="A256:B256"/>
    <mergeCell ref="A242:C242"/>
    <mergeCell ref="A243:C243"/>
    <mergeCell ref="A244:C244"/>
    <mergeCell ref="A245:C245"/>
    <mergeCell ref="A246:C246"/>
    <mergeCell ref="A248:D248"/>
    <mergeCell ref="C236:D236"/>
    <mergeCell ref="C237:D237"/>
    <mergeCell ref="C238:D238"/>
    <mergeCell ref="C239:D239"/>
    <mergeCell ref="A240:C240"/>
    <mergeCell ref="A241:C241"/>
    <mergeCell ref="A232:B232"/>
    <mergeCell ref="C232:C233"/>
    <mergeCell ref="D232:H232"/>
    <mergeCell ref="A233:B233"/>
    <mergeCell ref="D233:H233"/>
    <mergeCell ref="A234:H234"/>
    <mergeCell ref="A229:B229"/>
    <mergeCell ref="D229:H229"/>
    <mergeCell ref="A230:B230"/>
    <mergeCell ref="D230:H230"/>
    <mergeCell ref="A231:C231"/>
    <mergeCell ref="D231:H231"/>
    <mergeCell ref="A226:B226"/>
    <mergeCell ref="D226:H226"/>
    <mergeCell ref="A227:B227"/>
    <mergeCell ref="D227:H227"/>
    <mergeCell ref="A228:B228"/>
    <mergeCell ref="D228:H228"/>
    <mergeCell ref="D222:H222"/>
    <mergeCell ref="A223:B223"/>
    <mergeCell ref="D223:H223"/>
    <mergeCell ref="A224:B224"/>
    <mergeCell ref="D224:H224"/>
    <mergeCell ref="A225:B225"/>
    <mergeCell ref="D225:H225"/>
    <mergeCell ref="A218:B218"/>
    <mergeCell ref="D218:H218"/>
    <mergeCell ref="A219:B219"/>
    <mergeCell ref="C219:C223"/>
    <mergeCell ref="D219:H219"/>
    <mergeCell ref="A220:B220"/>
    <mergeCell ref="D220:H220"/>
    <mergeCell ref="A221:B221"/>
    <mergeCell ref="D221:H221"/>
    <mergeCell ref="A222:B222"/>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D184:H184"/>
    <mergeCell ref="A185:B185"/>
    <mergeCell ref="D185:H185"/>
    <mergeCell ref="A186:B186"/>
    <mergeCell ref="D186:H186"/>
    <mergeCell ref="A187:B187"/>
    <mergeCell ref="D187:H187"/>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64:H164"/>
    <mergeCell ref="A165:B165"/>
    <mergeCell ref="C165:C182"/>
    <mergeCell ref="D165:H165"/>
    <mergeCell ref="A166:B166"/>
    <mergeCell ref="D166:H166"/>
    <mergeCell ref="A167:B167"/>
    <mergeCell ref="D167:H167"/>
    <mergeCell ref="A168:B168"/>
    <mergeCell ref="D168:H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0:B150"/>
    <mergeCell ref="D150:H150"/>
    <mergeCell ref="A151:C151"/>
    <mergeCell ref="D151:H151"/>
    <mergeCell ref="D152:H152"/>
    <mergeCell ref="A153:B153"/>
    <mergeCell ref="C153:C161"/>
    <mergeCell ref="D153:H153"/>
    <mergeCell ref="A154:B154"/>
    <mergeCell ref="D154:H15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18:B118"/>
    <mergeCell ref="D118:H118"/>
    <mergeCell ref="D119:H119"/>
    <mergeCell ref="A120:C120"/>
    <mergeCell ref="D120:H120"/>
    <mergeCell ref="A121:B121"/>
    <mergeCell ref="C121:C150"/>
    <mergeCell ref="D121:H121"/>
    <mergeCell ref="A122:B122"/>
    <mergeCell ref="D122:H122"/>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D93:H93"/>
    <mergeCell ref="A94:B94"/>
    <mergeCell ref="D94:H94"/>
    <mergeCell ref="A95:B95"/>
    <mergeCell ref="D95:H95"/>
    <mergeCell ref="A96:B96"/>
    <mergeCell ref="D96:H96"/>
    <mergeCell ref="A89:B89"/>
    <mergeCell ref="C89:C118"/>
    <mergeCell ref="D89:H89"/>
    <mergeCell ref="A90:B90"/>
    <mergeCell ref="D90:H90"/>
    <mergeCell ref="A91:B91"/>
    <mergeCell ref="D91:H91"/>
    <mergeCell ref="A92:B92"/>
    <mergeCell ref="D92:H92"/>
    <mergeCell ref="A93:B93"/>
    <mergeCell ref="H78:H82"/>
    <mergeCell ref="D83:H83"/>
    <mergeCell ref="A84:A86"/>
    <mergeCell ref="D84:H86"/>
    <mergeCell ref="D87:H87"/>
    <mergeCell ref="A88:C88"/>
    <mergeCell ref="D88:H88"/>
    <mergeCell ref="G73:G76"/>
    <mergeCell ref="H73:H76"/>
    <mergeCell ref="D77:H77"/>
    <mergeCell ref="A78:A82"/>
    <mergeCell ref="B78:B79"/>
    <mergeCell ref="C78:C79"/>
    <mergeCell ref="D78:D82"/>
    <mergeCell ref="E78:E82"/>
    <mergeCell ref="F78:F82"/>
    <mergeCell ref="G78:G82"/>
    <mergeCell ref="A73:A76"/>
    <mergeCell ref="B73:B74"/>
    <mergeCell ref="C73:C74"/>
    <mergeCell ref="D73:D76"/>
    <mergeCell ref="E73:E76"/>
    <mergeCell ref="F73:F76"/>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D55:H55"/>
    <mergeCell ref="A56:A60"/>
    <mergeCell ref="B56:B57"/>
    <mergeCell ref="C56:C57"/>
    <mergeCell ref="D56:D60"/>
    <mergeCell ref="E56:E60"/>
    <mergeCell ref="F56:F60"/>
    <mergeCell ref="G56:G60"/>
    <mergeCell ref="H56:H60"/>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D18:H18"/>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78"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9540</v>
      </c>
      <c r="E12" s="32">
        <f>F12*1.1</f>
        <v>8745</v>
      </c>
      <c r="F12" s="32">
        <v>7950</v>
      </c>
      <c r="G12" s="32">
        <f>F12*0.75</f>
        <v>5962.5</v>
      </c>
      <c r="H12" s="33">
        <f>F12*0.5</f>
        <v>3975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267">
        <v>300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13363.199999999999</v>
      </c>
      <c r="E32" s="32">
        <f>F32*1.1</f>
        <v>12249.6</v>
      </c>
      <c r="F32" s="32">
        <v>11136</v>
      </c>
      <c r="G32" s="32">
        <f>F32*0.75</f>
        <v>8352</v>
      </c>
      <c r="H32" s="33">
        <f>F32*0.5</f>
        <v>5568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275">
        <f>F48*1.2</f>
        <v>4464</v>
      </c>
      <c r="E48" s="275">
        <f>F48*1.1</f>
        <v>4092.0000000000005</v>
      </c>
      <c r="F48" s="275">
        <v>3720</v>
      </c>
      <c r="G48" s="275">
        <f>F48*0.75</f>
        <v>2790</v>
      </c>
      <c r="H48" s="275">
        <f>F48*0.5</f>
        <v>1860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1">
        <f>F55*1.2</f>
        <v>10080</v>
      </c>
      <c r="E55" s="32">
        <f>F55*1.1</f>
        <v>9240</v>
      </c>
      <c r="F55" s="32">
        <v>8400</v>
      </c>
      <c r="G55" s="32">
        <f>F55*0.75</f>
        <v>6300</v>
      </c>
      <c r="H55" s="33">
        <f>F55*0.5</f>
        <v>4200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54">
        <f>F61*1.2</f>
        <v>10598.4</v>
      </c>
      <c r="E61" s="32">
        <f>F61*1.1</f>
        <v>9715.2000000000007</v>
      </c>
      <c r="F61" s="32">
        <v>8832</v>
      </c>
      <c r="G61" s="32">
        <f>F61*0.75</f>
        <v>6624</v>
      </c>
      <c r="H61" s="33">
        <f>F61*0.5</f>
        <v>4416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267">
        <v>198</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1050 до 21000</v>
      </c>
      <c r="E71" s="139"/>
      <c r="F71" s="139"/>
      <c r="G71" s="139"/>
      <c r="H71" s="140"/>
    </row>
    <row r="72" spans="1:8" ht="37.5" customHeight="1" x14ac:dyDescent="0.2">
      <c r="A72" s="141" t="s">
        <v>39</v>
      </c>
      <c r="B72" s="364"/>
      <c r="C72"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365">
        <v>1050</v>
      </c>
      <c r="E72" s="145"/>
      <c r="F72" s="145"/>
      <c r="G72" s="145"/>
      <c r="H72" s="146"/>
    </row>
    <row r="73" spans="1:8" ht="37.5" customHeight="1" x14ac:dyDescent="0.2">
      <c r="A73" s="147" t="s">
        <v>40</v>
      </c>
      <c r="B73" s="366"/>
      <c r="C73" s="350"/>
      <c r="D73" s="56">
        <v>2100</v>
      </c>
      <c r="E73" s="37"/>
      <c r="F73" s="37"/>
      <c r="G73" s="37"/>
      <c r="H73" s="38"/>
    </row>
    <row r="74" spans="1:8" ht="37.5" customHeight="1" x14ac:dyDescent="0.2">
      <c r="A74" s="147" t="s">
        <v>41</v>
      </c>
      <c r="B74" s="366"/>
      <c r="C74" s="350"/>
      <c r="D74" s="56">
        <v>3150</v>
      </c>
      <c r="E74" s="37"/>
      <c r="F74" s="37"/>
      <c r="G74" s="37"/>
      <c r="H74" s="38"/>
    </row>
    <row r="75" spans="1:8" ht="37.5" customHeight="1" x14ac:dyDescent="0.2">
      <c r="A75" s="147" t="s">
        <v>42</v>
      </c>
      <c r="B75" s="366"/>
      <c r="C75" s="350"/>
      <c r="D75" s="56">
        <v>4200</v>
      </c>
      <c r="E75" s="37"/>
      <c r="F75" s="37"/>
      <c r="G75" s="37"/>
      <c r="H75" s="38"/>
    </row>
    <row r="76" spans="1:8" ht="37.5" customHeight="1" x14ac:dyDescent="0.2">
      <c r="A76" s="147" t="s">
        <v>43</v>
      </c>
      <c r="B76" s="366"/>
      <c r="C76" s="350"/>
      <c r="D76" s="56">
        <v>5250</v>
      </c>
      <c r="E76" s="37"/>
      <c r="F76" s="37"/>
      <c r="G76" s="37"/>
      <c r="H76" s="38"/>
    </row>
    <row r="77" spans="1:8" ht="37.5" customHeight="1" x14ac:dyDescent="0.2">
      <c r="A77" s="147" t="s">
        <v>44</v>
      </c>
      <c r="B77" s="366"/>
      <c r="C77" s="350"/>
      <c r="D77" s="56">
        <v>6300</v>
      </c>
      <c r="E77" s="37"/>
      <c r="F77" s="37"/>
      <c r="G77" s="37"/>
      <c r="H77" s="38"/>
    </row>
    <row r="78" spans="1:8" ht="37.5" customHeight="1" x14ac:dyDescent="0.2">
      <c r="A78" s="147" t="s">
        <v>45</v>
      </c>
      <c r="B78" s="366"/>
      <c r="C78" s="350"/>
      <c r="D78" s="56">
        <v>7350</v>
      </c>
      <c r="E78" s="37"/>
      <c r="F78" s="37"/>
      <c r="G78" s="37"/>
      <c r="H78" s="38"/>
    </row>
    <row r="79" spans="1:8" ht="37.5" customHeight="1" x14ac:dyDescent="0.2">
      <c r="A79" s="147" t="s">
        <v>46</v>
      </c>
      <c r="B79" s="366"/>
      <c r="C79" s="350"/>
      <c r="D79" s="56">
        <v>8400</v>
      </c>
      <c r="E79" s="37"/>
      <c r="F79" s="37"/>
      <c r="G79" s="37"/>
      <c r="H79" s="38"/>
    </row>
    <row r="80" spans="1:8" ht="37.5" customHeight="1" x14ac:dyDescent="0.2">
      <c r="A80" s="147" t="s">
        <v>47</v>
      </c>
      <c r="B80" s="366"/>
      <c r="C80" s="350"/>
      <c r="D80" s="56">
        <v>9450</v>
      </c>
      <c r="E80" s="37"/>
      <c r="F80" s="37"/>
      <c r="G80" s="37"/>
      <c r="H80" s="38"/>
    </row>
    <row r="81" spans="1:8" ht="37.5" customHeight="1" x14ac:dyDescent="0.2">
      <c r="A81" s="147" t="s">
        <v>48</v>
      </c>
      <c r="B81" s="366"/>
      <c r="C81" s="350"/>
      <c r="D81" s="56">
        <v>10500</v>
      </c>
      <c r="E81" s="37"/>
      <c r="F81" s="37"/>
      <c r="G81" s="37"/>
      <c r="H81" s="38"/>
    </row>
    <row r="82" spans="1:8" ht="37.5" customHeight="1" x14ac:dyDescent="0.2">
      <c r="A82" s="147" t="s">
        <v>49</v>
      </c>
      <c r="B82" s="366"/>
      <c r="C82" s="350"/>
      <c r="D82" s="56">
        <v>11550</v>
      </c>
      <c r="E82" s="37"/>
      <c r="F82" s="37"/>
      <c r="G82" s="37"/>
      <c r="H82" s="38"/>
    </row>
    <row r="83" spans="1:8" ht="37.5" customHeight="1" x14ac:dyDescent="0.2">
      <c r="A83" s="147" t="s">
        <v>50</v>
      </c>
      <c r="B83" s="366"/>
      <c r="C83" s="350"/>
      <c r="D83" s="56">
        <v>12600</v>
      </c>
      <c r="E83" s="37"/>
      <c r="F83" s="37"/>
      <c r="G83" s="37"/>
      <c r="H83" s="38"/>
    </row>
    <row r="84" spans="1:8" ht="37.5" customHeight="1" x14ac:dyDescent="0.2">
      <c r="A84" s="147" t="s">
        <v>51</v>
      </c>
      <c r="B84" s="366"/>
      <c r="C84" s="350"/>
      <c r="D84" s="56">
        <v>13650</v>
      </c>
      <c r="E84" s="37"/>
      <c r="F84" s="37"/>
      <c r="G84" s="37"/>
      <c r="H84" s="38"/>
    </row>
    <row r="85" spans="1:8" ht="37.5" customHeight="1" x14ac:dyDescent="0.2">
      <c r="A85" s="147" t="s">
        <v>52</v>
      </c>
      <c r="B85" s="366"/>
      <c r="C85" s="350"/>
      <c r="D85" s="56">
        <v>14700</v>
      </c>
      <c r="E85" s="37"/>
      <c r="F85" s="37"/>
      <c r="G85" s="37"/>
      <c r="H85" s="38"/>
    </row>
    <row r="86" spans="1:8" ht="37.5" customHeight="1" x14ac:dyDescent="0.2">
      <c r="A86" s="147" t="s">
        <v>53</v>
      </c>
      <c r="B86" s="366"/>
      <c r="C86" s="350"/>
      <c r="D86" s="56">
        <v>15750</v>
      </c>
      <c r="E86" s="37"/>
      <c r="F86" s="37"/>
      <c r="G86" s="37"/>
      <c r="H86" s="38"/>
    </row>
    <row r="87" spans="1:8" ht="37.5" customHeight="1" x14ac:dyDescent="0.2">
      <c r="A87" s="147" t="s">
        <v>54</v>
      </c>
      <c r="B87" s="366"/>
      <c r="C87" s="350"/>
      <c r="D87" s="56">
        <v>16800</v>
      </c>
      <c r="E87" s="37"/>
      <c r="F87" s="37"/>
      <c r="G87" s="37"/>
      <c r="H87" s="38"/>
    </row>
    <row r="88" spans="1:8" ht="37.5" customHeight="1" x14ac:dyDescent="0.2">
      <c r="A88" s="147" t="s">
        <v>55</v>
      </c>
      <c r="B88" s="366"/>
      <c r="C88" s="350"/>
      <c r="D88" s="56">
        <v>17850</v>
      </c>
      <c r="E88" s="37"/>
      <c r="F88" s="37"/>
      <c r="G88" s="37"/>
      <c r="H88" s="38"/>
    </row>
    <row r="89" spans="1:8" ht="37.5" customHeight="1" x14ac:dyDescent="0.2">
      <c r="A89" s="147" t="s">
        <v>56</v>
      </c>
      <c r="B89" s="366"/>
      <c r="C89" s="350"/>
      <c r="D89" s="56">
        <v>18900</v>
      </c>
      <c r="E89" s="37"/>
      <c r="F89" s="37"/>
      <c r="G89" s="37"/>
      <c r="H89" s="38"/>
    </row>
    <row r="90" spans="1:8" ht="37.5" customHeight="1" x14ac:dyDescent="0.2">
      <c r="A90" s="147" t="s">
        <v>57</v>
      </c>
      <c r="B90" s="366"/>
      <c r="C90" s="350"/>
      <c r="D90" s="56">
        <v>19950</v>
      </c>
      <c r="E90" s="37"/>
      <c r="F90" s="37"/>
      <c r="G90" s="37"/>
      <c r="H90" s="38"/>
    </row>
    <row r="91" spans="1:8" ht="37.5" customHeight="1" x14ac:dyDescent="0.2">
      <c r="A91" s="147" t="s">
        <v>58</v>
      </c>
      <c r="B91" s="366"/>
      <c r="C91" s="350"/>
      <c r="D91" s="56">
        <v>21000</v>
      </c>
      <c r="E91" s="37"/>
      <c r="F91" s="37"/>
      <c r="G91" s="37"/>
      <c r="H91" s="38"/>
    </row>
    <row r="92" spans="1:8" ht="37.5" customHeight="1" x14ac:dyDescent="0.2">
      <c r="A92" s="147" t="s">
        <v>178</v>
      </c>
      <c r="B92" s="148"/>
      <c r="C92" s="350"/>
      <c r="D92" s="56">
        <v>22050</v>
      </c>
      <c r="E92" s="37"/>
      <c r="F92" s="37"/>
      <c r="G92" s="37"/>
      <c r="H92" s="38"/>
    </row>
    <row r="93" spans="1:8" ht="37.5" customHeight="1" x14ac:dyDescent="0.2">
      <c r="A93" s="147" t="s">
        <v>179</v>
      </c>
      <c r="B93" s="148"/>
      <c r="C93" s="350"/>
      <c r="D93" s="56">
        <v>23100</v>
      </c>
      <c r="E93" s="37"/>
      <c r="F93" s="37"/>
      <c r="G93" s="37"/>
      <c r="H93" s="38"/>
    </row>
    <row r="94" spans="1:8" ht="37.5" customHeight="1" x14ac:dyDescent="0.2">
      <c r="A94" s="147" t="s">
        <v>180</v>
      </c>
      <c r="B94" s="148"/>
      <c r="C94" s="350"/>
      <c r="D94" s="56">
        <v>24150</v>
      </c>
      <c r="E94" s="37"/>
      <c r="F94" s="37"/>
      <c r="G94" s="37"/>
      <c r="H94" s="38"/>
    </row>
    <row r="95" spans="1:8" ht="37.5" customHeight="1" x14ac:dyDescent="0.2">
      <c r="A95" s="147" t="s">
        <v>181</v>
      </c>
      <c r="B95" s="148"/>
      <c r="C95" s="350"/>
      <c r="D95" s="56">
        <v>25200</v>
      </c>
      <c r="E95" s="37"/>
      <c r="F95" s="37"/>
      <c r="G95" s="37"/>
      <c r="H95" s="38"/>
    </row>
    <row r="96" spans="1:8" ht="37.5" customHeight="1" x14ac:dyDescent="0.2">
      <c r="A96" s="147" t="s">
        <v>182</v>
      </c>
      <c r="B96" s="148"/>
      <c r="C96" s="350"/>
      <c r="D96" s="56">
        <v>26250</v>
      </c>
      <c r="E96" s="37"/>
      <c r="F96" s="37"/>
      <c r="G96" s="37"/>
      <c r="H96" s="38"/>
    </row>
    <row r="97" spans="1:8" ht="37.5" customHeight="1" x14ac:dyDescent="0.2">
      <c r="A97" s="147" t="s">
        <v>183</v>
      </c>
      <c r="B97" s="148"/>
      <c r="C97" s="350"/>
      <c r="D97" s="56">
        <v>27300</v>
      </c>
      <c r="E97" s="37"/>
      <c r="F97" s="37"/>
      <c r="G97" s="37"/>
      <c r="H97" s="38"/>
    </row>
    <row r="98" spans="1:8" ht="37.5" customHeight="1" x14ac:dyDescent="0.2">
      <c r="A98" s="147" t="s">
        <v>184</v>
      </c>
      <c r="B98" s="148"/>
      <c r="C98" s="350"/>
      <c r="D98" s="56">
        <v>28350</v>
      </c>
      <c r="E98" s="37"/>
      <c r="F98" s="37"/>
      <c r="G98" s="37"/>
      <c r="H98" s="38"/>
    </row>
    <row r="99" spans="1:8" ht="37.5" customHeight="1" x14ac:dyDescent="0.2">
      <c r="A99" s="147" t="s">
        <v>185</v>
      </c>
      <c r="B99" s="148"/>
      <c r="C99" s="350"/>
      <c r="D99" s="56">
        <v>29400</v>
      </c>
      <c r="E99" s="37"/>
      <c r="F99" s="37"/>
      <c r="G99" s="37"/>
      <c r="H99" s="38"/>
    </row>
    <row r="100" spans="1:8" ht="37.5" customHeight="1" x14ac:dyDescent="0.2">
      <c r="A100" s="147" t="s">
        <v>186</v>
      </c>
      <c r="B100" s="148"/>
      <c r="C100" s="350"/>
      <c r="D100" s="56">
        <v>30450</v>
      </c>
      <c r="E100" s="37"/>
      <c r="F100" s="37"/>
      <c r="G100" s="37"/>
      <c r="H100" s="38"/>
    </row>
    <row r="101" spans="1:8" ht="37.5" customHeight="1" x14ac:dyDescent="0.2">
      <c r="A101" s="147" t="s">
        <v>187</v>
      </c>
      <c r="B101" s="148"/>
      <c r="C101" s="350"/>
      <c r="D101" s="56">
        <v>31500</v>
      </c>
      <c r="E101" s="37"/>
      <c r="F101" s="37"/>
      <c r="G101" s="37"/>
      <c r="H101" s="38"/>
    </row>
    <row r="102" spans="1:8" ht="37.5" customHeight="1" x14ac:dyDescent="0.2">
      <c r="A102" s="147" t="s">
        <v>188</v>
      </c>
      <c r="B102" s="148"/>
      <c r="C102" s="350"/>
      <c r="D102" s="56">
        <v>32550</v>
      </c>
      <c r="E102" s="37"/>
      <c r="F102" s="37"/>
      <c r="G102" s="37"/>
      <c r="H102" s="38"/>
    </row>
    <row r="103" spans="1:8" ht="37.5" customHeight="1" x14ac:dyDescent="0.2">
      <c r="A103" s="147" t="s">
        <v>189</v>
      </c>
      <c r="B103" s="148"/>
      <c r="C103" s="350"/>
      <c r="D103" s="56">
        <v>33600</v>
      </c>
      <c r="E103" s="37"/>
      <c r="F103" s="37"/>
      <c r="G103" s="37"/>
      <c r="H103" s="38"/>
    </row>
    <row r="104" spans="1:8" ht="37.5" customHeight="1" x14ac:dyDescent="0.2">
      <c r="A104" s="147" t="s">
        <v>190</v>
      </c>
      <c r="B104" s="148"/>
      <c r="C104" s="350"/>
      <c r="D104" s="56">
        <v>34650</v>
      </c>
      <c r="E104" s="37"/>
      <c r="F104" s="37"/>
      <c r="G104" s="37"/>
      <c r="H104" s="38"/>
    </row>
    <row r="105" spans="1:8" ht="37.5" customHeight="1" x14ac:dyDescent="0.2">
      <c r="A105" s="147" t="s">
        <v>191</v>
      </c>
      <c r="B105" s="148"/>
      <c r="C105" s="350"/>
      <c r="D105" s="56">
        <v>35700</v>
      </c>
      <c r="E105" s="37"/>
      <c r="F105" s="37"/>
      <c r="G105" s="37"/>
      <c r="H105" s="38"/>
    </row>
    <row r="106" spans="1:8" ht="37.5" customHeight="1" x14ac:dyDescent="0.2">
      <c r="A106" s="147" t="s">
        <v>192</v>
      </c>
      <c r="B106" s="148"/>
      <c r="C106" s="350"/>
      <c r="D106" s="56">
        <v>36750</v>
      </c>
      <c r="E106" s="37"/>
      <c r="F106" s="37"/>
      <c r="G106" s="37"/>
      <c r="H106" s="38"/>
    </row>
    <row r="107" spans="1:8" ht="37.5" customHeight="1" x14ac:dyDescent="0.2">
      <c r="A107" s="147" t="s">
        <v>229</v>
      </c>
      <c r="B107" s="148"/>
      <c r="C107" s="350"/>
      <c r="D107" s="56">
        <v>37800</v>
      </c>
      <c r="E107" s="37"/>
      <c r="F107" s="37"/>
      <c r="G107" s="37"/>
      <c r="H107" s="38"/>
    </row>
    <row r="108" spans="1:8" ht="37.5" customHeight="1" x14ac:dyDescent="0.2">
      <c r="A108" s="147" t="s">
        <v>230</v>
      </c>
      <c r="B108" s="148"/>
      <c r="C108" s="350"/>
      <c r="D108" s="56">
        <v>38850</v>
      </c>
      <c r="E108" s="37"/>
      <c r="F108" s="37"/>
      <c r="G108" s="37"/>
      <c r="H108" s="38"/>
    </row>
    <row r="109" spans="1:8" ht="37.5" customHeight="1" x14ac:dyDescent="0.2">
      <c r="A109" s="147" t="s">
        <v>231</v>
      </c>
      <c r="B109" s="148"/>
      <c r="C109" s="350"/>
      <c r="D109" s="56">
        <v>39900</v>
      </c>
      <c r="E109" s="37"/>
      <c r="F109" s="37"/>
      <c r="G109" s="37"/>
      <c r="H109" s="38"/>
    </row>
    <row r="110" spans="1:8" ht="37.5" customHeight="1" x14ac:dyDescent="0.2">
      <c r="A110" s="147" t="s">
        <v>232</v>
      </c>
      <c r="B110" s="148"/>
      <c r="C110" s="350"/>
      <c r="D110" s="56">
        <v>40950</v>
      </c>
      <c r="E110" s="37"/>
      <c r="F110" s="37"/>
      <c r="G110" s="37"/>
      <c r="H110" s="38"/>
    </row>
    <row r="111" spans="1:8" ht="37.5" customHeight="1" thickBot="1" x14ac:dyDescent="0.25">
      <c r="A111" s="147" t="s">
        <v>233</v>
      </c>
      <c r="B111" s="148"/>
      <c r="C111" s="367"/>
      <c r="D111" s="56">
        <v>42000</v>
      </c>
      <c r="E111" s="37"/>
      <c r="F111" s="37"/>
      <c r="G111" s="37"/>
      <c r="H111" s="38"/>
    </row>
    <row r="112" spans="1:8" ht="50.1" customHeight="1" thickBot="1" x14ac:dyDescent="0.25">
      <c r="A112" s="136" t="s">
        <v>59</v>
      </c>
      <c r="B112" s="137"/>
      <c r="C112" s="137"/>
      <c r="D112" s="138" t="str">
        <f>"от "&amp;MIN(D113:D122)&amp;" до "&amp;MAX(D113:D122)</f>
        <v>от 132 до 4356</v>
      </c>
      <c r="E112" s="139"/>
      <c r="F112" s="139"/>
      <c r="G112" s="139"/>
      <c r="H112" s="140"/>
    </row>
    <row r="113" spans="1:8" ht="151.5" x14ac:dyDescent="0.2">
      <c r="A113" s="149" t="s">
        <v>60</v>
      </c>
      <c r="B113" s="150" t="s">
        <v>13</v>
      </c>
      <c r="C113" s="296"/>
      <c r="D113" s="144">
        <v>1350</v>
      </c>
      <c r="E113" s="145"/>
      <c r="F113" s="145"/>
      <c r="G113" s="145"/>
      <c r="H113" s="146"/>
    </row>
    <row r="114" spans="1:8"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6">
        <v>198</v>
      </c>
      <c r="E114" s="37"/>
      <c r="F114" s="37"/>
      <c r="G114" s="37"/>
      <c r="H114" s="38"/>
    </row>
    <row r="115" spans="1:8" ht="37.5" customHeight="1" x14ac:dyDescent="0.2">
      <c r="A115" s="160" t="s">
        <v>62</v>
      </c>
      <c r="B115" s="161"/>
      <c r="C115" s="159"/>
      <c r="D115" s="36">
        <v>2244</v>
      </c>
      <c r="E115" s="37"/>
      <c r="F115" s="37"/>
      <c r="G115" s="37"/>
      <c r="H115" s="38"/>
    </row>
    <row r="116" spans="1:8" ht="37.5" customHeight="1" x14ac:dyDescent="0.2">
      <c r="A116" s="160" t="s">
        <v>63</v>
      </c>
      <c r="B116" s="161"/>
      <c r="C116" s="159"/>
      <c r="D116" s="293">
        <v>858.00000000000011</v>
      </c>
      <c r="E116" s="157"/>
      <c r="F116" s="157"/>
      <c r="G116" s="157"/>
      <c r="H116" s="158"/>
    </row>
    <row r="117" spans="1:8" ht="37.5" customHeight="1" x14ac:dyDescent="0.2">
      <c r="A117" s="160" t="s">
        <v>64</v>
      </c>
      <c r="B117" s="161"/>
      <c r="C117" s="159"/>
      <c r="D117" s="293">
        <v>1716.0000000000002</v>
      </c>
      <c r="E117" s="157"/>
      <c r="F117" s="157"/>
      <c r="G117" s="157"/>
      <c r="H117" s="158"/>
    </row>
    <row r="118" spans="1:8" ht="37.5" customHeight="1" x14ac:dyDescent="0.2">
      <c r="A118" s="160" t="s">
        <v>65</v>
      </c>
      <c r="B118" s="281"/>
      <c r="C118" s="159"/>
      <c r="D118" s="293">
        <v>132</v>
      </c>
      <c r="E118" s="157"/>
      <c r="F118" s="157"/>
      <c r="G118" s="157"/>
      <c r="H118" s="158"/>
    </row>
    <row r="119" spans="1:8" ht="37.5" customHeight="1" x14ac:dyDescent="0.2">
      <c r="A119" s="160" t="s">
        <v>66</v>
      </c>
      <c r="B119" s="281"/>
      <c r="C119" s="159"/>
      <c r="D119" s="36">
        <v>132</v>
      </c>
      <c r="E119" s="37"/>
      <c r="F119" s="37"/>
      <c r="G119" s="37"/>
      <c r="H119" s="38"/>
    </row>
    <row r="120" spans="1:8" ht="37.5" customHeight="1" x14ac:dyDescent="0.2">
      <c r="A120" s="160" t="s">
        <v>67</v>
      </c>
      <c r="B120" s="281"/>
      <c r="C120" s="159"/>
      <c r="D120" s="36">
        <v>264</v>
      </c>
      <c r="E120" s="37"/>
      <c r="F120" s="37"/>
      <c r="G120" s="37"/>
      <c r="H120" s="38"/>
    </row>
    <row r="121" spans="1:8" ht="37.5" customHeight="1" x14ac:dyDescent="0.2">
      <c r="A121" s="160" t="s">
        <v>68</v>
      </c>
      <c r="B121" s="281"/>
      <c r="C121" s="159"/>
      <c r="D121" s="36">
        <v>396</v>
      </c>
      <c r="E121" s="37"/>
      <c r="F121" s="37"/>
      <c r="G121" s="37"/>
      <c r="H121" s="38"/>
    </row>
    <row r="122" spans="1:8" ht="37.5" customHeight="1" thickBot="1" x14ac:dyDescent="0.25">
      <c r="A122" s="207" t="s">
        <v>69</v>
      </c>
      <c r="B122" s="282"/>
      <c r="C122" s="164"/>
      <c r="D122" s="36">
        <v>4356</v>
      </c>
      <c r="E122" s="37"/>
      <c r="F122" s="37"/>
      <c r="G122" s="37"/>
      <c r="H122" s="38"/>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45">
        <v>33</v>
      </c>
      <c r="E123" s="45"/>
      <c r="F123" s="45"/>
      <c r="G123" s="45"/>
      <c r="H123" s="46"/>
    </row>
    <row r="124" spans="1:8" ht="50.1" customHeight="1" thickBot="1" x14ac:dyDescent="0.25">
      <c r="A124" s="24" t="s">
        <v>72</v>
      </c>
      <c r="B124" s="25"/>
      <c r="C124" s="26"/>
      <c r="D124" s="173" t="e">
        <f>"от "&amp;MIN(D126,D146:H147,#REF!,D148:H162)&amp;" до "&amp;MAX(D126,D146:H147,#REF!,D148:H162)</f>
        <v>#REF!</v>
      </c>
      <c r="E124" s="173"/>
      <c r="F124" s="173"/>
      <c r="G124" s="173"/>
      <c r="H124" s="174"/>
    </row>
    <row r="125" spans="1:8" ht="21.75" thickBot="1" x14ac:dyDescent="0.25">
      <c r="A125" s="286"/>
      <c r="B125" s="287"/>
      <c r="C125" s="130"/>
      <c r="D125" s="288"/>
      <c r="E125" s="288"/>
      <c r="F125" s="288"/>
      <c r="G125" s="288"/>
      <c r="H125" s="289"/>
    </row>
    <row r="126" spans="1:8" ht="59.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182">
        <v>4200</v>
      </c>
      <c r="E126" s="182"/>
      <c r="F126" s="182"/>
      <c r="G126" s="182"/>
      <c r="H126" s="183"/>
    </row>
    <row r="127" spans="1:8" ht="59.25" customHeight="1" thickBot="1" x14ac:dyDescent="0.25">
      <c r="A127" s="184" t="s">
        <v>74</v>
      </c>
      <c r="B127" s="185"/>
      <c r="C127" s="186"/>
      <c r="D127" s="187" t="s">
        <v>75</v>
      </c>
      <c r="E127" s="188"/>
      <c r="F127" s="188"/>
      <c r="G127" s="188"/>
      <c r="H127" s="189"/>
    </row>
    <row r="128" spans="1:8" ht="59.25" customHeight="1" x14ac:dyDescent="0.2">
      <c r="A128" s="190" t="s">
        <v>76</v>
      </c>
      <c r="B128" s="191"/>
      <c r="C128" s="186"/>
      <c r="D128" s="157">
        <f>D126/4</f>
        <v>1050</v>
      </c>
      <c r="E128" s="157"/>
      <c r="F128" s="157"/>
      <c r="G128" s="157"/>
      <c r="H128" s="158"/>
    </row>
    <row r="129" spans="1:8" ht="59.25" customHeight="1" x14ac:dyDescent="0.2">
      <c r="A129" s="190" t="s">
        <v>77</v>
      </c>
      <c r="B129" s="191"/>
      <c r="C129" s="186"/>
      <c r="D129" s="157">
        <f>D126/5</f>
        <v>840</v>
      </c>
      <c r="E129" s="157"/>
      <c r="F129" s="157"/>
      <c r="G129" s="157"/>
      <c r="H129" s="158"/>
    </row>
    <row r="130" spans="1:8" ht="59.25" customHeight="1" x14ac:dyDescent="0.2">
      <c r="A130" s="190" t="s">
        <v>78</v>
      </c>
      <c r="B130" s="191"/>
      <c r="C130" s="186"/>
      <c r="D130" s="157">
        <f>D126/6</f>
        <v>700</v>
      </c>
      <c r="E130" s="157"/>
      <c r="F130" s="157"/>
      <c r="G130" s="157"/>
      <c r="H130" s="158"/>
    </row>
    <row r="131" spans="1:8" ht="59.25" customHeight="1" x14ac:dyDescent="0.2">
      <c r="A131" s="190" t="s">
        <v>79</v>
      </c>
      <c r="B131" s="191"/>
      <c r="C131" s="186"/>
      <c r="D131" s="157">
        <f>D126/7</f>
        <v>600</v>
      </c>
      <c r="E131" s="157"/>
      <c r="F131" s="157"/>
      <c r="G131" s="157"/>
      <c r="H131" s="158"/>
    </row>
    <row r="132" spans="1:8" ht="59.25" customHeight="1" x14ac:dyDescent="0.2">
      <c r="A132" s="190" t="s">
        <v>80</v>
      </c>
      <c r="B132" s="191"/>
      <c r="C132" s="186"/>
      <c r="D132" s="157">
        <f>D126/8</f>
        <v>525</v>
      </c>
      <c r="E132" s="157"/>
      <c r="F132" s="157"/>
      <c r="G132" s="157"/>
      <c r="H132" s="158"/>
    </row>
    <row r="133" spans="1:8" ht="59.25" customHeight="1" x14ac:dyDescent="0.2">
      <c r="A133" s="190" t="s">
        <v>81</v>
      </c>
      <c r="B133" s="191"/>
      <c r="C133" s="186"/>
      <c r="D133" s="157">
        <f>D126/9</f>
        <v>466.66666666666669</v>
      </c>
      <c r="E133" s="157"/>
      <c r="F133" s="157"/>
      <c r="G133" s="157"/>
      <c r="H133" s="158"/>
    </row>
    <row r="134" spans="1:8" ht="59.25" customHeight="1" x14ac:dyDescent="0.2">
      <c r="A134" s="190" t="s">
        <v>82</v>
      </c>
      <c r="B134" s="191"/>
      <c r="C134" s="186"/>
      <c r="D134" s="157">
        <f>D126/10</f>
        <v>420</v>
      </c>
      <c r="E134" s="157"/>
      <c r="F134" s="157"/>
      <c r="G134" s="157"/>
      <c r="H134" s="158"/>
    </row>
    <row r="135" spans="1:8" ht="59.25" customHeight="1" thickBot="1" x14ac:dyDescent="0.25">
      <c r="A135" s="179" t="s">
        <v>83</v>
      </c>
      <c r="B135" s="180"/>
      <c r="C135" s="186"/>
      <c r="D135" s="182">
        <v>5400</v>
      </c>
      <c r="E135" s="182"/>
      <c r="F135" s="182"/>
      <c r="G135" s="182"/>
      <c r="H135" s="183"/>
    </row>
    <row r="136" spans="1:8" ht="59.25" customHeight="1" thickBot="1" x14ac:dyDescent="0.25">
      <c r="A136" s="184" t="s">
        <v>74</v>
      </c>
      <c r="B136" s="185"/>
      <c r="C136" s="186"/>
      <c r="D136" s="187" t="s">
        <v>75</v>
      </c>
      <c r="E136" s="188"/>
      <c r="F136" s="188"/>
      <c r="G136" s="188"/>
      <c r="H136" s="189"/>
    </row>
    <row r="137" spans="1:8" ht="59.25" customHeight="1" x14ac:dyDescent="0.2">
      <c r="A137" s="190" t="s">
        <v>76</v>
      </c>
      <c r="B137" s="191"/>
      <c r="C137" s="186"/>
      <c r="D137" s="157">
        <v>1350</v>
      </c>
      <c r="E137" s="157"/>
      <c r="F137" s="157"/>
      <c r="G137" s="157"/>
      <c r="H137" s="158"/>
    </row>
    <row r="138" spans="1:8" ht="59.25" customHeight="1" x14ac:dyDescent="0.2">
      <c r="A138" s="190" t="s">
        <v>77</v>
      </c>
      <c r="B138" s="191"/>
      <c r="C138" s="186"/>
      <c r="D138" s="157">
        <v>1080</v>
      </c>
      <c r="E138" s="157"/>
      <c r="F138" s="157"/>
      <c r="G138" s="157"/>
      <c r="H138" s="158"/>
    </row>
    <row r="139" spans="1:8" ht="59.25" customHeight="1" x14ac:dyDescent="0.2">
      <c r="A139" s="190" t="s">
        <v>78</v>
      </c>
      <c r="B139" s="191"/>
      <c r="C139" s="186"/>
      <c r="D139" s="157">
        <v>900</v>
      </c>
      <c r="E139" s="157"/>
      <c r="F139" s="157"/>
      <c r="G139" s="157"/>
      <c r="H139" s="158"/>
    </row>
    <row r="140" spans="1:8" ht="59.25" customHeight="1" x14ac:dyDescent="0.2">
      <c r="A140" s="190" t="s">
        <v>79</v>
      </c>
      <c r="B140" s="191"/>
      <c r="C140" s="186"/>
      <c r="D140" s="157">
        <v>771.42857142857144</v>
      </c>
      <c r="E140" s="157"/>
      <c r="F140" s="157"/>
      <c r="G140" s="157"/>
      <c r="H140" s="158"/>
    </row>
    <row r="141" spans="1:8" ht="59.25" customHeight="1" x14ac:dyDescent="0.2">
      <c r="A141" s="190" t="s">
        <v>80</v>
      </c>
      <c r="B141" s="191"/>
      <c r="C141" s="186"/>
      <c r="D141" s="157">
        <v>675</v>
      </c>
      <c r="E141" s="157"/>
      <c r="F141" s="157"/>
      <c r="G141" s="157"/>
      <c r="H141" s="158"/>
    </row>
    <row r="142" spans="1:8" ht="59.25" customHeight="1" x14ac:dyDescent="0.2">
      <c r="A142" s="190" t="s">
        <v>81</v>
      </c>
      <c r="B142" s="191"/>
      <c r="C142" s="186"/>
      <c r="D142" s="157">
        <v>600</v>
      </c>
      <c r="E142" s="157"/>
      <c r="F142" s="157"/>
      <c r="G142" s="157"/>
      <c r="H142" s="158"/>
    </row>
    <row r="143" spans="1:8" ht="59.25" customHeight="1" thickBot="1" x14ac:dyDescent="0.25">
      <c r="A143" s="190" t="s">
        <v>82</v>
      </c>
      <c r="B143" s="191"/>
      <c r="C143" s="194"/>
      <c r="D143" s="157">
        <v>540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44">
        <v>8004</v>
      </c>
      <c r="E144" s="45"/>
      <c r="F144" s="45"/>
      <c r="G144" s="45"/>
      <c r="H144" s="46"/>
    </row>
    <row r="145" spans="1:8" ht="21.75" thickBot="1" x14ac:dyDescent="0.25">
      <c r="A145" s="286"/>
      <c r="B145" s="287"/>
      <c r="C145" s="125"/>
      <c r="D145" s="288"/>
      <c r="E145" s="288"/>
      <c r="F145" s="288"/>
      <c r="G145" s="288"/>
      <c r="H145" s="289"/>
    </row>
    <row r="146" spans="1:8" ht="50.1" customHeight="1" x14ac:dyDescent="0.2">
      <c r="A146" s="160" t="s">
        <v>85</v>
      </c>
      <c r="B146" s="161"/>
      <c r="C146" s="294" t="str">
        <f>"Интернет-площадка 2gis.ru на основе Cправочника организаций "&amp;$C$2&amp;""</f>
        <v>Интернет-площадка 2gis.ru на основе Cправочника организаций "2ГИС.ТУЛА"</v>
      </c>
      <c r="D146" s="56">
        <v>2550</v>
      </c>
      <c r="E146" s="37"/>
      <c r="F146" s="37"/>
      <c r="G146" s="37"/>
      <c r="H146" s="38"/>
    </row>
    <row r="147" spans="1:8"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56">
        <v>1716.0000000000002</v>
      </c>
      <c r="E147" s="37"/>
      <c r="F147" s="37"/>
      <c r="G147" s="37"/>
      <c r="H147" s="38"/>
    </row>
    <row r="148" spans="1:8" ht="50.1" customHeight="1" x14ac:dyDescent="0.2">
      <c r="A148" s="154" t="s">
        <v>87</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56">
        <v>6600.0000000000009</v>
      </c>
      <c r="E148" s="37"/>
      <c r="F148" s="37"/>
      <c r="G148" s="37"/>
      <c r="H148" s="38"/>
    </row>
    <row r="149" spans="1:8"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"2ГИС.ТУЛА"</v>
      </c>
      <c r="D149" s="56">
        <v>7656.0000000000009</v>
      </c>
      <c r="E149" s="37"/>
      <c r="F149" s="37"/>
      <c r="G149" s="37"/>
      <c r="H149" s="38"/>
    </row>
    <row r="150" spans="1:8"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"2ГИС.ТУЛА"</v>
      </c>
      <c r="D150" s="56">
        <v>9187.2000000000007</v>
      </c>
      <c r="E150" s="37"/>
      <c r="F150" s="37"/>
      <c r="G150" s="37"/>
      <c r="H150" s="38"/>
    </row>
    <row r="151" spans="1:8"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56">
        <v>1716.0000000000002</v>
      </c>
      <c r="E151" s="37"/>
      <c r="F151" s="37"/>
      <c r="G151" s="37"/>
      <c r="H151" s="38"/>
    </row>
    <row r="152" spans="1:8"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56">
        <v>3366.0000000000005</v>
      </c>
      <c r="E152" s="37"/>
      <c r="F152" s="37"/>
      <c r="G152" s="37"/>
      <c r="H152" s="38"/>
    </row>
    <row r="153" spans="1:8"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56">
        <v>6600.0000000000009</v>
      </c>
      <c r="E153" s="37"/>
      <c r="F153" s="37"/>
      <c r="G153" s="37"/>
      <c r="H153" s="38"/>
    </row>
    <row r="154" spans="1:8" ht="50.1" customHeight="1" x14ac:dyDescent="0.2">
      <c r="A154" s="160" t="s">
        <v>93</v>
      </c>
      <c r="B154" s="161"/>
      <c r="C154" s="203" t="e">
        <f>#REF!</f>
        <v>#REF!</v>
      </c>
      <c r="D154" s="56">
        <v>16500</v>
      </c>
      <c r="E154" s="37"/>
      <c r="F154" s="37"/>
      <c r="G154" s="37"/>
      <c r="H154" s="38"/>
    </row>
    <row r="155" spans="1:8" ht="50.1" customHeight="1" x14ac:dyDescent="0.2">
      <c r="A155" s="160" t="s">
        <v>94</v>
      </c>
      <c r="B155" s="161"/>
      <c r="C155" s="203" t="s">
        <v>95</v>
      </c>
      <c r="D155" s="56">
        <v>561</v>
      </c>
      <c r="E155" s="37"/>
      <c r="F155" s="37"/>
      <c r="G155" s="37"/>
      <c r="H155" s="38"/>
    </row>
    <row r="156" spans="1:8" ht="72"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56">
        <v>1980.0000000000002</v>
      </c>
      <c r="E156" s="37"/>
      <c r="F156" s="37"/>
      <c r="G156" s="37"/>
      <c r="H156" s="38"/>
    </row>
    <row r="157" spans="1:8" ht="72"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56">
        <v>1584</v>
      </c>
      <c r="E157" s="37"/>
      <c r="F157" s="37"/>
      <c r="G157" s="37"/>
      <c r="H157" s="38"/>
    </row>
    <row r="158" spans="1:8" ht="72" customHeight="1" x14ac:dyDescent="0.2">
      <c r="A158" s="160" t="s">
        <v>98</v>
      </c>
      <c r="B158" s="161"/>
      <c r="C158"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56">
        <v>1320</v>
      </c>
      <c r="E158" s="37"/>
      <c r="F158" s="37"/>
      <c r="G158" s="37"/>
      <c r="H158" s="38"/>
    </row>
    <row r="159" spans="1:8" ht="72" customHeight="1" x14ac:dyDescent="0.2">
      <c r="A159" s="160" t="s">
        <v>99</v>
      </c>
      <c r="B159" s="161"/>
      <c r="C159"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56">
        <v>792</v>
      </c>
      <c r="E159" s="37"/>
      <c r="F159" s="37"/>
      <c r="G159" s="37"/>
      <c r="H159" s="38"/>
    </row>
    <row r="160" spans="1:8" ht="72"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56">
        <v>13200.000000000002</v>
      </c>
      <c r="E160" s="37"/>
      <c r="F160" s="37"/>
      <c r="G160" s="37"/>
      <c r="H160" s="38"/>
    </row>
    <row r="161" spans="1:8" ht="72"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56">
        <v>3000</v>
      </c>
      <c r="E161" s="37"/>
      <c r="F161" s="37"/>
      <c r="G161" s="37"/>
      <c r="H161" s="38"/>
    </row>
    <row r="162" spans="1:8"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56">
        <v>3432.0000000000005</v>
      </c>
      <c r="E162" s="37"/>
      <c r="F162" s="37"/>
      <c r="G162" s="37"/>
      <c r="H162" s="3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56">
        <v>990.00000000000011</v>
      </c>
      <c r="E163" s="37"/>
      <c r="F163" s="37"/>
      <c r="G163" s="37"/>
      <c r="H163" s="3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4" s="56">
        <v>50010</v>
      </c>
      <c r="E164" s="37"/>
      <c r="F164" s="37"/>
      <c r="G164" s="37"/>
      <c r="H164" s="38"/>
    </row>
    <row r="165" spans="1:8" s="16" customFormat="1" ht="126" customHeight="1" x14ac:dyDescent="0.2">
      <c r="A165" s="160" t="s">
        <v>104</v>
      </c>
      <c r="B165" s="161"/>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5" s="56">
        <v>4950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56">
        <v>5511</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7" s="56">
        <v>5010</v>
      </c>
      <c r="E167" s="37"/>
      <c r="F167" s="37"/>
      <c r="G167" s="37"/>
      <c r="H167" s="38"/>
    </row>
    <row r="168" spans="1:8"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"2ГИС.ТУЛА"</v>
      </c>
      <c r="D168" s="56">
        <v>3600</v>
      </c>
      <c r="E168" s="37"/>
      <c r="F168" s="37"/>
      <c r="G168" s="37"/>
      <c r="H168" s="38"/>
    </row>
    <row r="169" spans="1:8"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56">
        <v>2520</v>
      </c>
      <c r="E169" s="37"/>
      <c r="F169" s="37"/>
      <c r="G169" s="37"/>
      <c r="H169" s="38"/>
    </row>
    <row r="170" spans="1:8" ht="50.1" customHeight="1" x14ac:dyDescent="0.2">
      <c r="A170" s="154" t="s">
        <v>109</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56">
        <v>9240</v>
      </c>
      <c r="E170" s="37"/>
      <c r="F170" s="37"/>
      <c r="G170" s="37"/>
      <c r="H170" s="38"/>
    </row>
    <row r="171" spans="1:8"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"2ГИС.ТУЛА"</v>
      </c>
      <c r="D171" s="56">
        <v>10800</v>
      </c>
      <c r="E171" s="37"/>
      <c r="F171" s="37"/>
      <c r="G171" s="37"/>
      <c r="H171" s="38"/>
    </row>
    <row r="172" spans="1:8"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"2ГИС.ТУЛА"</v>
      </c>
      <c r="D172" s="56">
        <v>12960</v>
      </c>
      <c r="E172" s="37"/>
      <c r="F172" s="37"/>
      <c r="G172" s="37"/>
      <c r="H172" s="38"/>
    </row>
    <row r="173" spans="1:8" ht="50.1" customHeight="1" x14ac:dyDescent="0.2">
      <c r="A173" s="154" t="s">
        <v>112</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56">
        <v>2520</v>
      </c>
      <c r="E173" s="37"/>
      <c r="F173" s="37"/>
      <c r="G173" s="37"/>
      <c r="H173" s="38"/>
    </row>
    <row r="174" spans="1:8" ht="50.1" customHeight="1" x14ac:dyDescent="0.2">
      <c r="A174" s="154" t="s">
        <v>113</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56">
        <v>4800</v>
      </c>
      <c r="E174" s="37"/>
      <c r="F174" s="37"/>
      <c r="G174" s="37"/>
      <c r="H174" s="38"/>
    </row>
    <row r="175" spans="1:8"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56">
        <v>9240</v>
      </c>
      <c r="E175" s="37"/>
      <c r="F175" s="37"/>
      <c r="G175" s="37"/>
      <c r="H175" s="38"/>
    </row>
    <row r="176" spans="1:8" ht="50.1" customHeight="1" x14ac:dyDescent="0.2">
      <c r="A176" s="160" t="s">
        <v>115</v>
      </c>
      <c r="B176" s="161"/>
      <c r="C176" s="203" t="s">
        <v>95</v>
      </c>
      <c r="D176" s="56">
        <v>840</v>
      </c>
      <c r="E176" s="37"/>
      <c r="F176" s="37"/>
      <c r="G176" s="37"/>
      <c r="H176" s="38"/>
    </row>
    <row r="177" spans="1:8" ht="6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56">
        <v>18480</v>
      </c>
      <c r="E177" s="37"/>
      <c r="F177" s="37"/>
      <c r="G177" s="37"/>
      <c r="H177" s="38"/>
    </row>
    <row r="178" spans="1:8"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56">
        <v>4920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6">
        <v>4002</v>
      </c>
      <c r="E180" s="37"/>
      <c r="F180" s="37"/>
      <c r="G180" s="37"/>
      <c r="H180" s="38"/>
    </row>
    <row r="181" spans="1:8" s="16" customFormat="1" ht="50.1" customHeight="1" x14ac:dyDescent="0.2">
      <c r="A181" s="160" t="s">
        <v>120</v>
      </c>
      <c r="B181" s="161"/>
      <c r="C181" s="209"/>
      <c r="D181" s="36">
        <v>4002</v>
      </c>
      <c r="E181" s="37"/>
      <c r="F181" s="37"/>
      <c r="G181" s="37"/>
      <c r="H181" s="38"/>
    </row>
    <row r="182" spans="1:8" s="16" customFormat="1" ht="50.1" customHeight="1" x14ac:dyDescent="0.2">
      <c r="A182" s="207" t="s">
        <v>121</v>
      </c>
      <c r="B182" s="208"/>
      <c r="C182" s="209"/>
      <c r="D182" s="293">
        <v>1800</v>
      </c>
      <c r="E182" s="157"/>
      <c r="F182" s="157"/>
      <c r="G182" s="157"/>
      <c r="H182" s="157"/>
    </row>
    <row r="183" spans="1:8" s="16" customFormat="1" ht="50.1" customHeight="1" x14ac:dyDescent="0.2">
      <c r="A183" s="207" t="s">
        <v>122</v>
      </c>
      <c r="B183" s="208"/>
      <c r="C183" s="209"/>
      <c r="D183" s="293">
        <v>180</v>
      </c>
      <c r="E183" s="157"/>
      <c r="F183" s="157"/>
      <c r="G183" s="157"/>
      <c r="H183" s="157"/>
    </row>
    <row r="184" spans="1:8" s="16" customFormat="1" ht="50.1" customHeight="1" thickBot="1" x14ac:dyDescent="0.25">
      <c r="A184" s="207" t="s">
        <v>123</v>
      </c>
      <c r="B184" s="208"/>
      <c r="C184" s="210"/>
      <c r="D184" s="78">
        <v>720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3" t="str">
        <f>"Интернет-площадка 2gis.ru на основе Cправочника организаций "&amp;$C$2&amp;""</f>
        <v>Интернет-площадка 2gis.ru на основе Cправочника организаций "2ГИС.ТУЛА"</v>
      </c>
      <c r="D186" s="36">
        <v>1518.0000000000002</v>
      </c>
      <c r="E186" s="37"/>
      <c r="F186" s="37"/>
      <c r="G186" s="37"/>
      <c r="H186" s="38"/>
    </row>
    <row r="187" spans="1:8" ht="50.1" customHeight="1" x14ac:dyDescent="0.2">
      <c r="A187" s="160" t="s">
        <v>126</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7" s="56">
        <v>1320</v>
      </c>
      <c r="E187" s="37"/>
      <c r="F187" s="37"/>
      <c r="G187" s="37"/>
      <c r="H187" s="38"/>
    </row>
    <row r="188" spans="1:8" ht="50.1" customHeight="1" x14ac:dyDescent="0.2">
      <c r="A188" s="154" t="s">
        <v>195</v>
      </c>
      <c r="B188" s="204"/>
      <c r="C188" s="203" t="str">
        <f>"Интернет-площадка 2gis.ru на основе Cправочника организаций "&amp;$C$2&amp;""</f>
        <v>Интернет-площадка 2gis.ru на основе Cправочника организаций "2ГИС.ТУЛА"</v>
      </c>
      <c r="D188" s="36">
        <v>2160</v>
      </c>
      <c r="E188" s="37"/>
      <c r="F188" s="37"/>
      <c r="G188" s="37"/>
      <c r="H188" s="38"/>
    </row>
    <row r="189" spans="1:8" ht="50.1" customHeight="1" x14ac:dyDescent="0.2">
      <c r="A189" s="154" t="s">
        <v>128</v>
      </c>
      <c r="B189" s="204"/>
      <c r="C189"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9" s="36">
        <v>1920</v>
      </c>
      <c r="E189" s="37"/>
      <c r="F189" s="37"/>
      <c r="G189" s="37"/>
      <c r="H189" s="38"/>
    </row>
    <row r="190" spans="1:8" s="16" customFormat="1" ht="126" customHeight="1" thickBot="1" x14ac:dyDescent="0.25">
      <c r="A190" s="160" t="s">
        <v>129</v>
      </c>
      <c r="B190" s="161"/>
      <c r="C190" s="455" t="str">
        <f>C188</f>
        <v>Интернет-площадка 2gis.ru на основе Cправочника организаций "2ГИС.ТУЛА"</v>
      </c>
      <c r="D190" s="304">
        <v>4896</v>
      </c>
      <c r="E190" s="165"/>
      <c r="F190" s="165"/>
      <c r="G190" s="165"/>
      <c r="H190" s="166"/>
    </row>
    <row r="191" spans="1:8" ht="50.1" customHeight="1" thickBot="1" x14ac:dyDescent="0.25">
      <c r="A191" s="24" t="s">
        <v>196</v>
      </c>
      <c r="B191" s="25"/>
      <c r="C191" s="26"/>
      <c r="D191" s="173"/>
      <c r="E191" s="173"/>
      <c r="F191" s="173"/>
      <c r="G191" s="173"/>
      <c r="H191" s="174"/>
    </row>
    <row r="192" spans="1:8" s="23" customFormat="1" ht="30" customHeight="1" thickBot="1" x14ac:dyDescent="0.25">
      <c r="A192" s="297"/>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3" s="31">
        <v>7359.5999999999995</v>
      </c>
      <c r="E193" s="32"/>
      <c r="F193" s="32"/>
      <c r="G193" s="32"/>
      <c r="H193" s="33"/>
    </row>
    <row r="194" spans="1:8" s="16" customFormat="1" ht="83.25" customHeight="1" thickBot="1" x14ac:dyDescent="0.25">
      <c r="A194" s="160" t="s">
        <v>198</v>
      </c>
      <c r="B194" s="161"/>
      <c r="C194" s="209"/>
      <c r="D194" s="36">
        <v>7359.5999999999995</v>
      </c>
      <c r="E194" s="37"/>
      <c r="F194" s="37"/>
      <c r="G194" s="37"/>
      <c r="H194" s="38"/>
    </row>
    <row r="195" spans="1:8" ht="21.75" thickBot="1" x14ac:dyDescent="0.25">
      <c r="A195" s="286"/>
      <c r="B195" s="287"/>
      <c r="C195" s="125"/>
      <c r="D195" s="288"/>
      <c r="E195" s="288"/>
      <c r="F195" s="288"/>
      <c r="G195" s="288"/>
      <c r="H195" s="289"/>
    </row>
    <row r="197" spans="1:8" ht="21" x14ac:dyDescent="0.2">
      <c r="A197" s="216"/>
      <c r="B197" s="217" t="s">
        <v>130</v>
      </c>
      <c r="C197" s="218" t="s">
        <v>484</v>
      </c>
      <c r="D197" s="218"/>
      <c r="E197" s="219"/>
      <c r="F197" s="219"/>
      <c r="G197" s="219"/>
      <c r="H197" s="219"/>
    </row>
    <row r="198" spans="1:8" ht="21" x14ac:dyDescent="0.2">
      <c r="A198" s="216"/>
      <c r="B198" s="219"/>
      <c r="C198" s="220" t="s">
        <v>485</v>
      </c>
      <c r="D198" s="220"/>
      <c r="E198" s="219"/>
      <c r="F198" s="219"/>
      <c r="G198" s="219"/>
      <c r="H198" s="219"/>
    </row>
    <row r="199" spans="1:8" ht="21" x14ac:dyDescent="0.2">
      <c r="A199" s="216"/>
      <c r="B199" s="219"/>
      <c r="C199" s="220" t="s">
        <v>486</v>
      </c>
      <c r="D199" s="220"/>
      <c r="E199" s="219"/>
      <c r="F199" s="219"/>
      <c r="G199" s="219"/>
      <c r="H199" s="219"/>
    </row>
    <row r="200" spans="1:8" ht="21" x14ac:dyDescent="0.2">
      <c r="C200" s="220"/>
      <c r="D200" s="220"/>
      <c r="E200" s="219"/>
      <c r="F200" s="219"/>
      <c r="G200" s="219"/>
      <c r="H200" s="213"/>
    </row>
    <row r="201" spans="1:8" ht="26.25"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c r="F201" s="225"/>
      <c r="G201" s="226"/>
      <c r="H201" s="226"/>
    </row>
    <row r="202" spans="1:8" ht="26.25"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c r="F202" s="225"/>
      <c r="G202" s="228"/>
      <c r="H202" s="228"/>
    </row>
    <row r="203" spans="1:8" ht="26.25"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c r="F203" s="225"/>
      <c r="G203" s="228"/>
      <c r="H203" s="228"/>
    </row>
    <row r="204" spans="1:8" ht="26.25"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5"/>
      <c r="F204" s="225"/>
      <c r="G204" s="228"/>
      <c r="H204" s="228"/>
    </row>
    <row r="205" spans="1:8" ht="26.25"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5"/>
      <c r="F205" s="225"/>
      <c r="G205" s="228"/>
      <c r="H205" s="228"/>
    </row>
    <row r="206" spans="1:8" ht="26.25"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c r="F206" s="225"/>
      <c r="G206" s="228"/>
      <c r="H206" s="228"/>
    </row>
    <row r="207" spans="1:8" ht="26.25"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c r="F207" s="225"/>
      <c r="G207" s="228"/>
      <c r="H207" s="228"/>
    </row>
    <row r="208" spans="1:8" ht="26.25" x14ac:dyDescent="0.2">
      <c r="A208" s="229"/>
      <c r="B208" s="229"/>
      <c r="C208" s="230"/>
      <c r="D208" s="231"/>
      <c r="E208" s="231"/>
      <c r="F208" s="232"/>
      <c r="G208" s="233"/>
      <c r="H208" s="233"/>
    </row>
    <row r="209" spans="1:8" ht="21" x14ac:dyDescent="0.2">
      <c r="A209" s="235" t="s">
        <v>141</v>
      </c>
      <c r="B209" s="235"/>
      <c r="C209" s="235"/>
      <c r="D209" s="235"/>
      <c r="E209" s="235"/>
      <c r="F209" s="235"/>
      <c r="G209" s="235"/>
      <c r="H209" s="235"/>
    </row>
    <row r="210" spans="1:8" ht="21" x14ac:dyDescent="0.2">
      <c r="A210" s="235" t="s">
        <v>142</v>
      </c>
      <c r="B210" s="235"/>
      <c r="C210" s="235"/>
      <c r="D210" s="235"/>
      <c r="E210" s="235"/>
      <c r="F210" s="235"/>
      <c r="G210" s="235"/>
      <c r="H210" s="235"/>
    </row>
    <row r="211" spans="1:8" ht="26.25" x14ac:dyDescent="0.2">
      <c r="A211" s="229"/>
      <c r="B211" s="229"/>
      <c r="C211" s="230"/>
      <c r="D211" s="231"/>
      <c r="E211" s="231"/>
      <c r="F211" s="232"/>
      <c r="G211" s="233"/>
      <c r="H211" s="233"/>
    </row>
    <row r="212" spans="1:8" ht="50.1" customHeight="1" thickBot="1" x14ac:dyDescent="0.25">
      <c r="A212" s="236" t="s">
        <v>143</v>
      </c>
      <c r="B212" s="236"/>
      <c r="C212" s="236"/>
      <c r="D212" s="236"/>
      <c r="E212" s="236"/>
      <c r="F212" s="237"/>
      <c r="G212" s="227"/>
      <c r="H212" s="238"/>
    </row>
    <row r="213" spans="1:8" ht="50.1" customHeight="1" thickBot="1" x14ac:dyDescent="0.25">
      <c r="A213" s="306" t="s">
        <v>144</v>
      </c>
      <c r="B213" s="307"/>
      <c r="C213" s="307"/>
      <c r="D213" s="307"/>
      <c r="E213" s="308"/>
      <c r="F213" s="242"/>
      <c r="H213" s="243"/>
    </row>
    <row r="214" spans="1:8" ht="87" customHeight="1" thickBot="1" x14ac:dyDescent="0.25">
      <c r="A214" s="421" t="s">
        <v>145</v>
      </c>
      <c r="B214" s="422"/>
      <c r="C214" s="246" t="s">
        <v>146</v>
      </c>
      <c r="D214" s="435" t="s">
        <v>147</v>
      </c>
      <c r="E214" s="436"/>
      <c r="F214" s="248"/>
      <c r="G214" s="248"/>
      <c r="H214" s="248"/>
    </row>
    <row r="215" spans="1:8" ht="100.5" customHeight="1" x14ac:dyDescent="0.2">
      <c r="A215" s="254" t="s">
        <v>148</v>
      </c>
      <c r="B215" s="255"/>
      <c r="C215" s="256" t="s">
        <v>149</v>
      </c>
      <c r="D215" s="257" t="s">
        <v>150</v>
      </c>
      <c r="E215" s="258"/>
      <c r="F215" s="248"/>
      <c r="G215" s="248"/>
      <c r="H215" s="248"/>
    </row>
    <row r="216" spans="1:8" ht="82.5" customHeight="1" x14ac:dyDescent="0.2">
      <c r="A216" s="254" t="s">
        <v>151</v>
      </c>
      <c r="B216" s="255"/>
      <c r="C216" s="256" t="s">
        <v>152</v>
      </c>
      <c r="D216" s="257" t="s">
        <v>153</v>
      </c>
      <c r="E216" s="258"/>
      <c r="F216" s="248"/>
      <c r="G216" s="248"/>
      <c r="H216" s="248"/>
    </row>
    <row r="217" spans="1:8" ht="119.25" customHeight="1" thickBot="1" x14ac:dyDescent="0.25">
      <c r="A217" s="316" t="s">
        <v>154</v>
      </c>
      <c r="B217" s="317"/>
      <c r="C217" s="318" t="s">
        <v>155</v>
      </c>
      <c r="D217" s="319" t="s">
        <v>153</v>
      </c>
      <c r="E217" s="320"/>
      <c r="F217" s="248"/>
      <c r="G217" s="248"/>
      <c r="H217" s="248"/>
    </row>
    <row r="218" spans="1:8" s="213" customFormat="1" ht="102.75" customHeight="1" thickBot="1" x14ac:dyDescent="0.25">
      <c r="A218" s="316" t="s">
        <v>157</v>
      </c>
      <c r="B218" s="317"/>
      <c r="C218" s="613" t="s">
        <v>158</v>
      </c>
      <c r="D218" s="319" t="s">
        <v>153</v>
      </c>
      <c r="E218" s="320"/>
      <c r="F218" s="242"/>
      <c r="G218" s="242"/>
      <c r="H218" s="242"/>
    </row>
    <row r="219" spans="1:8" s="234" customFormat="1" ht="222.75" customHeight="1" thickBot="1" x14ac:dyDescent="0.25">
      <c r="A219" s="316" t="s">
        <v>159</v>
      </c>
      <c r="B219" s="317"/>
      <c r="C219" s="318" t="s">
        <v>160</v>
      </c>
      <c r="D219" s="319" t="s">
        <v>153</v>
      </c>
      <c r="E219" s="320"/>
      <c r="F219" s="232"/>
      <c r="G219" s="233"/>
      <c r="H219" s="233"/>
    </row>
    <row r="220" spans="1:8" ht="26.25" x14ac:dyDescent="0.2">
      <c r="A220" s="229"/>
      <c r="B220" s="229"/>
      <c r="C220" s="230"/>
      <c r="D220" s="231"/>
      <c r="E220" s="231"/>
      <c r="F220" s="232"/>
      <c r="G220" s="233"/>
      <c r="H220" s="233"/>
    </row>
    <row r="221" spans="1:8" ht="30" customHeight="1" x14ac:dyDescent="0.2">
      <c r="A221" s="260" t="s">
        <v>161</v>
      </c>
      <c r="B221" s="260"/>
      <c r="C221" s="260"/>
      <c r="D221" s="260"/>
      <c r="E221" s="260"/>
      <c r="F221" s="260"/>
      <c r="G221" s="260"/>
      <c r="H221" s="260"/>
    </row>
    <row r="222" spans="1:8" ht="30" customHeight="1" x14ac:dyDescent="0.2">
      <c r="A222" s="260" t="s">
        <v>162</v>
      </c>
      <c r="B222" s="260"/>
      <c r="C222" s="260"/>
      <c r="D222" s="260"/>
      <c r="E222" s="260"/>
      <c r="F222" s="260"/>
      <c r="G222" s="260"/>
      <c r="H222" s="260"/>
    </row>
    <row r="223" spans="1:8" ht="183.75" customHeight="1" x14ac:dyDescent="0.2">
      <c r="A22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21"/>
      <c r="C223" s="321"/>
      <c r="D223" s="321"/>
      <c r="E223" s="321"/>
      <c r="F223" s="321"/>
      <c r="G223" s="321"/>
      <c r="H223" s="321"/>
    </row>
    <row r="224" spans="1:8" ht="82.5" customHeight="1" x14ac:dyDescent="0.2">
      <c r="A224" s="235" t="s">
        <v>164</v>
      </c>
      <c r="B224" s="235"/>
      <c r="C224" s="235"/>
      <c r="D224" s="235"/>
      <c r="E224" s="235"/>
      <c r="F224" s="235"/>
      <c r="G224" s="235"/>
      <c r="H224" s="235"/>
    </row>
    <row r="225" spans="1:8" ht="23.25" x14ac:dyDescent="0.2">
      <c r="A225" s="260" t="s">
        <v>165</v>
      </c>
      <c r="B225" s="260"/>
      <c r="C225" s="260"/>
      <c r="D225" s="260"/>
      <c r="E225" s="260"/>
      <c r="F225" s="260"/>
      <c r="G225" s="260"/>
      <c r="H225" s="260"/>
    </row>
    <row r="226" spans="1:8" s="262" customFormat="1" ht="114.75" customHeight="1" x14ac:dyDescent="0.2">
      <c r="A226" s="235" t="s">
        <v>166</v>
      </c>
      <c r="B226" s="235"/>
      <c r="C226" s="235"/>
      <c r="D226" s="235"/>
      <c r="E226" s="235"/>
      <c r="F226" s="235"/>
      <c r="G226" s="235"/>
      <c r="H226" s="235"/>
    </row>
  </sheetData>
  <sheetProtection selectLockedCells="1" selectUnlockedCells="1"/>
  <mergeCells count="376">
    <mergeCell ref="A221:H221"/>
    <mergeCell ref="A222:H222"/>
    <mergeCell ref="A223:H223"/>
    <mergeCell ref="A224:H224"/>
    <mergeCell ref="A225:H225"/>
    <mergeCell ref="A226:E226"/>
    <mergeCell ref="F226:H226"/>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9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706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11995.199999999999</v>
      </c>
      <c r="E7" s="32">
        <f>F7*1.1</f>
        <v>10995.6</v>
      </c>
      <c r="F7" s="32">
        <v>9996</v>
      </c>
      <c r="G7" s="32">
        <f>F7*0.75</f>
        <v>7497</v>
      </c>
      <c r="H7" s="33">
        <f>F7*0.5</f>
        <v>4998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13197.6</v>
      </c>
      <c r="E12" s="32">
        <f>F12*1.1</f>
        <v>12097.800000000001</v>
      </c>
      <c r="F12" s="32">
        <v>10998</v>
      </c>
      <c r="G12" s="32">
        <f>F12*0.75</f>
        <v>8248.5</v>
      </c>
      <c r="H12" s="33">
        <f>F12*0.5</f>
        <v>5499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267">
        <v>300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16804.8</v>
      </c>
      <c r="E27" s="32">
        <f>F27*1.1</f>
        <v>15404.400000000001</v>
      </c>
      <c r="F27" s="32">
        <v>14004</v>
      </c>
      <c r="G27" s="32">
        <f>F27*0.75</f>
        <v>10503</v>
      </c>
      <c r="H27" s="33">
        <f>F27*0.5</f>
        <v>7002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18489.599999999999</v>
      </c>
      <c r="E32" s="32">
        <f>F32*1.1</f>
        <v>16948.800000000003</v>
      </c>
      <c r="F32" s="32">
        <v>15408</v>
      </c>
      <c r="G32" s="32">
        <f>F32*0.75</f>
        <v>11556</v>
      </c>
      <c r="H32" s="33">
        <f>F32*0.5</f>
        <v>7704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275">
        <f>F48*1.2</f>
        <v>6624</v>
      </c>
      <c r="E48" s="275">
        <f>F48*1.1</f>
        <v>6072.0000000000009</v>
      </c>
      <c r="F48" s="275">
        <v>5520</v>
      </c>
      <c r="G48" s="275">
        <f>F48*0.75</f>
        <v>4140</v>
      </c>
      <c r="H48" s="275">
        <f>F48*0.5</f>
        <v>2760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1">
        <f>F55*1.2</f>
        <v>13089.6</v>
      </c>
      <c r="E55" s="32">
        <f>F55*1.1</f>
        <v>11998.800000000001</v>
      </c>
      <c r="F55" s="32">
        <v>10908</v>
      </c>
      <c r="G55" s="32">
        <f>F55*0.75</f>
        <v>8181</v>
      </c>
      <c r="H55" s="33">
        <f>F55*0.5</f>
        <v>5454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54">
        <f>F61*1.2</f>
        <v>14817.599999999999</v>
      </c>
      <c r="E61" s="32">
        <f>F61*1.1</f>
        <v>13582.800000000001</v>
      </c>
      <c r="F61" s="32">
        <v>12348</v>
      </c>
      <c r="G61" s="32">
        <f>F61*0.75</f>
        <v>9261</v>
      </c>
      <c r="H61" s="33">
        <f>F61*0.5</f>
        <v>6174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267">
        <v>300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2502 до 145116</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1">
        <v>2502</v>
      </c>
      <c r="E72" s="32"/>
      <c r="F72" s="32"/>
      <c r="G72" s="32"/>
      <c r="H72" s="33"/>
    </row>
    <row r="73" spans="1:8" ht="37.5" customHeight="1" x14ac:dyDescent="0.2">
      <c r="A73" s="147" t="s">
        <v>40</v>
      </c>
      <c r="B73" s="366"/>
      <c r="C73" s="350"/>
      <c r="D73" s="36">
        <v>5004</v>
      </c>
      <c r="E73" s="37"/>
      <c r="F73" s="37"/>
      <c r="G73" s="37"/>
      <c r="H73" s="38"/>
    </row>
    <row r="74" spans="1:8" ht="37.5" customHeight="1" x14ac:dyDescent="0.2">
      <c r="A74" s="147" t="s">
        <v>41</v>
      </c>
      <c r="B74" s="366"/>
      <c r="C74" s="350"/>
      <c r="D74" s="36">
        <v>10008</v>
      </c>
      <c r="E74" s="37"/>
      <c r="F74" s="37"/>
      <c r="G74" s="37"/>
      <c r="H74" s="38"/>
    </row>
    <row r="75" spans="1:8" ht="37.5" customHeight="1" x14ac:dyDescent="0.2">
      <c r="A75" s="147" t="s">
        <v>42</v>
      </c>
      <c r="B75" s="366"/>
      <c r="C75" s="350"/>
      <c r="D75" s="36">
        <v>15012</v>
      </c>
      <c r="E75" s="37"/>
      <c r="F75" s="37"/>
      <c r="G75" s="37"/>
      <c r="H75" s="38"/>
    </row>
    <row r="76" spans="1:8" ht="37.5" customHeight="1" x14ac:dyDescent="0.2">
      <c r="A76" s="147" t="s">
        <v>43</v>
      </c>
      <c r="B76" s="366"/>
      <c r="C76" s="350"/>
      <c r="D76" s="36">
        <v>20016</v>
      </c>
      <c r="E76" s="37"/>
      <c r="F76" s="37"/>
      <c r="G76" s="37"/>
      <c r="H76" s="38"/>
    </row>
    <row r="77" spans="1:8" ht="37.5" customHeight="1" x14ac:dyDescent="0.2">
      <c r="A77" s="147" t="s">
        <v>44</v>
      </c>
      <c r="B77" s="366"/>
      <c r="C77" s="350"/>
      <c r="D77" s="36">
        <v>25020</v>
      </c>
      <c r="E77" s="37"/>
      <c r="F77" s="37"/>
      <c r="G77" s="37"/>
      <c r="H77" s="38"/>
    </row>
    <row r="78" spans="1:8" ht="37.5" customHeight="1" x14ac:dyDescent="0.2">
      <c r="A78" s="147" t="s">
        <v>45</v>
      </c>
      <c r="B78" s="366"/>
      <c r="C78" s="350"/>
      <c r="D78" s="36">
        <v>30024</v>
      </c>
      <c r="E78" s="37"/>
      <c r="F78" s="37"/>
      <c r="G78" s="37"/>
      <c r="H78" s="38"/>
    </row>
    <row r="79" spans="1:8" ht="37.5" customHeight="1" x14ac:dyDescent="0.2">
      <c r="A79" s="147" t="s">
        <v>46</v>
      </c>
      <c r="B79" s="366"/>
      <c r="C79" s="350"/>
      <c r="D79" s="36">
        <v>35028</v>
      </c>
      <c r="E79" s="37"/>
      <c r="F79" s="37"/>
      <c r="G79" s="37"/>
      <c r="H79" s="38"/>
    </row>
    <row r="80" spans="1:8" ht="37.5" customHeight="1" x14ac:dyDescent="0.2">
      <c r="A80" s="147" t="s">
        <v>47</v>
      </c>
      <c r="B80" s="366"/>
      <c r="C80" s="350"/>
      <c r="D80" s="36">
        <v>40032</v>
      </c>
      <c r="E80" s="37"/>
      <c r="F80" s="37"/>
      <c r="G80" s="37"/>
      <c r="H80" s="38"/>
    </row>
    <row r="81" spans="1:8" ht="37.5" customHeight="1" x14ac:dyDescent="0.2">
      <c r="A81" s="147" t="s">
        <v>48</v>
      </c>
      <c r="B81" s="366"/>
      <c r="C81" s="350"/>
      <c r="D81" s="36">
        <v>45036</v>
      </c>
      <c r="E81" s="37"/>
      <c r="F81" s="37"/>
      <c r="G81" s="37"/>
      <c r="H81" s="38"/>
    </row>
    <row r="82" spans="1:8" ht="37.5" customHeight="1" x14ac:dyDescent="0.2">
      <c r="A82" s="147" t="s">
        <v>49</v>
      </c>
      <c r="B82" s="366"/>
      <c r="C82" s="350"/>
      <c r="D82" s="36">
        <v>50040</v>
      </c>
      <c r="E82" s="37"/>
      <c r="F82" s="37"/>
      <c r="G82" s="37"/>
      <c r="H82" s="38"/>
    </row>
    <row r="83" spans="1:8" ht="37.5" customHeight="1" x14ac:dyDescent="0.2">
      <c r="A83" s="147" t="s">
        <v>50</v>
      </c>
      <c r="B83" s="366"/>
      <c r="C83" s="350"/>
      <c r="D83" s="36">
        <v>55044</v>
      </c>
      <c r="E83" s="37"/>
      <c r="F83" s="37"/>
      <c r="G83" s="37"/>
      <c r="H83" s="38"/>
    </row>
    <row r="84" spans="1:8" ht="37.5" customHeight="1" x14ac:dyDescent="0.2">
      <c r="A84" s="147" t="s">
        <v>51</v>
      </c>
      <c r="B84" s="366"/>
      <c r="C84" s="350"/>
      <c r="D84" s="36">
        <v>60048</v>
      </c>
      <c r="E84" s="37"/>
      <c r="F84" s="37"/>
      <c r="G84" s="37"/>
      <c r="H84" s="38"/>
    </row>
    <row r="85" spans="1:8" ht="37.5" customHeight="1" x14ac:dyDescent="0.2">
      <c r="A85" s="147" t="s">
        <v>52</v>
      </c>
      <c r="B85" s="366"/>
      <c r="C85" s="350"/>
      <c r="D85" s="36">
        <v>65052</v>
      </c>
      <c r="E85" s="37"/>
      <c r="F85" s="37"/>
      <c r="G85" s="37"/>
      <c r="H85" s="38"/>
    </row>
    <row r="86" spans="1:8" ht="37.5" customHeight="1" x14ac:dyDescent="0.2">
      <c r="A86" s="147" t="s">
        <v>53</v>
      </c>
      <c r="B86" s="366"/>
      <c r="C86" s="350"/>
      <c r="D86" s="36">
        <v>70056</v>
      </c>
      <c r="E86" s="37"/>
      <c r="F86" s="37"/>
      <c r="G86" s="37"/>
      <c r="H86" s="38"/>
    </row>
    <row r="87" spans="1:8" ht="37.5" customHeight="1" x14ac:dyDescent="0.2">
      <c r="A87" s="147" t="s">
        <v>54</v>
      </c>
      <c r="B87" s="366"/>
      <c r="C87" s="350"/>
      <c r="D87" s="36">
        <v>75060</v>
      </c>
      <c r="E87" s="37"/>
      <c r="F87" s="37"/>
      <c r="G87" s="37"/>
      <c r="H87" s="38"/>
    </row>
    <row r="88" spans="1:8" ht="37.5" customHeight="1" x14ac:dyDescent="0.2">
      <c r="A88" s="147" t="s">
        <v>55</v>
      </c>
      <c r="B88" s="366"/>
      <c r="C88" s="350"/>
      <c r="D88" s="36">
        <v>80064</v>
      </c>
      <c r="E88" s="37"/>
      <c r="F88" s="37"/>
      <c r="G88" s="37"/>
      <c r="H88" s="38"/>
    </row>
    <row r="89" spans="1:8" ht="37.5" customHeight="1" x14ac:dyDescent="0.2">
      <c r="A89" s="147" t="s">
        <v>56</v>
      </c>
      <c r="B89" s="366"/>
      <c r="C89" s="350"/>
      <c r="D89" s="36">
        <v>85068</v>
      </c>
      <c r="E89" s="37"/>
      <c r="F89" s="37"/>
      <c r="G89" s="37"/>
      <c r="H89" s="38"/>
    </row>
    <row r="90" spans="1:8" ht="37.5" customHeight="1" x14ac:dyDescent="0.2">
      <c r="A90" s="147" t="s">
        <v>57</v>
      </c>
      <c r="B90" s="366"/>
      <c r="C90" s="350"/>
      <c r="D90" s="36">
        <v>90072</v>
      </c>
      <c r="E90" s="37"/>
      <c r="F90" s="37"/>
      <c r="G90" s="37"/>
      <c r="H90" s="38"/>
    </row>
    <row r="91" spans="1:8" ht="37.5" customHeight="1" x14ac:dyDescent="0.2">
      <c r="A91" s="147" t="s">
        <v>58</v>
      </c>
      <c r="B91" s="366"/>
      <c r="C91" s="350"/>
      <c r="D91" s="36">
        <v>95076</v>
      </c>
      <c r="E91" s="37"/>
      <c r="F91" s="37"/>
      <c r="G91" s="37"/>
      <c r="H91" s="38"/>
    </row>
    <row r="92" spans="1:8" ht="37.5" customHeight="1" x14ac:dyDescent="0.2">
      <c r="A92" s="147" t="s">
        <v>178</v>
      </c>
      <c r="B92" s="366"/>
      <c r="C92" s="350"/>
      <c r="D92" s="36">
        <v>100080</v>
      </c>
      <c r="E92" s="37"/>
      <c r="F92" s="37"/>
      <c r="G92" s="37"/>
      <c r="H92" s="38"/>
    </row>
    <row r="93" spans="1:8" ht="37.5" customHeight="1" x14ac:dyDescent="0.2">
      <c r="A93" s="147" t="s">
        <v>179</v>
      </c>
      <c r="B93" s="366"/>
      <c r="C93" s="350"/>
      <c r="D93" s="36">
        <v>105084</v>
      </c>
      <c r="E93" s="37"/>
      <c r="F93" s="37"/>
      <c r="G93" s="37"/>
      <c r="H93" s="38"/>
    </row>
    <row r="94" spans="1:8" ht="37.5" customHeight="1" x14ac:dyDescent="0.2">
      <c r="A94" s="147" t="s">
        <v>180</v>
      </c>
      <c r="B94" s="366"/>
      <c r="C94" s="350"/>
      <c r="D94" s="36">
        <v>110088</v>
      </c>
      <c r="E94" s="37"/>
      <c r="F94" s="37"/>
      <c r="G94" s="37"/>
      <c r="H94" s="38"/>
    </row>
    <row r="95" spans="1:8" ht="37.5" customHeight="1" x14ac:dyDescent="0.2">
      <c r="A95" s="147" t="s">
        <v>181</v>
      </c>
      <c r="B95" s="366"/>
      <c r="C95" s="350"/>
      <c r="D95" s="36">
        <v>115092</v>
      </c>
      <c r="E95" s="37"/>
      <c r="F95" s="37"/>
      <c r="G95" s="37"/>
      <c r="H95" s="38"/>
    </row>
    <row r="96" spans="1:8" ht="37.5" customHeight="1" x14ac:dyDescent="0.2">
      <c r="A96" s="147" t="s">
        <v>182</v>
      </c>
      <c r="B96" s="366"/>
      <c r="C96" s="350"/>
      <c r="D96" s="36">
        <v>120096</v>
      </c>
      <c r="E96" s="37"/>
      <c r="F96" s="37"/>
      <c r="G96" s="37"/>
      <c r="H96" s="38"/>
    </row>
    <row r="97" spans="1:8" ht="37.5" customHeight="1" x14ac:dyDescent="0.2">
      <c r="A97" s="147" t="s">
        <v>183</v>
      </c>
      <c r="B97" s="366"/>
      <c r="C97" s="350"/>
      <c r="D97" s="36">
        <v>125100</v>
      </c>
      <c r="E97" s="37"/>
      <c r="F97" s="37"/>
      <c r="G97" s="37"/>
      <c r="H97" s="38"/>
    </row>
    <row r="98" spans="1:8" ht="37.5" customHeight="1" x14ac:dyDescent="0.2">
      <c r="A98" s="147" t="s">
        <v>184</v>
      </c>
      <c r="B98" s="366"/>
      <c r="C98" s="350"/>
      <c r="D98" s="36">
        <v>130104</v>
      </c>
      <c r="E98" s="37"/>
      <c r="F98" s="37"/>
      <c r="G98" s="37"/>
      <c r="H98" s="38"/>
    </row>
    <row r="99" spans="1:8" ht="37.5" customHeight="1" x14ac:dyDescent="0.2">
      <c r="A99" s="147" t="s">
        <v>185</v>
      </c>
      <c r="B99" s="366"/>
      <c r="C99" s="350"/>
      <c r="D99" s="36">
        <v>135108</v>
      </c>
      <c r="E99" s="37"/>
      <c r="F99" s="37"/>
      <c r="G99" s="37"/>
      <c r="H99" s="38"/>
    </row>
    <row r="100" spans="1:8" ht="37.5" customHeight="1" x14ac:dyDescent="0.2">
      <c r="A100" s="147" t="s">
        <v>186</v>
      </c>
      <c r="B100" s="366"/>
      <c r="C100" s="350"/>
      <c r="D100" s="36">
        <v>140112</v>
      </c>
      <c r="E100" s="37"/>
      <c r="F100" s="37"/>
      <c r="G100" s="37"/>
      <c r="H100" s="38"/>
    </row>
    <row r="101" spans="1:8" ht="37.5" customHeight="1" x14ac:dyDescent="0.2">
      <c r="A101" s="147" t="s">
        <v>187</v>
      </c>
      <c r="B101" s="366"/>
      <c r="C101" s="350"/>
      <c r="D101" s="36">
        <v>145116</v>
      </c>
      <c r="E101" s="37"/>
      <c r="F101" s="37"/>
      <c r="G101" s="37"/>
      <c r="H101" s="38"/>
    </row>
    <row r="102" spans="1:8" ht="37.5" customHeight="1" x14ac:dyDescent="0.2">
      <c r="A102" s="147" t="s">
        <v>188</v>
      </c>
      <c r="B102" s="366"/>
      <c r="C102" s="350"/>
      <c r="D102" s="36">
        <v>150120</v>
      </c>
      <c r="E102" s="37"/>
      <c r="F102" s="37"/>
      <c r="G102" s="37"/>
      <c r="H102" s="38"/>
    </row>
    <row r="103" spans="1:8" ht="37.5" customHeight="1" x14ac:dyDescent="0.2">
      <c r="A103" s="147" t="s">
        <v>189</v>
      </c>
      <c r="B103" s="366"/>
      <c r="C103" s="350"/>
      <c r="D103" s="36">
        <v>155124</v>
      </c>
      <c r="E103" s="37"/>
      <c r="F103" s="37"/>
      <c r="G103" s="37"/>
      <c r="H103" s="38"/>
    </row>
    <row r="104" spans="1:8" ht="37.5" customHeight="1" x14ac:dyDescent="0.2">
      <c r="A104" s="147" t="s">
        <v>190</v>
      </c>
      <c r="B104" s="366"/>
      <c r="C104" s="350"/>
      <c r="D104" s="36">
        <v>160128</v>
      </c>
      <c r="E104" s="37"/>
      <c r="F104" s="37"/>
      <c r="G104" s="37"/>
      <c r="H104" s="38"/>
    </row>
    <row r="105" spans="1:8" ht="37.5" customHeight="1" x14ac:dyDescent="0.2">
      <c r="A105" s="147" t="s">
        <v>191</v>
      </c>
      <c r="B105" s="366"/>
      <c r="C105" s="350"/>
      <c r="D105" s="36">
        <v>165132</v>
      </c>
      <c r="E105" s="37"/>
      <c r="F105" s="37"/>
      <c r="G105" s="37"/>
      <c r="H105" s="38"/>
    </row>
    <row r="106" spans="1:8" ht="37.5" customHeight="1" x14ac:dyDescent="0.2">
      <c r="A106" s="147" t="s">
        <v>192</v>
      </c>
      <c r="B106" s="366"/>
      <c r="C106" s="350"/>
      <c r="D106" s="36">
        <v>170136</v>
      </c>
      <c r="E106" s="37"/>
      <c r="F106" s="37"/>
      <c r="G106" s="37"/>
      <c r="H106" s="38"/>
    </row>
    <row r="107" spans="1:8" ht="37.5" customHeight="1" x14ac:dyDescent="0.2">
      <c r="A107" s="147" t="s">
        <v>229</v>
      </c>
      <c r="B107" s="366"/>
      <c r="C107" s="350"/>
      <c r="D107" s="36">
        <v>175140</v>
      </c>
      <c r="E107" s="37"/>
      <c r="F107" s="37"/>
      <c r="G107" s="37"/>
      <c r="H107" s="38"/>
    </row>
    <row r="108" spans="1:8" ht="37.5" customHeight="1" x14ac:dyDescent="0.2">
      <c r="A108" s="147" t="s">
        <v>230</v>
      </c>
      <c r="B108" s="366"/>
      <c r="C108" s="350"/>
      <c r="D108" s="36">
        <v>180144</v>
      </c>
      <c r="E108" s="37"/>
      <c r="F108" s="37"/>
      <c r="G108" s="37"/>
      <c r="H108" s="38"/>
    </row>
    <row r="109" spans="1:8" ht="37.5" customHeight="1" x14ac:dyDescent="0.2">
      <c r="A109" s="147" t="s">
        <v>231</v>
      </c>
      <c r="B109" s="366"/>
      <c r="C109" s="350"/>
      <c r="D109" s="36">
        <v>185148</v>
      </c>
      <c r="E109" s="37"/>
      <c r="F109" s="37"/>
      <c r="G109" s="37"/>
      <c r="H109" s="38"/>
    </row>
    <row r="110" spans="1:8" ht="37.5" customHeight="1" x14ac:dyDescent="0.2">
      <c r="A110" s="147" t="s">
        <v>232</v>
      </c>
      <c r="B110" s="366"/>
      <c r="C110" s="350"/>
      <c r="D110" s="36">
        <v>190152</v>
      </c>
      <c r="E110" s="37"/>
      <c r="F110" s="37"/>
      <c r="G110" s="37"/>
      <c r="H110" s="38"/>
    </row>
    <row r="111" spans="1:8" ht="37.5" customHeight="1" x14ac:dyDescent="0.2">
      <c r="A111" s="147" t="s">
        <v>233</v>
      </c>
      <c r="B111" s="366"/>
      <c r="C111" s="350"/>
      <c r="D111" s="36">
        <v>195156</v>
      </c>
      <c r="E111" s="37"/>
      <c r="F111" s="37"/>
      <c r="G111" s="37"/>
      <c r="H111" s="38"/>
    </row>
    <row r="112" spans="1:8" ht="37.5" customHeight="1" x14ac:dyDescent="0.2">
      <c r="A112" s="147" t="s">
        <v>356</v>
      </c>
      <c r="B112" s="366"/>
      <c r="C112" s="350"/>
      <c r="D112" s="36">
        <v>200160</v>
      </c>
      <c r="E112" s="37"/>
      <c r="F112" s="37"/>
      <c r="G112" s="37"/>
      <c r="H112" s="38"/>
    </row>
    <row r="113" spans="1:8" ht="37.5" customHeight="1" x14ac:dyDescent="0.2">
      <c r="A113" s="147" t="s">
        <v>357</v>
      </c>
      <c r="B113" s="366"/>
      <c r="C113" s="350"/>
      <c r="D113" s="36">
        <v>205164</v>
      </c>
      <c r="E113" s="37"/>
      <c r="F113" s="37"/>
      <c r="G113" s="37"/>
      <c r="H113" s="38"/>
    </row>
    <row r="114" spans="1:8" ht="37.5" customHeight="1" x14ac:dyDescent="0.2">
      <c r="A114" s="147" t="s">
        <v>358</v>
      </c>
      <c r="B114" s="366"/>
      <c r="C114" s="350"/>
      <c r="D114" s="36">
        <v>210168</v>
      </c>
      <c r="E114" s="37"/>
      <c r="F114" s="37"/>
      <c r="G114" s="37"/>
      <c r="H114" s="38"/>
    </row>
    <row r="115" spans="1:8" ht="37.5" customHeight="1" x14ac:dyDescent="0.2">
      <c r="A115" s="147" t="s">
        <v>359</v>
      </c>
      <c r="B115" s="366"/>
      <c r="C115" s="350"/>
      <c r="D115" s="36">
        <v>215172</v>
      </c>
      <c r="E115" s="37"/>
      <c r="F115" s="37"/>
      <c r="G115" s="37"/>
      <c r="H115" s="38"/>
    </row>
    <row r="116" spans="1:8" ht="37.5" customHeight="1" x14ac:dyDescent="0.2">
      <c r="A116" s="147" t="s">
        <v>360</v>
      </c>
      <c r="B116" s="366"/>
      <c r="C116" s="350"/>
      <c r="D116" s="36">
        <v>220176</v>
      </c>
      <c r="E116" s="37"/>
      <c r="F116" s="37"/>
      <c r="G116" s="37"/>
      <c r="H116" s="38"/>
    </row>
    <row r="117" spans="1:8" ht="37.5" customHeight="1" x14ac:dyDescent="0.2">
      <c r="A117" s="147" t="s">
        <v>361</v>
      </c>
      <c r="B117" s="366"/>
      <c r="C117" s="350"/>
      <c r="D117" s="36">
        <v>225180</v>
      </c>
      <c r="E117" s="37"/>
      <c r="F117" s="37"/>
      <c r="G117" s="37"/>
      <c r="H117" s="38"/>
    </row>
    <row r="118" spans="1:8" ht="37.5" customHeight="1" x14ac:dyDescent="0.2">
      <c r="A118" s="147" t="s">
        <v>362</v>
      </c>
      <c r="B118" s="366"/>
      <c r="C118" s="350"/>
      <c r="D118" s="36">
        <v>230184</v>
      </c>
      <c r="E118" s="37"/>
      <c r="F118" s="37"/>
      <c r="G118" s="37"/>
      <c r="H118" s="38"/>
    </row>
    <row r="119" spans="1:8" ht="37.5" customHeight="1" x14ac:dyDescent="0.2">
      <c r="A119" s="147" t="s">
        <v>363</v>
      </c>
      <c r="B119" s="366"/>
      <c r="C119" s="350"/>
      <c r="D119" s="36">
        <v>235188</v>
      </c>
      <c r="E119" s="37"/>
      <c r="F119" s="37"/>
      <c r="G119" s="37"/>
      <c r="H119" s="38"/>
    </row>
    <row r="120" spans="1:8" ht="37.5" customHeight="1" x14ac:dyDescent="0.2">
      <c r="A120" s="147" t="s">
        <v>364</v>
      </c>
      <c r="B120" s="366"/>
      <c r="C120" s="350"/>
      <c r="D120" s="36">
        <v>240192</v>
      </c>
      <c r="E120" s="37"/>
      <c r="F120" s="37"/>
      <c r="G120" s="37"/>
      <c r="H120" s="38"/>
    </row>
    <row r="121" spans="1:8" ht="37.5" customHeight="1" thickBot="1" x14ac:dyDescent="0.25">
      <c r="A121" s="147" t="s">
        <v>365</v>
      </c>
      <c r="B121" s="366"/>
      <c r="C121" s="367"/>
      <c r="D121" s="36">
        <v>245196</v>
      </c>
      <c r="E121" s="37"/>
      <c r="F121" s="37"/>
      <c r="G121" s="37"/>
      <c r="H121" s="38"/>
    </row>
    <row r="122" spans="1:8" ht="50.1" customHeight="1" thickBot="1" x14ac:dyDescent="0.25">
      <c r="A122" s="136" t="s">
        <v>59</v>
      </c>
      <c r="B122" s="137"/>
      <c r="C122" s="442"/>
      <c r="D122" s="138" t="str">
        <f>"от "&amp;MIN(D123:D132)&amp;" до "&amp;MAX(D123:D132)</f>
        <v>от 300 до 13200</v>
      </c>
      <c r="E122" s="139"/>
      <c r="F122" s="139"/>
      <c r="G122" s="139"/>
      <c r="H122" s="140"/>
    </row>
    <row r="123" spans="1:8" ht="151.5" x14ac:dyDescent="0.2">
      <c r="A123" s="149" t="s">
        <v>60</v>
      </c>
      <c r="B123" s="150" t="s">
        <v>13</v>
      </c>
      <c r="C123" s="296"/>
      <c r="D123" s="291">
        <v>1260</v>
      </c>
      <c r="E123" s="291"/>
      <c r="F123" s="291"/>
      <c r="G123" s="291"/>
      <c r="H123" s="292"/>
    </row>
    <row r="124" spans="1:8" ht="37.5" customHeight="1" x14ac:dyDescent="0.2">
      <c r="A124" s="160" t="s">
        <v>61</v>
      </c>
      <c r="B124" s="161"/>
      <c r="C124" s="156" t="str">
        <f>"Электронный справочник "&amp;$C$2&amp;" (версия для ПК)"</f>
        <v>Электронный справочник "2ГИС.ТЮМЕНЬ" (версия для ПК)</v>
      </c>
      <c r="D124" s="36">
        <v>600</v>
      </c>
      <c r="E124" s="37"/>
      <c r="F124" s="37"/>
      <c r="G124" s="37"/>
      <c r="H124" s="38"/>
    </row>
    <row r="125" spans="1:8" ht="37.5" customHeight="1" x14ac:dyDescent="0.2">
      <c r="A125" s="160" t="s">
        <v>62</v>
      </c>
      <c r="B125" s="161"/>
      <c r="C125" s="159"/>
      <c r="D125" s="36">
        <v>13200</v>
      </c>
      <c r="E125" s="37"/>
      <c r="F125" s="37"/>
      <c r="G125" s="37"/>
      <c r="H125" s="38"/>
    </row>
    <row r="126" spans="1:8" ht="37.5" customHeight="1" x14ac:dyDescent="0.2">
      <c r="A126" s="160" t="s">
        <v>63</v>
      </c>
      <c r="B126" s="161"/>
      <c r="C126" s="159"/>
      <c r="D126" s="36">
        <v>1680</v>
      </c>
      <c r="E126" s="37"/>
      <c r="F126" s="37"/>
      <c r="G126" s="37"/>
      <c r="H126" s="38"/>
    </row>
    <row r="127" spans="1:8" ht="37.5" customHeight="1" x14ac:dyDescent="0.2">
      <c r="A127" s="160" t="s">
        <v>64</v>
      </c>
      <c r="B127" s="161"/>
      <c r="C127" s="159"/>
      <c r="D127" s="36">
        <v>4800</v>
      </c>
      <c r="E127" s="37"/>
      <c r="F127" s="37"/>
      <c r="G127" s="37"/>
      <c r="H127" s="38"/>
    </row>
    <row r="128" spans="1:8" ht="37.5" customHeight="1" x14ac:dyDescent="0.2">
      <c r="A128" s="160" t="s">
        <v>65</v>
      </c>
      <c r="B128" s="161"/>
      <c r="C128" s="159"/>
      <c r="D128" s="56">
        <v>300</v>
      </c>
      <c r="E128" s="37"/>
      <c r="F128" s="37"/>
      <c r="G128" s="37"/>
      <c r="H128" s="38"/>
    </row>
    <row r="129" spans="1:8" ht="37.5" customHeight="1" x14ac:dyDescent="0.2">
      <c r="A129" s="160" t="s">
        <v>66</v>
      </c>
      <c r="B129" s="161"/>
      <c r="C129" s="159"/>
      <c r="D129" s="56">
        <v>300</v>
      </c>
      <c r="E129" s="37"/>
      <c r="F129" s="37"/>
      <c r="G129" s="37"/>
      <c r="H129" s="38"/>
    </row>
    <row r="130" spans="1:8" ht="37.5" customHeight="1" x14ac:dyDescent="0.2">
      <c r="A130" s="160" t="s">
        <v>67</v>
      </c>
      <c r="B130" s="161"/>
      <c r="C130" s="159"/>
      <c r="D130" s="56">
        <v>600</v>
      </c>
      <c r="E130" s="37"/>
      <c r="F130" s="37"/>
      <c r="G130" s="37"/>
      <c r="H130" s="38"/>
    </row>
    <row r="131" spans="1:8" ht="37.5" customHeight="1" x14ac:dyDescent="0.2">
      <c r="A131" s="160" t="s">
        <v>68</v>
      </c>
      <c r="B131" s="161"/>
      <c r="C131" s="159"/>
      <c r="D131" s="56">
        <v>900</v>
      </c>
      <c r="E131" s="37"/>
      <c r="F131" s="37"/>
      <c r="G131" s="37"/>
      <c r="H131" s="38"/>
    </row>
    <row r="132" spans="1:8" ht="37.5" customHeight="1" x14ac:dyDescent="0.2">
      <c r="A132" s="207" t="s">
        <v>69</v>
      </c>
      <c r="B132" s="208"/>
      <c r="C132" s="567"/>
      <c r="D132" s="56">
        <v>5760</v>
      </c>
      <c r="E132" s="37"/>
      <c r="F132" s="37"/>
      <c r="G132" s="37"/>
      <c r="H132" s="38"/>
    </row>
    <row r="133" spans="1:8" s="16" customFormat="1" ht="117.75" customHeight="1" thickBot="1" x14ac:dyDescent="0.25">
      <c r="A133" s="283" t="s">
        <v>71</v>
      </c>
      <c r="B133" s="284"/>
      <c r="C13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45">
        <v>30</v>
      </c>
      <c r="E133" s="45"/>
      <c r="F133" s="45"/>
      <c r="G133" s="45"/>
      <c r="H133" s="46"/>
    </row>
    <row r="134" spans="1:8" ht="50.1" customHeight="1" thickBot="1" x14ac:dyDescent="0.25">
      <c r="A134" s="24" t="s">
        <v>72</v>
      </c>
      <c r="B134" s="25"/>
      <c r="C134" s="26"/>
      <c r="D134" s="173" t="e">
        <f>"от "&amp;MIN(D136,D156:H157,#REF!,D158:H172)&amp;" до "&amp;MAX(D136,D156:H157,#REF!,D158:H172)</f>
        <v>#REF!</v>
      </c>
      <c r="E134" s="173"/>
      <c r="F134" s="173"/>
      <c r="G134" s="173"/>
      <c r="H134" s="174"/>
    </row>
    <row r="135" spans="1:8" ht="21.75" thickBot="1" x14ac:dyDescent="0.25">
      <c r="A135" s="286"/>
      <c r="B135" s="287"/>
      <c r="C135" s="130"/>
      <c r="D135" s="288"/>
      <c r="E135" s="288"/>
      <c r="F135" s="288"/>
      <c r="G135" s="288"/>
      <c r="H135" s="289"/>
    </row>
    <row r="136" spans="1:8" ht="62.25"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182">
        <v>10080</v>
      </c>
      <c r="E136" s="182"/>
      <c r="F136" s="182"/>
      <c r="G136" s="182"/>
      <c r="H136" s="183"/>
    </row>
    <row r="137" spans="1:8" ht="62.25" customHeight="1" thickBot="1" x14ac:dyDescent="0.25">
      <c r="A137" s="184" t="s">
        <v>74</v>
      </c>
      <c r="B137" s="185"/>
      <c r="C137" s="186"/>
      <c r="D137" s="187" t="s">
        <v>75</v>
      </c>
      <c r="E137" s="188"/>
      <c r="F137" s="188"/>
      <c r="G137" s="188"/>
      <c r="H137" s="189"/>
    </row>
    <row r="138" spans="1:8" ht="62.25" customHeight="1" x14ac:dyDescent="0.2">
      <c r="A138" s="190" t="s">
        <v>76</v>
      </c>
      <c r="B138" s="191"/>
      <c r="C138" s="186"/>
      <c r="D138" s="157">
        <f>D136/4</f>
        <v>2520</v>
      </c>
      <c r="E138" s="157"/>
      <c r="F138" s="157"/>
      <c r="G138" s="157"/>
      <c r="H138" s="158"/>
    </row>
    <row r="139" spans="1:8" ht="62.25" customHeight="1" x14ac:dyDescent="0.2">
      <c r="A139" s="190" t="s">
        <v>77</v>
      </c>
      <c r="B139" s="191"/>
      <c r="C139" s="186"/>
      <c r="D139" s="157">
        <f>D136/5</f>
        <v>2016</v>
      </c>
      <c r="E139" s="157"/>
      <c r="F139" s="157"/>
      <c r="G139" s="157"/>
      <c r="H139" s="158"/>
    </row>
    <row r="140" spans="1:8" ht="62.25" customHeight="1" x14ac:dyDescent="0.2">
      <c r="A140" s="190" t="s">
        <v>78</v>
      </c>
      <c r="B140" s="191"/>
      <c r="C140" s="186"/>
      <c r="D140" s="157">
        <f>D136/6</f>
        <v>1680</v>
      </c>
      <c r="E140" s="157"/>
      <c r="F140" s="157"/>
      <c r="G140" s="157"/>
      <c r="H140" s="158"/>
    </row>
    <row r="141" spans="1:8" ht="62.25" customHeight="1" x14ac:dyDescent="0.2">
      <c r="A141" s="190" t="s">
        <v>79</v>
      </c>
      <c r="B141" s="191"/>
      <c r="C141" s="186"/>
      <c r="D141" s="157">
        <f>D136/7</f>
        <v>1440</v>
      </c>
      <c r="E141" s="157"/>
      <c r="F141" s="157"/>
      <c r="G141" s="157"/>
      <c r="H141" s="158"/>
    </row>
    <row r="142" spans="1:8" ht="62.25" customHeight="1" x14ac:dyDescent="0.2">
      <c r="A142" s="190" t="s">
        <v>80</v>
      </c>
      <c r="B142" s="191"/>
      <c r="C142" s="186"/>
      <c r="D142" s="157">
        <f>D136/8</f>
        <v>1260</v>
      </c>
      <c r="E142" s="157"/>
      <c r="F142" s="157"/>
      <c r="G142" s="157"/>
      <c r="H142" s="158"/>
    </row>
    <row r="143" spans="1:8" ht="62.25" customHeight="1" x14ac:dyDescent="0.2">
      <c r="A143" s="190" t="s">
        <v>81</v>
      </c>
      <c r="B143" s="191"/>
      <c r="C143" s="186"/>
      <c r="D143" s="157">
        <f>D136/9</f>
        <v>1120</v>
      </c>
      <c r="E143" s="157"/>
      <c r="F143" s="157"/>
      <c r="G143" s="157"/>
      <c r="H143" s="158"/>
    </row>
    <row r="144" spans="1:8" ht="62.25" customHeight="1" x14ac:dyDescent="0.2">
      <c r="A144" s="190" t="s">
        <v>82</v>
      </c>
      <c r="B144" s="191"/>
      <c r="C144" s="186"/>
      <c r="D144" s="157">
        <f>D136/10</f>
        <v>1008</v>
      </c>
      <c r="E144" s="157"/>
      <c r="F144" s="157"/>
      <c r="G144" s="157"/>
      <c r="H144" s="158"/>
    </row>
    <row r="145" spans="1:8" ht="62.25" customHeight="1" thickBot="1" x14ac:dyDescent="0.25">
      <c r="A145" s="179" t="s">
        <v>83</v>
      </c>
      <c r="B145" s="180"/>
      <c r="C145" s="186"/>
      <c r="D145" s="182">
        <v>15120</v>
      </c>
      <c r="E145" s="182"/>
      <c r="F145" s="182"/>
      <c r="G145" s="182"/>
      <c r="H145" s="183"/>
    </row>
    <row r="146" spans="1:8" ht="62.25" customHeight="1" thickBot="1" x14ac:dyDescent="0.25">
      <c r="A146" s="184" t="s">
        <v>74</v>
      </c>
      <c r="B146" s="185"/>
      <c r="C146" s="186"/>
      <c r="D146" s="187" t="s">
        <v>75</v>
      </c>
      <c r="E146" s="188"/>
      <c r="F146" s="188"/>
      <c r="G146" s="188"/>
      <c r="H146" s="189"/>
    </row>
    <row r="147" spans="1:8" ht="62.25" customHeight="1" x14ac:dyDescent="0.2">
      <c r="A147" s="190" t="s">
        <v>76</v>
      </c>
      <c r="B147" s="191"/>
      <c r="C147" s="186"/>
      <c r="D147" s="157">
        <v>3780</v>
      </c>
      <c r="E147" s="157"/>
      <c r="F147" s="157"/>
      <c r="G147" s="157"/>
      <c r="H147" s="158"/>
    </row>
    <row r="148" spans="1:8" ht="62.25" customHeight="1" x14ac:dyDescent="0.2">
      <c r="A148" s="190" t="s">
        <v>77</v>
      </c>
      <c r="B148" s="191"/>
      <c r="C148" s="186"/>
      <c r="D148" s="157">
        <v>3024</v>
      </c>
      <c r="E148" s="157"/>
      <c r="F148" s="157"/>
      <c r="G148" s="157"/>
      <c r="H148" s="158"/>
    </row>
    <row r="149" spans="1:8" ht="62.25" customHeight="1" x14ac:dyDescent="0.2">
      <c r="A149" s="190" t="s">
        <v>78</v>
      </c>
      <c r="B149" s="191"/>
      <c r="C149" s="186"/>
      <c r="D149" s="157">
        <v>2520</v>
      </c>
      <c r="E149" s="157"/>
      <c r="F149" s="157"/>
      <c r="G149" s="157"/>
      <c r="H149" s="158"/>
    </row>
    <row r="150" spans="1:8" ht="62.25" customHeight="1" x14ac:dyDescent="0.2">
      <c r="A150" s="190" t="s">
        <v>79</v>
      </c>
      <c r="B150" s="191"/>
      <c r="C150" s="186"/>
      <c r="D150" s="157">
        <v>2160</v>
      </c>
      <c r="E150" s="157"/>
      <c r="F150" s="157"/>
      <c r="G150" s="157"/>
      <c r="H150" s="158"/>
    </row>
    <row r="151" spans="1:8" ht="62.25" customHeight="1" x14ac:dyDescent="0.2">
      <c r="A151" s="190" t="s">
        <v>80</v>
      </c>
      <c r="B151" s="191"/>
      <c r="C151" s="186"/>
      <c r="D151" s="157">
        <v>1890</v>
      </c>
      <c r="E151" s="157"/>
      <c r="F151" s="157"/>
      <c r="G151" s="157"/>
      <c r="H151" s="158"/>
    </row>
    <row r="152" spans="1:8" ht="62.25" customHeight="1" x14ac:dyDescent="0.2">
      <c r="A152" s="190" t="s">
        <v>81</v>
      </c>
      <c r="B152" s="191"/>
      <c r="C152" s="186"/>
      <c r="D152" s="157">
        <v>1680</v>
      </c>
      <c r="E152" s="157"/>
      <c r="F152" s="157"/>
      <c r="G152" s="157"/>
      <c r="H152" s="158"/>
    </row>
    <row r="153" spans="1:8" ht="62.25" customHeight="1" thickBot="1" x14ac:dyDescent="0.25">
      <c r="A153" s="190" t="s">
        <v>82</v>
      </c>
      <c r="B153" s="191"/>
      <c r="C153" s="194"/>
      <c r="D153" s="157">
        <v>1512</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44">
        <v>20004</v>
      </c>
      <c r="E154" s="45"/>
      <c r="F154" s="45"/>
      <c r="G154" s="45"/>
      <c r="H154" s="46"/>
    </row>
    <row r="155" spans="1:8" ht="21.75" thickBot="1" x14ac:dyDescent="0.25">
      <c r="A155" s="286"/>
      <c r="B155" s="287"/>
      <c r="C155" s="125"/>
      <c r="D155" s="288"/>
      <c r="E155" s="288"/>
      <c r="F155" s="288"/>
      <c r="G155" s="288"/>
      <c r="H155" s="289"/>
    </row>
    <row r="156" spans="1:8" ht="50.1" customHeight="1" x14ac:dyDescent="0.2">
      <c r="A156" s="160" t="s">
        <v>85</v>
      </c>
      <c r="B156" s="161"/>
      <c r="C156" s="294" t="str">
        <f>"Интернет-площадка 2gis.ru на основе Cправочника организаций "&amp;$C$2&amp;""</f>
        <v>Интернет-площадка 2gis.ru на основе Cправочника организаций "2ГИС.ТЮМЕНЬ"</v>
      </c>
      <c r="D156" s="56">
        <v>11880</v>
      </c>
      <c r="E156" s="37"/>
      <c r="F156" s="37"/>
      <c r="G156" s="37"/>
      <c r="H156" s="38"/>
    </row>
    <row r="157" spans="1:8" ht="50.1" customHeight="1" x14ac:dyDescent="0.2">
      <c r="A157" s="160" t="s">
        <v>86</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56">
        <v>10200</v>
      </c>
      <c r="E157" s="37"/>
      <c r="F157" s="37"/>
      <c r="G157" s="37"/>
      <c r="H157" s="38"/>
    </row>
    <row r="158" spans="1:8" ht="50.1" customHeight="1" x14ac:dyDescent="0.2">
      <c r="A158" s="160" t="s">
        <v>87</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56">
        <v>18300</v>
      </c>
      <c r="E158" s="37"/>
      <c r="F158" s="37"/>
      <c r="G158" s="37"/>
      <c r="H158" s="38"/>
    </row>
    <row r="159" spans="1:8"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"2ГИС.ТЮМЕНЬ"</v>
      </c>
      <c r="D159" s="56">
        <v>11880</v>
      </c>
      <c r="E159" s="37"/>
      <c r="F159" s="37"/>
      <c r="G159" s="37"/>
      <c r="H159" s="38"/>
    </row>
    <row r="160" spans="1:8"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"2ГИС.ТЮМЕНЬ"</v>
      </c>
      <c r="D160" s="56">
        <v>14256</v>
      </c>
      <c r="E160" s="37"/>
      <c r="F160" s="37"/>
      <c r="G160" s="37"/>
      <c r="H160" s="38"/>
    </row>
    <row r="161" spans="1:8" ht="50.1" customHeight="1" x14ac:dyDescent="0.2">
      <c r="A161" s="160" t="s">
        <v>90</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56">
        <v>10200</v>
      </c>
      <c r="E161" s="37"/>
      <c r="F161" s="37"/>
      <c r="G161" s="37"/>
      <c r="H161" s="38"/>
    </row>
    <row r="162" spans="1:8" ht="50.1" customHeight="1" x14ac:dyDescent="0.2">
      <c r="A162" s="160" t="s">
        <v>91</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56">
        <v>20400</v>
      </c>
      <c r="E162" s="37"/>
      <c r="F162" s="37"/>
      <c r="G162" s="37"/>
      <c r="H162" s="38"/>
    </row>
    <row r="163" spans="1:8" ht="50.1" customHeight="1" x14ac:dyDescent="0.2">
      <c r="A163" s="160" t="s">
        <v>92</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293">
        <v>18600</v>
      </c>
      <c r="E163" s="157"/>
      <c r="F163" s="157"/>
      <c r="G163" s="157"/>
      <c r="H163" s="158"/>
    </row>
    <row r="164" spans="1:8" ht="50.1" customHeight="1" x14ac:dyDescent="0.2">
      <c r="A164" s="160" t="s">
        <v>93</v>
      </c>
      <c r="B164" s="161"/>
      <c r="C164" s="203" t="e">
        <f>#REF!</f>
        <v>#REF!</v>
      </c>
      <c r="D164" s="293">
        <v>23766</v>
      </c>
      <c r="E164" s="157"/>
      <c r="F164" s="157"/>
      <c r="G164" s="157"/>
      <c r="H164" s="158"/>
    </row>
    <row r="165" spans="1:8" ht="50.1" customHeight="1" x14ac:dyDescent="0.2">
      <c r="A165" s="160" t="s">
        <v>94</v>
      </c>
      <c r="B165" s="161"/>
      <c r="C165" s="203" t="s">
        <v>95</v>
      </c>
      <c r="D165" s="293">
        <v>510</v>
      </c>
      <c r="E165" s="157"/>
      <c r="F165" s="157"/>
      <c r="G165" s="157"/>
      <c r="H165" s="158"/>
    </row>
    <row r="166" spans="1:8" ht="68.2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56">
        <v>10944</v>
      </c>
      <c r="E166" s="37"/>
      <c r="F166" s="37"/>
      <c r="G166" s="37"/>
      <c r="H166" s="38"/>
    </row>
    <row r="167" spans="1:8" ht="68.25" customHeight="1" x14ac:dyDescent="0.2">
      <c r="A167" s="160" t="s">
        <v>97</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56">
        <v>8754</v>
      </c>
      <c r="E167" s="37"/>
      <c r="F167" s="37"/>
      <c r="G167" s="37"/>
      <c r="H167" s="38"/>
    </row>
    <row r="168" spans="1:8" ht="68.25" customHeight="1" x14ac:dyDescent="0.2">
      <c r="A168" s="160" t="s">
        <v>98</v>
      </c>
      <c r="B168" s="161"/>
      <c r="C168"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56">
        <v>9216</v>
      </c>
      <c r="E168" s="37"/>
      <c r="F168" s="37"/>
      <c r="G168" s="37"/>
      <c r="H168" s="38"/>
    </row>
    <row r="169" spans="1:8" ht="68.25" customHeight="1" x14ac:dyDescent="0.2">
      <c r="A169" s="160" t="s">
        <v>99</v>
      </c>
      <c r="B169" s="161"/>
      <c r="C169"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56">
        <v>4380</v>
      </c>
      <c r="E169" s="37"/>
      <c r="F169" s="37"/>
      <c r="G169" s="37"/>
      <c r="H169" s="38"/>
    </row>
    <row r="170" spans="1:8" ht="68.25" customHeight="1" x14ac:dyDescent="0.2">
      <c r="A170" s="160" t="s">
        <v>100</v>
      </c>
      <c r="B170" s="161" t="s">
        <v>100</v>
      </c>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56">
        <v>45480</v>
      </c>
      <c r="E170" s="37"/>
      <c r="F170" s="37"/>
      <c r="G170" s="37"/>
      <c r="H170" s="38"/>
    </row>
    <row r="171" spans="1:8" ht="68.25" customHeight="1" x14ac:dyDescent="0.2">
      <c r="A171" s="160" t="s">
        <v>101</v>
      </c>
      <c r="B171" s="161" t="s">
        <v>101</v>
      </c>
      <c r="C17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56">
        <v>12000</v>
      </c>
      <c r="E171" s="37"/>
      <c r="F171" s="37"/>
      <c r="G171" s="37"/>
      <c r="H171" s="38"/>
    </row>
    <row r="172" spans="1:8" ht="50.1" customHeight="1" thickBot="1" x14ac:dyDescent="0.25">
      <c r="A172" s="160" t="s">
        <v>102</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56">
        <v>10200</v>
      </c>
      <c r="E172" s="37"/>
      <c r="F172" s="37"/>
      <c r="G172" s="37"/>
      <c r="H172" s="38"/>
    </row>
    <row r="173" spans="1:8" s="16" customFormat="1" ht="102" customHeight="1" thickBot="1" x14ac:dyDescent="0.25">
      <c r="A173" s="160" t="s">
        <v>16</v>
      </c>
      <c r="B173" s="161"/>
      <c r="C17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56">
        <v>1200</v>
      </c>
      <c r="E173" s="37"/>
      <c r="F173" s="37"/>
      <c r="G173" s="37"/>
      <c r="H173" s="38"/>
    </row>
    <row r="174" spans="1:8" s="16" customFormat="1" ht="102" customHeight="1" thickBot="1" x14ac:dyDescent="0.25">
      <c r="A174" s="160" t="s">
        <v>103</v>
      </c>
      <c r="B174" s="161"/>
      <c r="C17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4" s="56">
        <v>100002</v>
      </c>
      <c r="E174" s="37"/>
      <c r="F174" s="37"/>
      <c r="G174" s="37"/>
      <c r="H174" s="38"/>
    </row>
    <row r="175" spans="1:8" s="16" customFormat="1" ht="126" customHeight="1" x14ac:dyDescent="0.2">
      <c r="A175" s="160" t="s">
        <v>104</v>
      </c>
      <c r="B175" s="161"/>
      <c r="C17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5" s="56">
        <v>19200</v>
      </c>
      <c r="E175" s="37"/>
      <c r="F175" s="37"/>
      <c r="G175" s="37"/>
      <c r="H175" s="38"/>
    </row>
    <row r="176" spans="1:8" s="16" customFormat="1" ht="96" customHeight="1" x14ac:dyDescent="0.2">
      <c r="A176" s="154" t="s">
        <v>105</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56">
        <v>10005</v>
      </c>
      <c r="E176" s="37"/>
      <c r="F176" s="37"/>
      <c r="G176" s="37"/>
      <c r="H176" s="38"/>
    </row>
    <row r="177" spans="1:8" s="16" customFormat="1" ht="96" customHeight="1" x14ac:dyDescent="0.2">
      <c r="A177" s="154" t="s">
        <v>106</v>
      </c>
      <c r="B177" s="204"/>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7" s="56">
        <v>15000</v>
      </c>
      <c r="E177" s="37"/>
      <c r="F177" s="37"/>
      <c r="G177" s="37"/>
      <c r="H177" s="38"/>
    </row>
    <row r="178" spans="1:8"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"2ГИС.ТЮМЕНЬ"</v>
      </c>
      <c r="D178" s="56">
        <v>16680</v>
      </c>
      <c r="E178" s="37"/>
      <c r="F178" s="37"/>
      <c r="G178" s="37"/>
      <c r="H178" s="38"/>
    </row>
    <row r="179" spans="1:8" ht="50.1" customHeight="1" x14ac:dyDescent="0.2">
      <c r="A179" s="160" t="s">
        <v>108</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56">
        <v>14280</v>
      </c>
      <c r="E179" s="37"/>
      <c r="F179" s="37"/>
      <c r="G179" s="37"/>
      <c r="H179" s="38"/>
    </row>
    <row r="180" spans="1:8" ht="50.1" customHeight="1" x14ac:dyDescent="0.2">
      <c r="A180" s="160" t="s">
        <v>109</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56">
        <v>25680</v>
      </c>
      <c r="E180" s="37"/>
      <c r="F180" s="37"/>
      <c r="G180" s="37"/>
      <c r="H180" s="38"/>
    </row>
    <row r="181" spans="1:8"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"2ГИС.ТЮМЕНЬ"</v>
      </c>
      <c r="D181" s="56">
        <v>16680</v>
      </c>
      <c r="E181" s="37"/>
      <c r="F181" s="37"/>
      <c r="G181" s="37"/>
      <c r="H181" s="38"/>
    </row>
    <row r="182" spans="1:8"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"2ГИС.ТЮМЕНЬ"</v>
      </c>
      <c r="D182" s="56">
        <v>20016</v>
      </c>
      <c r="E182" s="37"/>
      <c r="F182" s="37"/>
      <c r="G182" s="37"/>
      <c r="H182" s="38"/>
    </row>
    <row r="183" spans="1:8" ht="50.1" customHeight="1" x14ac:dyDescent="0.2">
      <c r="A183" s="160" t="s">
        <v>112</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56">
        <v>14280</v>
      </c>
      <c r="E183" s="37"/>
      <c r="F183" s="37"/>
      <c r="G183" s="37"/>
      <c r="H183" s="38"/>
    </row>
    <row r="184" spans="1:8" ht="50.1" customHeight="1" x14ac:dyDescent="0.2">
      <c r="A184" s="160" t="s">
        <v>113</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56">
        <v>28560</v>
      </c>
      <c r="E184" s="37"/>
      <c r="F184" s="37"/>
      <c r="G184" s="37"/>
      <c r="H184" s="38"/>
    </row>
    <row r="185" spans="1:8"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56">
        <v>26040</v>
      </c>
      <c r="E185" s="37"/>
      <c r="F185" s="37"/>
      <c r="G185" s="37"/>
      <c r="H185" s="38"/>
    </row>
    <row r="186" spans="1:8" ht="50.1" customHeight="1" x14ac:dyDescent="0.2">
      <c r="A186" s="160" t="s">
        <v>115</v>
      </c>
      <c r="B186" s="161"/>
      <c r="C186" s="203" t="s">
        <v>95</v>
      </c>
      <c r="D186" s="56">
        <v>720</v>
      </c>
      <c r="E186" s="37"/>
      <c r="F186" s="37"/>
      <c r="G186" s="37"/>
      <c r="H186" s="38"/>
    </row>
    <row r="187" spans="1:8" ht="79.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56">
        <v>63720</v>
      </c>
      <c r="E187" s="37"/>
      <c r="F187" s="37"/>
      <c r="G187" s="37"/>
      <c r="H187" s="38"/>
    </row>
    <row r="188" spans="1:8" ht="50.1" customHeight="1" thickBot="1" x14ac:dyDescent="0.25">
      <c r="A188" s="160" t="s">
        <v>117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56">
        <v>14280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6">
        <v>5004</v>
      </c>
      <c r="E190" s="37"/>
      <c r="F190" s="37"/>
      <c r="G190" s="37"/>
      <c r="H190" s="38"/>
    </row>
    <row r="191" spans="1:8" s="16" customFormat="1" ht="50.1" customHeight="1" x14ac:dyDescent="0.2">
      <c r="A191" s="160" t="s">
        <v>120</v>
      </c>
      <c r="B191" s="161"/>
      <c r="C191" s="209"/>
      <c r="D191" s="36">
        <v>5004</v>
      </c>
      <c r="E191" s="37"/>
      <c r="F191" s="37"/>
      <c r="G191" s="37"/>
      <c r="H191" s="38"/>
    </row>
    <row r="192" spans="1:8" s="16" customFormat="1" ht="50.1" customHeight="1" x14ac:dyDescent="0.2">
      <c r="A192" s="207" t="s">
        <v>121</v>
      </c>
      <c r="B192" s="208"/>
      <c r="C192" s="209"/>
      <c r="D192" s="293">
        <v>3000</v>
      </c>
      <c r="E192" s="157"/>
      <c r="F192" s="157"/>
      <c r="G192" s="157"/>
      <c r="H192" s="157"/>
    </row>
    <row r="193" spans="1:8" s="16" customFormat="1" ht="50.1" customHeight="1" x14ac:dyDescent="0.2">
      <c r="A193" s="207" t="s">
        <v>122</v>
      </c>
      <c r="B193" s="208"/>
      <c r="C193" s="209"/>
      <c r="D193" s="293">
        <v>300</v>
      </c>
      <c r="E193" s="157"/>
      <c r="F193" s="157"/>
      <c r="G193" s="157"/>
      <c r="H193" s="157"/>
    </row>
    <row r="194" spans="1:8" s="16" customFormat="1" ht="50.1" customHeight="1" thickBot="1" x14ac:dyDescent="0.25">
      <c r="A194" s="207" t="s">
        <v>123</v>
      </c>
      <c r="B194" s="208"/>
      <c r="C194" s="210"/>
      <c r="D194" s="78">
        <v>1050</v>
      </c>
      <c r="E194" s="79"/>
      <c r="F194" s="79"/>
      <c r="G194" s="79"/>
      <c r="H194" s="79"/>
    </row>
    <row r="195" spans="1:8" s="16" customFormat="1" ht="50.1" customHeight="1" thickBot="1" x14ac:dyDescent="0.25">
      <c r="A195" s="24" t="s">
        <v>124</v>
      </c>
      <c r="B195" s="25"/>
      <c r="C195" s="26"/>
      <c r="D195" s="173"/>
      <c r="E195" s="173"/>
      <c r="F195" s="173"/>
      <c r="G195" s="173"/>
      <c r="H195" s="174"/>
    </row>
    <row r="196" spans="1:8" ht="50.1" customHeight="1" x14ac:dyDescent="0.2">
      <c r="A196" s="160" t="s">
        <v>125</v>
      </c>
      <c r="B196" s="161"/>
      <c r="C196" s="203" t="str">
        <f>"Интернет-площадка 2gis.ru на основе Cправочника организаций "&amp;$C$2&amp;""</f>
        <v>Интернет-площадка 2gis.ru на основе Cправочника организаций "2ГИС.ТЮМЕНЬ"</v>
      </c>
      <c r="D196" s="36">
        <v>8280</v>
      </c>
      <c r="E196" s="37"/>
      <c r="F196" s="37"/>
      <c r="G196" s="37"/>
      <c r="H196" s="38"/>
    </row>
    <row r="197" spans="1:8" ht="50.1" customHeight="1" x14ac:dyDescent="0.2">
      <c r="A197" s="160" t="s">
        <v>126</v>
      </c>
      <c r="B197" s="161"/>
      <c r="C197"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7" s="56">
        <v>6000</v>
      </c>
      <c r="E197" s="37"/>
      <c r="F197" s="37"/>
      <c r="G197" s="37"/>
      <c r="H197" s="38"/>
    </row>
    <row r="198" spans="1:8" ht="50.1" customHeight="1" x14ac:dyDescent="0.2">
      <c r="A198" s="160" t="s">
        <v>195</v>
      </c>
      <c r="B198" s="161"/>
      <c r="C198" s="203" t="str">
        <f>"Интернет-площадка 2gis.ru на основе Cправочника организаций "&amp;$C$2&amp;""</f>
        <v>Интернет-площадка 2gis.ru на основе Cправочника организаций "2ГИС.ТЮМЕНЬ"</v>
      </c>
      <c r="D198" s="36">
        <v>11640</v>
      </c>
      <c r="E198" s="37"/>
      <c r="F198" s="37"/>
      <c r="G198" s="37"/>
      <c r="H198" s="38"/>
    </row>
    <row r="199" spans="1:8" ht="50.1" customHeight="1" x14ac:dyDescent="0.2">
      <c r="A199" s="160" t="s">
        <v>128</v>
      </c>
      <c r="B199" s="161"/>
      <c r="C199"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9" s="36">
        <v>8400</v>
      </c>
      <c r="E199" s="37"/>
      <c r="F199" s="37"/>
      <c r="G199" s="37"/>
      <c r="H199" s="38"/>
    </row>
    <row r="200" spans="1:8" s="16" customFormat="1" ht="126" customHeight="1" thickBot="1" x14ac:dyDescent="0.25">
      <c r="A200" s="160" t="s">
        <v>129</v>
      </c>
      <c r="B200" s="161"/>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0" s="56">
        <v>11202</v>
      </c>
      <c r="E200" s="37"/>
      <c r="F200" s="37"/>
      <c r="G200" s="37"/>
      <c r="H200" s="38"/>
    </row>
    <row r="201" spans="1:8" ht="50.1" customHeight="1" thickBot="1" x14ac:dyDescent="0.25">
      <c r="A201" s="24" t="s">
        <v>196</v>
      </c>
      <c r="B201" s="25"/>
      <c r="C201" s="26"/>
      <c r="D201" s="173"/>
      <c r="E201" s="173"/>
      <c r="F201" s="173"/>
      <c r="G201" s="173"/>
      <c r="H201" s="174"/>
    </row>
    <row r="202" spans="1:8" s="23" customFormat="1" ht="30" customHeight="1" thickBot="1" x14ac:dyDescent="0.25">
      <c r="A202" s="298"/>
      <c r="B202" s="298"/>
      <c r="C202" s="298"/>
      <c r="D202" s="298"/>
      <c r="E202" s="298"/>
      <c r="F202" s="298"/>
      <c r="G202" s="298"/>
      <c r="H202" s="299"/>
    </row>
    <row r="203" spans="1:8" s="16" customFormat="1" ht="83.25" customHeight="1" x14ac:dyDescent="0.2">
      <c r="A203" s="300" t="s">
        <v>197</v>
      </c>
      <c r="B203" s="301"/>
      <c r="C20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290">
        <v>20130</v>
      </c>
      <c r="E203" s="291"/>
      <c r="F203" s="291"/>
      <c r="G203" s="291"/>
      <c r="H203" s="292"/>
    </row>
    <row r="204" spans="1:8" s="16" customFormat="1" ht="83.25" customHeight="1" thickBot="1" x14ac:dyDescent="0.25">
      <c r="A204" s="302" t="s">
        <v>198</v>
      </c>
      <c r="B204" s="303"/>
      <c r="C204" s="210"/>
      <c r="D204" s="304">
        <v>20130</v>
      </c>
      <c r="E204" s="165"/>
      <c r="F204" s="165"/>
      <c r="G204" s="165"/>
      <c r="H204" s="166"/>
    </row>
    <row r="205" spans="1:8" ht="49.5" customHeight="1" thickBot="1" x14ac:dyDescent="0.25">
      <c r="A205" s="197"/>
      <c r="B205" s="198"/>
      <c r="C205" s="125"/>
      <c r="D205" s="199"/>
      <c r="E205" s="199"/>
      <c r="F205" s="199"/>
      <c r="G205" s="199"/>
      <c r="H205" s="200"/>
    </row>
    <row r="206" spans="1:8" s="23" customFormat="1" ht="26.25" x14ac:dyDescent="0.2">
      <c r="A206" s="212"/>
      <c r="B206" s="213"/>
      <c r="C206" s="214"/>
      <c r="D206" s="213"/>
      <c r="E206" s="213"/>
      <c r="F206" s="213"/>
      <c r="G206" s="213"/>
      <c r="H206" s="215"/>
    </row>
    <row r="207" spans="1:8" s="16" customFormat="1" ht="21" x14ac:dyDescent="0.2">
      <c r="A207" s="216"/>
      <c r="B207" s="217" t="s">
        <v>130</v>
      </c>
      <c r="C207" s="218" t="s">
        <v>707</v>
      </c>
      <c r="D207" s="218"/>
      <c r="E207" s="219"/>
      <c r="F207" s="219"/>
      <c r="G207" s="219"/>
      <c r="H207" s="219"/>
    </row>
    <row r="208" spans="1:8" s="16" customFormat="1" ht="21" x14ac:dyDescent="0.2">
      <c r="A208" s="216"/>
      <c r="B208" s="219"/>
      <c r="C208" s="220" t="s">
        <v>708</v>
      </c>
      <c r="D208" s="220"/>
      <c r="E208" s="219"/>
      <c r="F208" s="219"/>
      <c r="G208" s="219"/>
      <c r="H208" s="219"/>
    </row>
    <row r="209" spans="1:8" s="16" customFormat="1" ht="21" x14ac:dyDescent="0.2">
      <c r="A209" s="216"/>
      <c r="B209" s="219"/>
      <c r="C209" s="220" t="s">
        <v>709</v>
      </c>
      <c r="D209" s="220"/>
      <c r="E209" s="219"/>
      <c r="F209" s="219"/>
      <c r="G209" s="219"/>
      <c r="H209" s="219"/>
    </row>
    <row r="210" spans="1:8" s="16" customFormat="1" ht="21" x14ac:dyDescent="0.2">
      <c r="A210" s="212"/>
      <c r="B210" s="213"/>
      <c r="C210" s="220"/>
      <c r="D210" s="220"/>
      <c r="E210" s="219"/>
      <c r="F210" s="219"/>
      <c r="G210" s="219"/>
      <c r="H210" s="213"/>
    </row>
    <row r="211" spans="1:8" s="16" customFormat="1" ht="26.25" x14ac:dyDescent="0.2">
      <c r="A211" s="223" t="str">
        <f>Абакан_юр!A171</f>
        <v>По соглашению сторон в качестве валюты платежа могут выступать украинские гривны, в этом случае курс следующий: 1 руб. = 0,5104 гривен</v>
      </c>
      <c r="B211" s="223"/>
      <c r="C211" s="223"/>
      <c r="D211" s="224"/>
      <c r="E211" s="224"/>
      <c r="F211" s="225"/>
      <c r="G211" s="226"/>
      <c r="H211" s="226"/>
    </row>
    <row r="212" spans="1:8" ht="26.25" x14ac:dyDescent="0.2">
      <c r="A212" s="223" t="str">
        <f>Абакан_юр!A172</f>
        <v>По соглашению сторон в качестве валюты платежа могут выступать дирхамы ОАЭ, в этом случае курс следующий: 1 руб. = 0,0436 дирхам</v>
      </c>
      <c r="B212" s="223"/>
      <c r="C212" s="223"/>
      <c r="D212" s="224"/>
      <c r="E212" s="224"/>
      <c r="F212" s="225"/>
      <c r="G212" s="228"/>
      <c r="H212" s="228"/>
    </row>
    <row r="213" spans="1:8" ht="26.25" x14ac:dyDescent="0.2">
      <c r="A213" s="223" t="str">
        <f>Абакан_юр!A173</f>
        <v>По соглашению сторон в качестве валюты платежа могут выступать доллары США, в этом случае курс следующий: 1 руб. = 0,0118 доллара</v>
      </c>
      <c r="B213" s="223"/>
      <c r="C213" s="223"/>
      <c r="D213" s="224"/>
      <c r="E213" s="224"/>
      <c r="F213" s="225"/>
      <c r="G213" s="228"/>
      <c r="H213" s="228"/>
    </row>
    <row r="214" spans="1:8" ht="26.25" x14ac:dyDescent="0.2">
      <c r="A214" s="223" t="str">
        <f>Абакан_юр!A174</f>
        <v>По соглашению сторон в качестве валюты платежа могут выступать евро, в этом случае курс следующий: 1 руб. = 0,0108 евро</v>
      </c>
      <c r="B214" s="223"/>
      <c r="C214" s="223"/>
      <c r="D214" s="224"/>
      <c r="E214" s="225"/>
      <c r="F214" s="225"/>
      <c r="G214" s="228"/>
      <c r="H214" s="228"/>
    </row>
    <row r="215" spans="1:8" ht="26.25" x14ac:dyDescent="0.2">
      <c r="A215" s="223" t="str">
        <f>Абакан_юр!A175</f>
        <v>По соглашению сторон в качестве валюты платежа могут выступать чешские кроны, в этом случае курс следующий: 1 руб. = 0,2741 крона</v>
      </c>
      <c r="B215" s="223"/>
      <c r="C215" s="223"/>
      <c r="D215" s="224"/>
      <c r="E215" s="225"/>
      <c r="F215" s="225"/>
      <c r="G215" s="228"/>
      <c r="H215" s="228"/>
    </row>
    <row r="216" spans="1:8" ht="26.25" x14ac:dyDescent="0.2">
      <c r="A216" s="223" t="str">
        <f>Абакан_юр!A176</f>
        <v>По соглашению сторон в качестве валюты платежа могут выступать киргизские сомы, в этом случае курс следующий: 1 руб. = 1,0001 сом</v>
      </c>
      <c r="B216" s="223"/>
      <c r="C216" s="223"/>
      <c r="D216" s="224"/>
      <c r="E216" s="224"/>
      <c r="F216" s="225"/>
      <c r="G216" s="228"/>
      <c r="H216" s="228"/>
    </row>
    <row r="217" spans="1:8" ht="26.25" x14ac:dyDescent="0.2">
      <c r="A21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17" s="223"/>
      <c r="C217" s="223"/>
      <c r="D217" s="224"/>
      <c r="E217" s="224"/>
      <c r="F217" s="225"/>
      <c r="G217" s="228"/>
      <c r="H217" s="228"/>
    </row>
    <row r="218" spans="1:8" ht="26.25" x14ac:dyDescent="0.2">
      <c r="A218" s="229"/>
      <c r="B218" s="229"/>
      <c r="C218" s="230"/>
      <c r="D218" s="231"/>
      <c r="E218" s="231"/>
      <c r="F218" s="232"/>
      <c r="G218" s="233"/>
      <c r="H218" s="233"/>
    </row>
    <row r="219" spans="1:8" ht="21" x14ac:dyDescent="0.2">
      <c r="A219" s="235" t="s">
        <v>141</v>
      </c>
      <c r="B219" s="235"/>
      <c r="C219" s="235"/>
      <c r="D219" s="235"/>
      <c r="E219" s="235"/>
      <c r="F219" s="235"/>
      <c r="G219" s="235"/>
      <c r="H219" s="235"/>
    </row>
    <row r="220" spans="1:8" ht="21" x14ac:dyDescent="0.2">
      <c r="A220" s="235" t="s">
        <v>142</v>
      </c>
      <c r="B220" s="235"/>
      <c r="C220" s="235"/>
      <c r="D220" s="235"/>
      <c r="E220" s="235"/>
      <c r="F220" s="235"/>
      <c r="G220" s="235"/>
      <c r="H220" s="235"/>
    </row>
    <row r="221" spans="1:8" ht="26.25" x14ac:dyDescent="0.2">
      <c r="A221" s="229"/>
      <c r="B221" s="229"/>
      <c r="C221" s="230"/>
      <c r="D221" s="231"/>
      <c r="E221" s="231"/>
      <c r="F221" s="232"/>
      <c r="G221" s="233"/>
      <c r="H221" s="233"/>
    </row>
    <row r="222" spans="1:8" ht="24" thickBot="1" x14ac:dyDescent="0.25">
      <c r="A222" s="236" t="s">
        <v>143</v>
      </c>
      <c r="B222" s="236"/>
      <c r="C222" s="236"/>
      <c r="D222" s="236"/>
      <c r="E222" s="236"/>
      <c r="F222" s="237"/>
      <c r="G222" s="227"/>
      <c r="H222" s="238"/>
    </row>
    <row r="223" spans="1:8" ht="21.75" thickBot="1" x14ac:dyDescent="0.25">
      <c r="A223" s="239" t="s">
        <v>144</v>
      </c>
      <c r="B223" s="240"/>
      <c r="C223" s="240"/>
      <c r="D223" s="240"/>
      <c r="E223" s="241"/>
      <c r="F223" s="242"/>
      <c r="H223" s="243"/>
    </row>
    <row r="224" spans="1:8" ht="21.75" thickBot="1" x14ac:dyDescent="0.25">
      <c r="A224" s="421" t="s">
        <v>145</v>
      </c>
      <c r="B224" s="422"/>
      <c r="C224" s="246" t="s">
        <v>146</v>
      </c>
      <c r="D224" s="435" t="s">
        <v>147</v>
      </c>
      <c r="E224" s="436"/>
      <c r="F224" s="248"/>
      <c r="G224" s="248"/>
      <c r="H224" s="248"/>
    </row>
    <row r="225" spans="1:8" ht="21" x14ac:dyDescent="0.2">
      <c r="A225" s="254" t="s">
        <v>203</v>
      </c>
      <c r="B225" s="255"/>
      <c r="C225" s="257" t="s">
        <v>204</v>
      </c>
      <c r="D225" s="473">
        <v>2190</v>
      </c>
      <c r="E225" s="258"/>
      <c r="F225" s="248"/>
      <c r="G225" s="248"/>
      <c r="H225" s="248"/>
    </row>
    <row r="226" spans="1:8" ht="21" x14ac:dyDescent="0.2">
      <c r="A226" s="254" t="s">
        <v>205</v>
      </c>
      <c r="B226" s="255"/>
      <c r="C226" s="257"/>
      <c r="D226" s="473">
        <v>1590</v>
      </c>
      <c r="E226" s="258"/>
      <c r="F226" s="248"/>
      <c r="G226" s="248"/>
      <c r="H226" s="248"/>
    </row>
    <row r="227" spans="1:8" ht="21" x14ac:dyDescent="0.2">
      <c r="A227" s="254" t="s">
        <v>206</v>
      </c>
      <c r="B227" s="255"/>
      <c r="C227" s="257"/>
      <c r="D227" s="473">
        <v>1440</v>
      </c>
      <c r="E227" s="258"/>
      <c r="F227" s="248"/>
      <c r="G227" s="248"/>
      <c r="H227" s="248"/>
    </row>
    <row r="228" spans="1:8" ht="21.75" thickBot="1" x14ac:dyDescent="0.25">
      <c r="A228" s="254" t="s">
        <v>207</v>
      </c>
      <c r="B228" s="255"/>
      <c r="C228" s="257"/>
      <c r="D228" s="473">
        <v>1290</v>
      </c>
      <c r="E228" s="258"/>
      <c r="F228" s="248"/>
      <c r="G228" s="248"/>
      <c r="H228" s="248"/>
    </row>
    <row r="229" spans="1:8" ht="50.1" customHeight="1" x14ac:dyDescent="0.2">
      <c r="A229" s="249" t="s">
        <v>148</v>
      </c>
      <c r="B229" s="250"/>
      <c r="C229" s="251" t="s">
        <v>149</v>
      </c>
      <c r="D229" s="252" t="s">
        <v>150</v>
      </c>
      <c r="E229" s="253"/>
      <c r="F229" s="248"/>
      <c r="G229" s="248"/>
      <c r="H229" s="248"/>
    </row>
    <row r="230" spans="1:8" ht="50.1" customHeight="1" x14ac:dyDescent="0.2">
      <c r="A230" s="254" t="s">
        <v>151</v>
      </c>
      <c r="B230" s="255"/>
      <c r="C230" s="256" t="s">
        <v>152</v>
      </c>
      <c r="D230" s="257" t="s">
        <v>153</v>
      </c>
      <c r="E230" s="258"/>
      <c r="F230" s="248"/>
      <c r="G230" s="248"/>
      <c r="H230" s="248"/>
    </row>
    <row r="231" spans="1:8" ht="85.5" customHeight="1" thickBot="1" x14ac:dyDescent="0.25">
      <c r="A231" s="316" t="s">
        <v>154</v>
      </c>
      <c r="B231" s="317"/>
      <c r="C231" s="318" t="s">
        <v>155</v>
      </c>
      <c r="D231" s="319" t="s">
        <v>153</v>
      </c>
      <c r="E231" s="320"/>
      <c r="F231" s="248"/>
      <c r="G231" s="248"/>
      <c r="H231" s="248"/>
    </row>
    <row r="232" spans="1:8" ht="50.1" customHeight="1" thickBot="1" x14ac:dyDescent="0.25">
      <c r="A232" s="316" t="s">
        <v>157</v>
      </c>
      <c r="B232" s="317"/>
      <c r="C232" s="613" t="s">
        <v>158</v>
      </c>
      <c r="D232" s="319" t="s">
        <v>153</v>
      </c>
      <c r="E232" s="320"/>
      <c r="F232" s="242"/>
      <c r="G232" s="242"/>
      <c r="H232" s="242"/>
    </row>
    <row r="233" spans="1:8" ht="50.1" customHeight="1" thickBot="1" x14ac:dyDescent="0.25">
      <c r="A233" s="316" t="s">
        <v>159</v>
      </c>
      <c r="B233" s="317"/>
      <c r="C233" s="318" t="s">
        <v>160</v>
      </c>
      <c r="D233" s="319" t="s">
        <v>153</v>
      </c>
      <c r="E233" s="320"/>
      <c r="F233" s="232"/>
      <c r="G233" s="233"/>
      <c r="H233" s="233"/>
    </row>
    <row r="234" spans="1:8" ht="50.1" customHeight="1" x14ac:dyDescent="0.2">
      <c r="A234" s="260" t="s">
        <v>161</v>
      </c>
      <c r="B234" s="260"/>
      <c r="C234" s="260"/>
      <c r="D234" s="260"/>
      <c r="E234" s="260"/>
      <c r="F234" s="260"/>
      <c r="G234" s="260"/>
      <c r="H234" s="260"/>
    </row>
    <row r="235" spans="1:8" ht="50.1" customHeight="1" x14ac:dyDescent="0.2">
      <c r="A235" s="260" t="s">
        <v>162</v>
      </c>
      <c r="B235" s="260"/>
      <c r="C235" s="260"/>
      <c r="D235" s="260"/>
      <c r="E235" s="260"/>
      <c r="F235" s="260"/>
      <c r="G235" s="260"/>
      <c r="H235" s="260"/>
    </row>
    <row r="236" spans="1:8" ht="108.75" customHeight="1" x14ac:dyDescent="0.2">
      <c r="A23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321"/>
      <c r="C236" s="321"/>
      <c r="D236" s="321"/>
      <c r="E236" s="321"/>
      <c r="F236" s="321"/>
      <c r="G236" s="321"/>
      <c r="H236" s="321"/>
    </row>
    <row r="237" spans="1:8" ht="111" customHeight="1" x14ac:dyDescent="0.2">
      <c r="A237" s="235" t="s">
        <v>164</v>
      </c>
      <c r="B237" s="235"/>
      <c r="C237" s="235"/>
      <c r="D237" s="235"/>
      <c r="E237" s="235"/>
      <c r="F237" s="235"/>
      <c r="G237" s="235"/>
      <c r="H237" s="235"/>
    </row>
    <row r="238" spans="1:8" ht="185.25" customHeight="1" x14ac:dyDescent="0.2">
      <c r="A238" s="260" t="s">
        <v>165</v>
      </c>
      <c r="B238" s="260"/>
      <c r="C238" s="260"/>
      <c r="D238" s="260"/>
      <c r="E238" s="260"/>
      <c r="F238" s="260"/>
      <c r="G238" s="260"/>
      <c r="H238" s="260"/>
    </row>
    <row r="239" spans="1:8" s="213" customFormat="1" ht="102.75" customHeight="1" x14ac:dyDescent="0.2">
      <c r="A239" s="235" t="s">
        <v>166</v>
      </c>
      <c r="B239" s="235"/>
      <c r="C239" s="235"/>
      <c r="D239" s="235"/>
      <c r="E239" s="235"/>
      <c r="F239" s="235"/>
      <c r="G239" s="235"/>
      <c r="H239" s="235"/>
    </row>
    <row r="240" spans="1:8" s="234" customFormat="1" ht="222.75" customHeight="1" x14ac:dyDescent="0.2">
      <c r="A240" s="212"/>
      <c r="B240" s="213"/>
      <c r="C240" s="214"/>
      <c r="D240" s="213"/>
      <c r="E240" s="213"/>
      <c r="F240" s="213"/>
      <c r="G240" s="213"/>
      <c r="H240" s="215"/>
    </row>
    <row r="241" spans="1:8" ht="40.5" customHeight="1" x14ac:dyDescent="0.2"/>
    <row r="242" spans="1:8" ht="40.5" customHeight="1" x14ac:dyDescent="0.2"/>
    <row r="243" spans="1:8" ht="183" customHeight="1" x14ac:dyDescent="0.2"/>
    <row r="244" spans="1:8" ht="81" customHeight="1" x14ac:dyDescent="0.2"/>
    <row r="246" spans="1:8" s="262" customFormat="1" ht="114.75" customHeight="1" x14ac:dyDescent="0.2">
      <c r="A246" s="212"/>
      <c r="B246" s="213"/>
      <c r="C246" s="214"/>
      <c r="D246" s="213"/>
      <c r="E246" s="213"/>
      <c r="F246" s="213"/>
      <c r="G246" s="213"/>
      <c r="H246" s="215"/>
    </row>
  </sheetData>
  <sheetProtection selectLockedCells="1" selectUnlockedCells="1"/>
  <mergeCells count="405">
    <mergeCell ref="A236:H236"/>
    <mergeCell ref="A237:H237"/>
    <mergeCell ref="A238:H238"/>
    <mergeCell ref="A239:E239"/>
    <mergeCell ref="F239:H239"/>
    <mergeCell ref="A232:B232"/>
    <mergeCell ref="D232:E232"/>
    <mergeCell ref="A233:B233"/>
    <mergeCell ref="D233:E233"/>
    <mergeCell ref="A234:H234"/>
    <mergeCell ref="A235:H23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16:C216"/>
    <mergeCell ref="A217:C217"/>
    <mergeCell ref="A219:H219"/>
    <mergeCell ref="A220:H220"/>
    <mergeCell ref="A222:E222"/>
    <mergeCell ref="A223:E223"/>
    <mergeCell ref="A211:C211"/>
    <mergeCell ref="G211:H211"/>
    <mergeCell ref="A212:C212"/>
    <mergeCell ref="A213:C213"/>
    <mergeCell ref="A214:C214"/>
    <mergeCell ref="A215:C215"/>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297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91" t="s">
        <v>8</v>
      </c>
      <c r="E4" s="326"/>
      <c r="F4" s="326"/>
      <c r="G4" s="326"/>
      <c r="H4" s="327"/>
    </row>
    <row r="5" spans="1:8" s="28" customFormat="1" ht="50.1"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8856</v>
      </c>
      <c r="E7" s="32">
        <f>F7*1.1</f>
        <v>8118.0000000000009</v>
      </c>
      <c r="F7" s="32">
        <v>7380</v>
      </c>
      <c r="G7" s="32">
        <f>F7*0.75</f>
        <v>5535</v>
      </c>
      <c r="H7" s="33">
        <f>F7*0.5</f>
        <v>3690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10152</v>
      </c>
      <c r="E12" s="32">
        <f>F12*1.1</f>
        <v>9306</v>
      </c>
      <c r="F12" s="32">
        <v>8460</v>
      </c>
      <c r="G12" s="32">
        <f>F12*0.75</f>
        <v>6345</v>
      </c>
      <c r="H12" s="33">
        <f>F12*0.5</f>
        <v>4230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267">
        <v>288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12528</v>
      </c>
      <c r="E27" s="32">
        <f>F27*1.1</f>
        <v>11484.000000000002</v>
      </c>
      <c r="F27" s="32">
        <v>10440</v>
      </c>
      <c r="G27" s="32">
        <f>F27*0.75</f>
        <v>7830</v>
      </c>
      <c r="H27" s="33">
        <f>F27*0.5</f>
        <v>5220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14256</v>
      </c>
      <c r="E32" s="32">
        <f>F32*1.1</f>
        <v>13068.000000000002</v>
      </c>
      <c r="F32" s="32">
        <v>11880</v>
      </c>
      <c r="G32" s="32">
        <f>F32*0.75</f>
        <v>8910</v>
      </c>
      <c r="H32" s="33">
        <f>F32*0.5</f>
        <v>5940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480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1">
        <f>F48*1.2</f>
        <v>10627.199999999999</v>
      </c>
      <c r="E48" s="32">
        <f>F48*1.1</f>
        <v>9741.6</v>
      </c>
      <c r="F48" s="32">
        <v>8856</v>
      </c>
      <c r="G48" s="32">
        <f>F48*0.75</f>
        <v>6642</v>
      </c>
      <c r="H48" s="33">
        <f>F48*0.5</f>
        <v>4428</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54">
        <f>F54*1.2</f>
        <v>12182.4</v>
      </c>
      <c r="E54" s="32">
        <f>F54*1.1</f>
        <v>11167.2</v>
      </c>
      <c r="F54" s="32">
        <v>10152</v>
      </c>
      <c r="G54" s="32">
        <f>F54*0.75</f>
        <v>7614</v>
      </c>
      <c r="H54" s="33">
        <f>F54*0.5</f>
        <v>5076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267">
        <v>288</v>
      </c>
      <c r="E60" s="268"/>
      <c r="F60" s="268"/>
      <c r="G60" s="268"/>
      <c r="H60" s="269"/>
    </row>
    <row r="61" spans="1:8" s="16" customFormat="1" ht="94.5" customHeight="1" x14ac:dyDescent="0.2">
      <c r="A61" s="71"/>
      <c r="B61" s="92"/>
      <c r="C61" s="93"/>
      <c r="D61" s="94"/>
      <c r="E61" s="95"/>
      <c r="F61" s="95"/>
      <c r="G61" s="95"/>
      <c r="H61" s="270"/>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271"/>
      <c r="E62" s="272"/>
      <c r="F62" s="272"/>
      <c r="G62" s="272"/>
      <c r="H62" s="273"/>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1902 до 38040</v>
      </c>
      <c r="E64" s="139"/>
      <c r="F64" s="139"/>
      <c r="G64" s="139"/>
      <c r="H64" s="140"/>
    </row>
    <row r="65" spans="1:8" ht="37.5" customHeight="1" outlineLevel="1" x14ac:dyDescent="0.2">
      <c r="A65" s="141" t="s">
        <v>39</v>
      </c>
      <c r="B65" s="364"/>
      <c r="C65"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365">
        <v>1902</v>
      </c>
      <c r="E65" s="145"/>
      <c r="F65" s="145"/>
      <c r="G65" s="145"/>
      <c r="H65" s="146"/>
    </row>
    <row r="66" spans="1:8" ht="37.5" customHeight="1" outlineLevel="1" x14ac:dyDescent="0.2">
      <c r="A66" s="147" t="s">
        <v>40</v>
      </c>
      <c r="B66" s="366"/>
      <c r="C66" s="350"/>
      <c r="D66" s="56">
        <v>3804</v>
      </c>
      <c r="E66" s="37"/>
      <c r="F66" s="37"/>
      <c r="G66" s="37"/>
      <c r="H66" s="38"/>
    </row>
    <row r="67" spans="1:8" ht="37.5" customHeight="1" outlineLevel="1" x14ac:dyDescent="0.2">
      <c r="A67" s="147" t="s">
        <v>41</v>
      </c>
      <c r="B67" s="366"/>
      <c r="C67" s="350"/>
      <c r="D67" s="56">
        <v>5706</v>
      </c>
      <c r="E67" s="37"/>
      <c r="F67" s="37"/>
      <c r="G67" s="37"/>
      <c r="H67" s="38"/>
    </row>
    <row r="68" spans="1:8" ht="37.5" customHeight="1" outlineLevel="1" x14ac:dyDescent="0.2">
      <c r="A68" s="147" t="s">
        <v>42</v>
      </c>
      <c r="B68" s="366"/>
      <c r="C68" s="350"/>
      <c r="D68" s="56">
        <v>7608</v>
      </c>
      <c r="E68" s="37"/>
      <c r="F68" s="37"/>
      <c r="G68" s="37"/>
      <c r="H68" s="38"/>
    </row>
    <row r="69" spans="1:8" ht="37.5" customHeight="1" outlineLevel="1" x14ac:dyDescent="0.2">
      <c r="A69" s="147" t="s">
        <v>43</v>
      </c>
      <c r="B69" s="366"/>
      <c r="C69" s="350"/>
      <c r="D69" s="56">
        <v>9510</v>
      </c>
      <c r="E69" s="37"/>
      <c r="F69" s="37"/>
      <c r="G69" s="37"/>
      <c r="H69" s="38"/>
    </row>
    <row r="70" spans="1:8" ht="37.5" customHeight="1" outlineLevel="1" x14ac:dyDescent="0.2">
      <c r="A70" s="147" t="s">
        <v>44</v>
      </c>
      <c r="B70" s="366"/>
      <c r="C70" s="350"/>
      <c r="D70" s="56">
        <v>11412</v>
      </c>
      <c r="E70" s="37"/>
      <c r="F70" s="37"/>
      <c r="G70" s="37"/>
      <c r="H70" s="38"/>
    </row>
    <row r="71" spans="1:8" ht="37.5" customHeight="1" outlineLevel="1" x14ac:dyDescent="0.2">
      <c r="A71" s="147" t="s">
        <v>45</v>
      </c>
      <c r="B71" s="366"/>
      <c r="C71" s="350"/>
      <c r="D71" s="56">
        <v>13314</v>
      </c>
      <c r="E71" s="37"/>
      <c r="F71" s="37"/>
      <c r="G71" s="37"/>
      <c r="H71" s="38"/>
    </row>
    <row r="72" spans="1:8" ht="37.5" customHeight="1" outlineLevel="1" x14ac:dyDescent="0.2">
      <c r="A72" s="147" t="s">
        <v>46</v>
      </c>
      <c r="B72" s="366"/>
      <c r="C72" s="350"/>
      <c r="D72" s="56">
        <v>15216</v>
      </c>
      <c r="E72" s="37"/>
      <c r="F72" s="37"/>
      <c r="G72" s="37"/>
      <c r="H72" s="38"/>
    </row>
    <row r="73" spans="1:8" ht="37.5" customHeight="1" outlineLevel="1" x14ac:dyDescent="0.2">
      <c r="A73" s="147" t="s">
        <v>47</v>
      </c>
      <c r="B73" s="366"/>
      <c r="C73" s="350"/>
      <c r="D73" s="56">
        <v>17118</v>
      </c>
      <c r="E73" s="37"/>
      <c r="F73" s="37"/>
      <c r="G73" s="37"/>
      <c r="H73" s="38"/>
    </row>
    <row r="74" spans="1:8" ht="37.5" customHeight="1" outlineLevel="1" x14ac:dyDescent="0.2">
      <c r="A74" s="147" t="s">
        <v>48</v>
      </c>
      <c r="B74" s="366"/>
      <c r="C74" s="350"/>
      <c r="D74" s="56">
        <v>19020</v>
      </c>
      <c r="E74" s="37"/>
      <c r="F74" s="37"/>
      <c r="G74" s="37"/>
      <c r="H74" s="38"/>
    </row>
    <row r="75" spans="1:8" ht="37.5" customHeight="1" outlineLevel="1" x14ac:dyDescent="0.2">
      <c r="A75" s="147" t="s">
        <v>49</v>
      </c>
      <c r="B75" s="366"/>
      <c r="C75" s="350"/>
      <c r="D75" s="56">
        <v>20922</v>
      </c>
      <c r="E75" s="37"/>
      <c r="F75" s="37"/>
      <c r="G75" s="37"/>
      <c r="H75" s="38"/>
    </row>
    <row r="76" spans="1:8" ht="37.5" customHeight="1" outlineLevel="1" x14ac:dyDescent="0.2">
      <c r="A76" s="147" t="s">
        <v>50</v>
      </c>
      <c r="B76" s="366"/>
      <c r="C76" s="350"/>
      <c r="D76" s="56">
        <v>22824</v>
      </c>
      <c r="E76" s="37"/>
      <c r="F76" s="37"/>
      <c r="G76" s="37"/>
      <c r="H76" s="38"/>
    </row>
    <row r="77" spans="1:8" ht="37.5" customHeight="1" outlineLevel="1" x14ac:dyDescent="0.2">
      <c r="A77" s="147" t="s">
        <v>51</v>
      </c>
      <c r="B77" s="366"/>
      <c r="C77" s="350"/>
      <c r="D77" s="56">
        <v>24726</v>
      </c>
      <c r="E77" s="37"/>
      <c r="F77" s="37"/>
      <c r="G77" s="37"/>
      <c r="H77" s="38"/>
    </row>
    <row r="78" spans="1:8" ht="37.5" customHeight="1" outlineLevel="1" x14ac:dyDescent="0.2">
      <c r="A78" s="147" t="s">
        <v>52</v>
      </c>
      <c r="B78" s="366"/>
      <c r="C78" s="350"/>
      <c r="D78" s="56">
        <v>26628</v>
      </c>
      <c r="E78" s="37"/>
      <c r="F78" s="37"/>
      <c r="G78" s="37"/>
      <c r="H78" s="38"/>
    </row>
    <row r="79" spans="1:8" ht="37.5" customHeight="1" outlineLevel="1" x14ac:dyDescent="0.2">
      <c r="A79" s="147" t="s">
        <v>53</v>
      </c>
      <c r="B79" s="366"/>
      <c r="C79" s="350"/>
      <c r="D79" s="56">
        <v>28530</v>
      </c>
      <c r="E79" s="37"/>
      <c r="F79" s="37"/>
      <c r="G79" s="37"/>
      <c r="H79" s="38"/>
    </row>
    <row r="80" spans="1:8" ht="37.5" customHeight="1" outlineLevel="1" x14ac:dyDescent="0.2">
      <c r="A80" s="147" t="s">
        <v>54</v>
      </c>
      <c r="B80" s="366"/>
      <c r="C80" s="350"/>
      <c r="D80" s="56">
        <v>30432</v>
      </c>
      <c r="E80" s="37"/>
      <c r="F80" s="37"/>
      <c r="G80" s="37"/>
      <c r="H80" s="38"/>
    </row>
    <row r="81" spans="1:8" ht="37.5" customHeight="1" outlineLevel="1" x14ac:dyDescent="0.2">
      <c r="A81" s="147" t="s">
        <v>55</v>
      </c>
      <c r="B81" s="366"/>
      <c r="C81" s="350"/>
      <c r="D81" s="56">
        <v>32334</v>
      </c>
      <c r="E81" s="37"/>
      <c r="F81" s="37"/>
      <c r="G81" s="37"/>
      <c r="H81" s="38"/>
    </row>
    <row r="82" spans="1:8" ht="37.5" customHeight="1" outlineLevel="1" x14ac:dyDescent="0.2">
      <c r="A82" s="147" t="s">
        <v>56</v>
      </c>
      <c r="B82" s="366"/>
      <c r="C82" s="350"/>
      <c r="D82" s="56">
        <v>34236</v>
      </c>
      <c r="E82" s="37"/>
      <c r="F82" s="37"/>
      <c r="G82" s="37"/>
      <c r="H82" s="38"/>
    </row>
    <row r="83" spans="1:8" ht="37.5" customHeight="1" outlineLevel="1" x14ac:dyDescent="0.2">
      <c r="A83" s="147" t="s">
        <v>57</v>
      </c>
      <c r="B83" s="366"/>
      <c r="C83" s="350"/>
      <c r="D83" s="56">
        <v>36138</v>
      </c>
      <c r="E83" s="37"/>
      <c r="F83" s="37"/>
      <c r="G83" s="37"/>
      <c r="H83" s="38"/>
    </row>
    <row r="84" spans="1:8" ht="37.5" customHeight="1" outlineLevel="1" x14ac:dyDescent="0.2">
      <c r="A84" s="147" t="s">
        <v>58</v>
      </c>
      <c r="B84" s="366"/>
      <c r="C84" s="350"/>
      <c r="D84" s="56">
        <v>38040</v>
      </c>
      <c r="E84" s="37"/>
      <c r="F84" s="37"/>
      <c r="G84" s="37"/>
      <c r="H84" s="38"/>
    </row>
    <row r="85" spans="1:8" ht="37.5" customHeight="1" outlineLevel="1" x14ac:dyDescent="0.2">
      <c r="A85" s="147" t="s">
        <v>178</v>
      </c>
      <c r="B85" s="366"/>
      <c r="C85" s="350"/>
      <c r="D85" s="56">
        <v>39942</v>
      </c>
      <c r="E85" s="37"/>
      <c r="F85" s="37"/>
      <c r="G85" s="37"/>
      <c r="H85" s="38"/>
    </row>
    <row r="86" spans="1:8" ht="37.5" customHeight="1" outlineLevel="1" x14ac:dyDescent="0.2">
      <c r="A86" s="147" t="s">
        <v>179</v>
      </c>
      <c r="B86" s="366"/>
      <c r="C86" s="350"/>
      <c r="D86" s="56">
        <v>41844</v>
      </c>
      <c r="E86" s="37"/>
      <c r="F86" s="37"/>
      <c r="G86" s="37"/>
      <c r="H86" s="38"/>
    </row>
    <row r="87" spans="1:8" ht="37.5" customHeight="1" outlineLevel="1" x14ac:dyDescent="0.2">
      <c r="A87" s="147" t="s">
        <v>180</v>
      </c>
      <c r="B87" s="366"/>
      <c r="C87" s="350"/>
      <c r="D87" s="56">
        <v>43746</v>
      </c>
      <c r="E87" s="37"/>
      <c r="F87" s="37"/>
      <c r="G87" s="37"/>
      <c r="H87" s="38"/>
    </row>
    <row r="88" spans="1:8" ht="37.5" customHeight="1" outlineLevel="1" x14ac:dyDescent="0.2">
      <c r="A88" s="147" t="s">
        <v>181</v>
      </c>
      <c r="B88" s="366"/>
      <c r="C88" s="350"/>
      <c r="D88" s="56">
        <v>45648</v>
      </c>
      <c r="E88" s="37"/>
      <c r="F88" s="37"/>
      <c r="G88" s="37"/>
      <c r="H88" s="38"/>
    </row>
    <row r="89" spans="1:8" ht="37.5" customHeight="1" outlineLevel="1" x14ac:dyDescent="0.2">
      <c r="A89" s="147" t="s">
        <v>182</v>
      </c>
      <c r="B89" s="366"/>
      <c r="C89" s="350"/>
      <c r="D89" s="56">
        <v>47550</v>
      </c>
      <c r="E89" s="37"/>
      <c r="F89" s="37"/>
      <c r="G89" s="37"/>
      <c r="H89" s="38"/>
    </row>
    <row r="90" spans="1:8" ht="37.5" customHeight="1" outlineLevel="1" x14ac:dyDescent="0.2">
      <c r="A90" s="147" t="s">
        <v>183</v>
      </c>
      <c r="B90" s="366"/>
      <c r="C90" s="350"/>
      <c r="D90" s="56">
        <v>49452</v>
      </c>
      <c r="E90" s="37"/>
      <c r="F90" s="37"/>
      <c r="G90" s="37"/>
      <c r="H90" s="38"/>
    </row>
    <row r="91" spans="1:8" ht="37.5" customHeight="1" outlineLevel="1" x14ac:dyDescent="0.2">
      <c r="A91" s="147" t="s">
        <v>184</v>
      </c>
      <c r="B91" s="366"/>
      <c r="C91" s="350"/>
      <c r="D91" s="56">
        <v>51354</v>
      </c>
      <c r="E91" s="37"/>
      <c r="F91" s="37"/>
      <c r="G91" s="37"/>
      <c r="H91" s="38"/>
    </row>
    <row r="92" spans="1:8" ht="37.5" customHeight="1" outlineLevel="1" x14ac:dyDescent="0.2">
      <c r="A92" s="147" t="s">
        <v>185</v>
      </c>
      <c r="B92" s="366"/>
      <c r="C92" s="350"/>
      <c r="D92" s="56">
        <v>53256</v>
      </c>
      <c r="E92" s="37"/>
      <c r="F92" s="37"/>
      <c r="G92" s="37"/>
      <c r="H92" s="38"/>
    </row>
    <row r="93" spans="1:8" ht="37.5" customHeight="1" outlineLevel="1" x14ac:dyDescent="0.2">
      <c r="A93" s="147" t="s">
        <v>186</v>
      </c>
      <c r="B93" s="366"/>
      <c r="C93" s="350"/>
      <c r="D93" s="56">
        <v>55158</v>
      </c>
      <c r="E93" s="37"/>
      <c r="F93" s="37"/>
      <c r="G93" s="37"/>
      <c r="H93" s="38"/>
    </row>
    <row r="94" spans="1:8" ht="37.5" customHeight="1" outlineLevel="1" thickBot="1" x14ac:dyDescent="0.25">
      <c r="A94" s="147" t="s">
        <v>187</v>
      </c>
      <c r="B94" s="366"/>
      <c r="C94" s="367"/>
      <c r="D94" s="56">
        <v>57060</v>
      </c>
      <c r="E94" s="37"/>
      <c r="F94" s="37"/>
      <c r="G94" s="37"/>
      <c r="H94" s="38"/>
    </row>
    <row r="95" spans="1:8" ht="50.1" customHeight="1" thickBot="1" x14ac:dyDescent="0.25">
      <c r="A95" s="136" t="s">
        <v>59</v>
      </c>
      <c r="B95" s="137"/>
      <c r="C95" s="137"/>
      <c r="D95" s="138" t="str">
        <f>"от "&amp;MIN(D96:D105)&amp;" до "&amp;MAX(D96:D105)</f>
        <v>от 480 до 7992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157">
        <v>1200</v>
      </c>
      <c r="E96" s="157"/>
      <c r="F96" s="157"/>
      <c r="G96" s="157"/>
      <c r="H96" s="158"/>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157">
        <v>582</v>
      </c>
      <c r="E97" s="157"/>
      <c r="F97" s="157"/>
      <c r="G97" s="157"/>
      <c r="H97" s="158"/>
    </row>
    <row r="98" spans="1:8" ht="37.5" customHeight="1" x14ac:dyDescent="0.2">
      <c r="A98" s="154" t="s">
        <v>62</v>
      </c>
      <c r="B98" s="155"/>
      <c r="C98" s="159"/>
      <c r="D98" s="157">
        <v>7992</v>
      </c>
      <c r="E98" s="157"/>
      <c r="F98" s="157"/>
      <c r="G98" s="157"/>
      <c r="H98" s="158"/>
    </row>
    <row r="99" spans="1:8" ht="37.5" customHeight="1" x14ac:dyDescent="0.2">
      <c r="A99" s="154" t="s">
        <v>63</v>
      </c>
      <c r="B99" s="155"/>
      <c r="C99" s="159"/>
      <c r="D99" s="157">
        <v>1584</v>
      </c>
      <c r="E99" s="157"/>
      <c r="F99" s="157"/>
      <c r="G99" s="157"/>
      <c r="H99" s="158"/>
    </row>
    <row r="100" spans="1:8" ht="37.5" customHeight="1" x14ac:dyDescent="0.2">
      <c r="A100" s="160" t="s">
        <v>64</v>
      </c>
      <c r="B100" s="161"/>
      <c r="C100" s="159"/>
      <c r="D100" s="157">
        <v>4824</v>
      </c>
      <c r="E100" s="157"/>
      <c r="F100" s="157"/>
      <c r="G100" s="157"/>
      <c r="H100" s="158"/>
    </row>
    <row r="101" spans="1:8" ht="37.5" customHeight="1" x14ac:dyDescent="0.2">
      <c r="A101" s="154" t="s">
        <v>65</v>
      </c>
      <c r="B101" s="155"/>
      <c r="C101" s="159"/>
      <c r="D101" s="157">
        <v>480</v>
      </c>
      <c r="E101" s="157"/>
      <c r="F101" s="157"/>
      <c r="G101" s="157"/>
      <c r="H101" s="158"/>
    </row>
    <row r="102" spans="1:8" ht="37.5" customHeight="1" x14ac:dyDescent="0.2">
      <c r="A102" s="154" t="s">
        <v>66</v>
      </c>
      <c r="B102" s="155"/>
      <c r="C102" s="159"/>
      <c r="D102" s="157">
        <v>480</v>
      </c>
      <c r="E102" s="157"/>
      <c r="F102" s="157"/>
      <c r="G102" s="157"/>
      <c r="H102" s="158"/>
    </row>
    <row r="103" spans="1:8" ht="37.5" customHeight="1" x14ac:dyDescent="0.2">
      <c r="A103" s="154" t="s">
        <v>67</v>
      </c>
      <c r="B103" s="155"/>
      <c r="C103" s="159"/>
      <c r="D103" s="157">
        <v>960</v>
      </c>
      <c r="E103" s="157"/>
      <c r="F103" s="157"/>
      <c r="G103" s="157"/>
      <c r="H103" s="158"/>
    </row>
    <row r="104" spans="1:8" ht="37.5" customHeight="1" x14ac:dyDescent="0.2">
      <c r="A104" s="154" t="s">
        <v>68</v>
      </c>
      <c r="B104" s="155"/>
      <c r="C104" s="159"/>
      <c r="D104" s="157">
        <v>1440</v>
      </c>
      <c r="E104" s="157"/>
      <c r="F104" s="157"/>
      <c r="G104" s="157"/>
      <c r="H104" s="158"/>
    </row>
    <row r="105" spans="1:8" ht="37.5" customHeight="1" thickBot="1" x14ac:dyDescent="0.25">
      <c r="A105" s="162" t="s">
        <v>69</v>
      </c>
      <c r="B105" s="163"/>
      <c r="C105" s="164"/>
      <c r="D105" s="165">
        <v>5616</v>
      </c>
      <c r="E105" s="165"/>
      <c r="F105" s="165"/>
      <c r="G105" s="165"/>
      <c r="H105" s="166"/>
    </row>
    <row r="106" spans="1:8" s="16" customFormat="1" ht="117.75" customHeight="1" thickBot="1" x14ac:dyDescent="0.25">
      <c r="A106" s="283" t="s">
        <v>71</v>
      </c>
      <c r="B106" s="284"/>
      <c r="C106"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45">
        <v>30</v>
      </c>
      <c r="E106" s="45"/>
      <c r="F106" s="45"/>
      <c r="G106" s="45"/>
      <c r="H106" s="46"/>
    </row>
    <row r="107" spans="1:8" ht="50.1" customHeight="1" thickBot="1" x14ac:dyDescent="0.25">
      <c r="A107" s="24" t="s">
        <v>72</v>
      </c>
      <c r="B107" s="25"/>
      <c r="C107" s="26"/>
      <c r="D107" s="173" t="e">
        <f>"от "&amp;MIN(D109,D129:H130,#REF!,D131:H145)&amp;" до "&amp;MAX(D109,D129:H130,#REF!,D131:H145)</f>
        <v>#REF!</v>
      </c>
      <c r="E107" s="173"/>
      <c r="F107" s="173"/>
      <c r="G107" s="173"/>
      <c r="H107" s="174"/>
    </row>
    <row r="108" spans="1:8" ht="21.75" thickBot="1" x14ac:dyDescent="0.25">
      <c r="A108" s="286"/>
      <c r="B108" s="287"/>
      <c r="C108" s="130"/>
      <c r="D108" s="288"/>
      <c r="E108" s="288"/>
      <c r="F108" s="288"/>
      <c r="G108" s="288"/>
      <c r="H108" s="289"/>
    </row>
    <row r="109" spans="1:8" ht="66"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182">
        <v>6264</v>
      </c>
      <c r="E109" s="182"/>
      <c r="F109" s="182"/>
      <c r="G109" s="182"/>
      <c r="H109" s="183"/>
    </row>
    <row r="110" spans="1:8" ht="66" customHeight="1" thickBot="1" x14ac:dyDescent="0.25">
      <c r="A110" s="184" t="s">
        <v>74</v>
      </c>
      <c r="B110" s="185"/>
      <c r="C110" s="186"/>
      <c r="D110" s="187" t="s">
        <v>75</v>
      </c>
      <c r="E110" s="188"/>
      <c r="F110" s="188"/>
      <c r="G110" s="188"/>
      <c r="H110" s="189"/>
    </row>
    <row r="111" spans="1:8" ht="66" customHeight="1" x14ac:dyDescent="0.2">
      <c r="A111" s="190" t="s">
        <v>76</v>
      </c>
      <c r="B111" s="191"/>
      <c r="C111" s="186"/>
      <c r="D111" s="157">
        <f>D109/4</f>
        <v>1566</v>
      </c>
      <c r="E111" s="157"/>
      <c r="F111" s="157"/>
      <c r="G111" s="157"/>
      <c r="H111" s="158"/>
    </row>
    <row r="112" spans="1:8" ht="66" customHeight="1" x14ac:dyDescent="0.2">
      <c r="A112" s="190" t="s">
        <v>77</v>
      </c>
      <c r="B112" s="191"/>
      <c r="C112" s="186"/>
      <c r="D112" s="157">
        <f>D109/5</f>
        <v>1252.8</v>
      </c>
      <c r="E112" s="157"/>
      <c r="F112" s="157"/>
      <c r="G112" s="157"/>
      <c r="H112" s="158"/>
    </row>
    <row r="113" spans="1:8" ht="66" customHeight="1" x14ac:dyDescent="0.2">
      <c r="A113" s="190" t="s">
        <v>78</v>
      </c>
      <c r="B113" s="191"/>
      <c r="C113" s="186"/>
      <c r="D113" s="157">
        <f>D109/6</f>
        <v>1044</v>
      </c>
      <c r="E113" s="157"/>
      <c r="F113" s="157"/>
      <c r="G113" s="157"/>
      <c r="H113" s="158"/>
    </row>
    <row r="114" spans="1:8" ht="66" customHeight="1" x14ac:dyDescent="0.2">
      <c r="A114" s="190" t="s">
        <v>79</v>
      </c>
      <c r="B114" s="191"/>
      <c r="C114" s="186"/>
      <c r="D114" s="157">
        <f>D109/7</f>
        <v>894.85714285714289</v>
      </c>
      <c r="E114" s="157"/>
      <c r="F114" s="157"/>
      <c r="G114" s="157"/>
      <c r="H114" s="158"/>
    </row>
    <row r="115" spans="1:8" ht="66" customHeight="1" x14ac:dyDescent="0.2">
      <c r="A115" s="190" t="s">
        <v>80</v>
      </c>
      <c r="B115" s="191"/>
      <c r="C115" s="186"/>
      <c r="D115" s="157">
        <f>D109/8</f>
        <v>783</v>
      </c>
      <c r="E115" s="157"/>
      <c r="F115" s="157"/>
      <c r="G115" s="157"/>
      <c r="H115" s="158"/>
    </row>
    <row r="116" spans="1:8" ht="66" customHeight="1" x14ac:dyDescent="0.2">
      <c r="A116" s="190" t="s">
        <v>81</v>
      </c>
      <c r="B116" s="191"/>
      <c r="C116" s="186"/>
      <c r="D116" s="157">
        <f>D109/9</f>
        <v>696</v>
      </c>
      <c r="E116" s="157"/>
      <c r="F116" s="157"/>
      <c r="G116" s="157"/>
      <c r="H116" s="158"/>
    </row>
    <row r="117" spans="1:8" ht="66" customHeight="1" x14ac:dyDescent="0.2">
      <c r="A117" s="190" t="s">
        <v>82</v>
      </c>
      <c r="B117" s="191"/>
      <c r="C117" s="186"/>
      <c r="D117" s="157">
        <f>D109/10</f>
        <v>626.4</v>
      </c>
      <c r="E117" s="157"/>
      <c r="F117" s="157"/>
      <c r="G117" s="157"/>
      <c r="H117" s="158"/>
    </row>
    <row r="118" spans="1:8" ht="66" customHeight="1" thickBot="1" x14ac:dyDescent="0.25">
      <c r="A118" s="179" t="s">
        <v>83</v>
      </c>
      <c r="B118" s="180"/>
      <c r="C118" s="186"/>
      <c r="D118" s="182">
        <v>9360</v>
      </c>
      <c r="E118" s="182"/>
      <c r="F118" s="182"/>
      <c r="G118" s="182"/>
      <c r="H118" s="183"/>
    </row>
    <row r="119" spans="1:8" ht="66" customHeight="1" thickBot="1" x14ac:dyDescent="0.25">
      <c r="A119" s="184" t="s">
        <v>74</v>
      </c>
      <c r="B119" s="185"/>
      <c r="C119" s="186"/>
      <c r="D119" s="187" t="s">
        <v>75</v>
      </c>
      <c r="E119" s="188"/>
      <c r="F119" s="188"/>
      <c r="G119" s="188"/>
      <c r="H119" s="189"/>
    </row>
    <row r="120" spans="1:8" ht="66" customHeight="1" x14ac:dyDescent="0.2">
      <c r="A120" s="190" t="s">
        <v>76</v>
      </c>
      <c r="B120" s="191"/>
      <c r="C120" s="186"/>
      <c r="D120" s="157">
        <v>2340</v>
      </c>
      <c r="E120" s="157"/>
      <c r="F120" s="157"/>
      <c r="G120" s="157"/>
      <c r="H120" s="158"/>
    </row>
    <row r="121" spans="1:8" ht="66" customHeight="1" x14ac:dyDescent="0.2">
      <c r="A121" s="190" t="s">
        <v>77</v>
      </c>
      <c r="B121" s="191"/>
      <c r="C121" s="186"/>
      <c r="D121" s="157">
        <v>1872</v>
      </c>
      <c r="E121" s="157"/>
      <c r="F121" s="157"/>
      <c r="G121" s="157"/>
      <c r="H121" s="158"/>
    </row>
    <row r="122" spans="1:8" ht="66" customHeight="1" x14ac:dyDescent="0.2">
      <c r="A122" s="190" t="s">
        <v>78</v>
      </c>
      <c r="B122" s="191"/>
      <c r="C122" s="186"/>
      <c r="D122" s="157">
        <v>1560</v>
      </c>
      <c r="E122" s="157"/>
      <c r="F122" s="157"/>
      <c r="G122" s="157"/>
      <c r="H122" s="158"/>
    </row>
    <row r="123" spans="1:8" ht="66" customHeight="1" x14ac:dyDescent="0.2">
      <c r="A123" s="190" t="s">
        <v>79</v>
      </c>
      <c r="B123" s="191"/>
      <c r="C123" s="186"/>
      <c r="D123" s="157">
        <v>1337.1428571428571</v>
      </c>
      <c r="E123" s="157"/>
      <c r="F123" s="157"/>
      <c r="G123" s="157"/>
      <c r="H123" s="158"/>
    </row>
    <row r="124" spans="1:8" ht="66" customHeight="1" x14ac:dyDescent="0.2">
      <c r="A124" s="190" t="s">
        <v>80</v>
      </c>
      <c r="B124" s="191"/>
      <c r="C124" s="186"/>
      <c r="D124" s="157">
        <v>1170</v>
      </c>
      <c r="E124" s="157"/>
      <c r="F124" s="157"/>
      <c r="G124" s="157"/>
      <c r="H124" s="158"/>
    </row>
    <row r="125" spans="1:8" ht="66" customHeight="1" x14ac:dyDescent="0.2">
      <c r="A125" s="190" t="s">
        <v>81</v>
      </c>
      <c r="B125" s="191"/>
      <c r="C125" s="186"/>
      <c r="D125" s="157">
        <v>1040</v>
      </c>
      <c r="E125" s="157"/>
      <c r="F125" s="157"/>
      <c r="G125" s="157"/>
      <c r="H125" s="158"/>
    </row>
    <row r="126" spans="1:8" ht="66" customHeight="1" thickBot="1" x14ac:dyDescent="0.25">
      <c r="A126" s="190" t="s">
        <v>82</v>
      </c>
      <c r="B126" s="191"/>
      <c r="C126" s="194"/>
      <c r="D126" s="157">
        <v>936</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44">
        <v>17940</v>
      </c>
      <c r="E127" s="45"/>
      <c r="F127" s="45"/>
      <c r="G127" s="45"/>
      <c r="H127" s="46"/>
    </row>
    <row r="128" spans="1:8" ht="21.75" thickBot="1" x14ac:dyDescent="0.25">
      <c r="A128" s="286"/>
      <c r="B128" s="287"/>
      <c r="C128" s="125"/>
      <c r="D128" s="288"/>
      <c r="E128" s="288"/>
      <c r="F128" s="288"/>
      <c r="G128" s="288"/>
      <c r="H128" s="289"/>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"2ГИС.БИЙСК"</v>
      </c>
      <c r="D129" s="31">
        <v>4200</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121">
        <v>3726</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6">
        <v>3174</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"2ГИС.БИЙСК"</v>
      </c>
      <c r="D132" s="36">
        <v>4200</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"2ГИС.БИЙСК"</v>
      </c>
      <c r="D133" s="36">
        <v>5040</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6">
        <v>1573.2</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6">
        <v>1352.3999999999999</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6">
        <v>2760</v>
      </c>
      <c r="E136" s="37"/>
      <c r="F136" s="37"/>
      <c r="G136" s="37"/>
      <c r="H136" s="38"/>
    </row>
    <row r="137" spans="1:8"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6">
        <v>6900</v>
      </c>
      <c r="E137" s="37"/>
      <c r="F137" s="37"/>
      <c r="G137" s="37"/>
      <c r="H137" s="38"/>
    </row>
    <row r="138" spans="1:8" ht="50.1" customHeight="1" x14ac:dyDescent="0.2">
      <c r="A138" s="160" t="s">
        <v>94</v>
      </c>
      <c r="B138" s="161"/>
      <c r="C138" s="202" t="s">
        <v>95</v>
      </c>
      <c r="D138" s="36">
        <v>780</v>
      </c>
      <c r="E138" s="37"/>
      <c r="F138" s="37"/>
      <c r="G138" s="37"/>
      <c r="H138" s="38"/>
    </row>
    <row r="139" spans="1:8" ht="68.25"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6">
        <v>2880</v>
      </c>
      <c r="E139" s="37"/>
      <c r="F139" s="37"/>
      <c r="G139" s="37"/>
      <c r="H139" s="38"/>
    </row>
    <row r="140" spans="1:8" ht="68.25"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6">
        <v>2100</v>
      </c>
      <c r="E140" s="37"/>
      <c r="F140" s="37"/>
      <c r="G140" s="37"/>
      <c r="H140" s="38"/>
    </row>
    <row r="141" spans="1:8" ht="68.25" customHeight="1" x14ac:dyDescent="0.2">
      <c r="A141" s="160" t="s">
        <v>98</v>
      </c>
      <c r="B141" s="161"/>
      <c r="C141"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6">
        <v>1920</v>
      </c>
      <c r="E141" s="37"/>
      <c r="F141" s="37"/>
      <c r="G141" s="37"/>
      <c r="H141" s="38"/>
    </row>
    <row r="142" spans="1:8" ht="68.25" customHeight="1" x14ac:dyDescent="0.2">
      <c r="A142" s="160" t="s">
        <v>99</v>
      </c>
      <c r="B142" s="161"/>
      <c r="C142"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6">
        <v>1056</v>
      </c>
      <c r="E142" s="37"/>
      <c r="F142" s="37"/>
      <c r="G142" s="37"/>
      <c r="H142" s="38"/>
    </row>
    <row r="143" spans="1:8" ht="68.25"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6">
        <v>12420</v>
      </c>
      <c r="E143" s="37"/>
      <c r="F143" s="37"/>
      <c r="G143" s="37"/>
      <c r="H143" s="38"/>
    </row>
    <row r="144" spans="1:8" ht="68.25"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6">
        <v>5604</v>
      </c>
      <c r="E144" s="37"/>
      <c r="F144" s="37"/>
      <c r="G144" s="37"/>
      <c r="H144" s="38"/>
    </row>
    <row r="145" spans="1:8" ht="50.1" customHeight="1" x14ac:dyDescent="0.2">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6">
        <v>2815.2</v>
      </c>
      <c r="E145" s="37"/>
      <c r="F145" s="37"/>
      <c r="G145" s="37"/>
      <c r="H145" s="38"/>
    </row>
    <row r="146" spans="1:8" s="16" customFormat="1" ht="102" customHeight="1" x14ac:dyDescent="0.2">
      <c r="A146" s="160" t="s">
        <v>16</v>
      </c>
      <c r="B146" s="161"/>
      <c r="C14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6">
        <v>1152</v>
      </c>
      <c r="E146" s="37"/>
      <c r="F146" s="37"/>
      <c r="G146" s="37"/>
      <c r="H146" s="38"/>
    </row>
    <row r="147" spans="1:8" s="16" customFormat="1" ht="102" customHeight="1" x14ac:dyDescent="0.2">
      <c r="A147" s="160" t="s">
        <v>103</v>
      </c>
      <c r="B147" s="161"/>
      <c r="C14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7" s="36">
        <v>50010</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8" s="36">
        <v>13872</v>
      </c>
      <c r="E148" s="37"/>
      <c r="F148" s="37"/>
      <c r="G148" s="37"/>
      <c r="H148" s="38"/>
    </row>
    <row r="149" spans="1:8" s="16" customFormat="1" ht="12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6">
        <v>8257.5</v>
      </c>
      <c r="E149" s="37"/>
      <c r="F149" s="37"/>
      <c r="G149" s="37"/>
      <c r="H149" s="38"/>
    </row>
    <row r="150" spans="1:8" s="16" customFormat="1" ht="12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0" s="36">
        <v>16560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"2ГИС.БИЙСК"</v>
      </c>
      <c r="D151" s="36">
        <v>5880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6">
        <v>5280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"2ГИС.БИЙСК" (версия для ПК)</v>
      </c>
      <c r="D153" s="36">
        <v>4560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"2ГИС.БИЙСК"</v>
      </c>
      <c r="D154" s="36">
        <v>5880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"2ГИС.БИЙСК"</v>
      </c>
      <c r="D155" s="36">
        <v>7056</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"2ГИС.БИЙСК" (версия для ПК)</v>
      </c>
      <c r="D156" s="36">
        <v>2280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"2ГИС.БИЙСК" (версия для ПК)</v>
      </c>
      <c r="D157" s="36">
        <v>1920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"2ГИС.БИЙСК" (версия для ПК)</v>
      </c>
      <c r="D158" s="36">
        <v>3960</v>
      </c>
      <c r="E158" s="37"/>
      <c r="F158" s="37"/>
      <c r="G158" s="37"/>
      <c r="H158" s="38"/>
    </row>
    <row r="159" spans="1:8" ht="50.1" customHeight="1" x14ac:dyDescent="0.2">
      <c r="A159" s="160" t="s">
        <v>115</v>
      </c>
      <c r="B159" s="161"/>
      <c r="C159" s="202" t="s">
        <v>95</v>
      </c>
      <c r="D159" s="36">
        <v>1200</v>
      </c>
      <c r="E159" s="37"/>
      <c r="F159" s="37"/>
      <c r="G159" s="37"/>
      <c r="H159" s="38"/>
    </row>
    <row r="160" spans="1:8" ht="68.25"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6">
        <v>17400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"2ГИС.БИЙСК" (версия для ПК)</v>
      </c>
      <c r="D161" s="44">
        <v>3960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6">
        <v>6600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293">
        <v>1725</v>
      </c>
      <c r="E165" s="157"/>
      <c r="F165" s="157"/>
      <c r="G165" s="157"/>
      <c r="H165" s="157"/>
    </row>
    <row r="166" spans="1:8" s="16" customFormat="1" ht="50.1" customHeight="1" x14ac:dyDescent="0.2">
      <c r="A166" s="207" t="s">
        <v>122</v>
      </c>
      <c r="B166" s="208"/>
      <c r="C166" s="209"/>
      <c r="D166" s="293">
        <v>174</v>
      </c>
      <c r="E166" s="157"/>
      <c r="F166" s="157"/>
      <c r="G166" s="157"/>
      <c r="H166" s="157"/>
    </row>
    <row r="167" spans="1:8" s="16" customFormat="1" ht="50.1" customHeight="1" thickBot="1" x14ac:dyDescent="0.25">
      <c r="A167" s="207" t="s">
        <v>123</v>
      </c>
      <c r="B167" s="208"/>
      <c r="C167" s="210"/>
      <c r="D167" s="78">
        <v>576</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"Интернет-площадка 2gis.ru на основе Cправочника организаций "&amp;$C$2&amp;""</f>
        <v>Интернет-площадка 2gis.ru на основе Cправочника организаций "2ГИС.БИЙСК"</v>
      </c>
      <c r="D169" s="36">
        <v>3726</v>
      </c>
      <c r="E169" s="37"/>
      <c r="F169" s="37"/>
      <c r="G169" s="37"/>
      <c r="H169" s="38"/>
    </row>
    <row r="170" spans="1:8" ht="50.1" customHeight="1" x14ac:dyDescent="0.2">
      <c r="A170" s="160" t="s">
        <v>126</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0" s="36">
        <v>1620</v>
      </c>
      <c r="E170" s="37"/>
      <c r="F170" s="37"/>
      <c r="G170" s="37"/>
      <c r="H170" s="38"/>
    </row>
    <row r="171" spans="1:8" ht="50.1" customHeight="1" x14ac:dyDescent="0.2">
      <c r="A171" s="160" t="s">
        <v>195</v>
      </c>
      <c r="B171" s="161"/>
      <c r="C171" s="202" t="str">
        <f>"Интернет-площадка 2gis.ru на основе Cправочника организаций "&amp;$C$2&amp;""</f>
        <v>Интернет-площадка 2gis.ru на основе Cправочника организаций "2ГИС.БИЙСК"</v>
      </c>
      <c r="D171" s="36">
        <v>5280</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2" s="36">
        <v>2280</v>
      </c>
      <c r="E172" s="37"/>
      <c r="F172" s="37"/>
      <c r="G172" s="37"/>
      <c r="H172" s="38"/>
    </row>
    <row r="173" spans="1:8" s="16" customFormat="1" ht="126" customHeight="1" thickBot="1" x14ac:dyDescent="0.25">
      <c r="A173" s="160" t="s">
        <v>129</v>
      </c>
      <c r="B173" s="161"/>
      <c r="C173" s="455" t="str">
        <f>C169</f>
        <v>Интернет-площадка 2gis.ru на основе Cправочника организаций "2ГИС.БИЙСК"</v>
      </c>
      <c r="D173" s="304">
        <v>5304</v>
      </c>
      <c r="E173" s="165"/>
      <c r="F173" s="165"/>
      <c r="G173" s="165"/>
      <c r="H173" s="166"/>
    </row>
    <row r="174" spans="1:8" ht="50.1" customHeight="1" thickBot="1" x14ac:dyDescent="0.25">
      <c r="A174" s="24" t="s">
        <v>196</v>
      </c>
      <c r="B174" s="25"/>
      <c r="C174" s="26"/>
      <c r="D174" s="173"/>
      <c r="E174" s="173"/>
      <c r="F174" s="173"/>
      <c r="G174" s="173"/>
      <c r="H174" s="174"/>
    </row>
    <row r="175" spans="1:8" s="23" customFormat="1" ht="30" customHeight="1" thickBot="1" x14ac:dyDescent="0.25">
      <c r="A175" s="298"/>
      <c r="B175" s="298"/>
      <c r="C175" s="456"/>
      <c r="D175" s="298"/>
      <c r="E175" s="298"/>
      <c r="F175" s="298"/>
      <c r="G175" s="298"/>
      <c r="H175" s="299"/>
    </row>
    <row r="176" spans="1:8" s="16" customFormat="1" ht="185.25" customHeight="1" x14ac:dyDescent="0.2">
      <c r="A176" s="160" t="s">
        <v>197</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6" s="31">
        <v>9918</v>
      </c>
      <c r="E176" s="32"/>
      <c r="F176" s="32"/>
      <c r="G176" s="32"/>
      <c r="H176" s="33"/>
    </row>
    <row r="177" spans="1:8" s="16" customFormat="1" ht="83.25" customHeight="1" thickBot="1" x14ac:dyDescent="0.25">
      <c r="A177" s="160" t="s">
        <v>198</v>
      </c>
      <c r="B177" s="161"/>
      <c r="C177" s="209"/>
      <c r="D177" s="36">
        <v>9918</v>
      </c>
      <c r="E177" s="37"/>
      <c r="F177" s="37"/>
      <c r="G177" s="37"/>
      <c r="H177" s="38"/>
    </row>
    <row r="178" spans="1:8" ht="21.75" thickBot="1" x14ac:dyDescent="0.25">
      <c r="A178" s="286"/>
      <c r="B178" s="287"/>
      <c r="C178" s="130"/>
      <c r="D178" s="288"/>
      <c r="E178" s="288"/>
      <c r="F178" s="288"/>
      <c r="G178" s="288"/>
      <c r="H178" s="289"/>
    </row>
    <row r="180" spans="1:8" ht="21" x14ac:dyDescent="0.2">
      <c r="A180" s="216"/>
      <c r="B180" s="217" t="s">
        <v>130</v>
      </c>
      <c r="C180" s="218" t="s">
        <v>298</v>
      </c>
      <c r="D180" s="218"/>
      <c r="E180" s="219"/>
      <c r="F180" s="219"/>
      <c r="G180" s="219"/>
      <c r="H180" s="219"/>
    </row>
    <row r="181" spans="1:8" ht="21" x14ac:dyDescent="0.2">
      <c r="A181" s="216"/>
      <c r="B181" s="219"/>
      <c r="C181" s="220" t="s">
        <v>299</v>
      </c>
      <c r="D181" s="220"/>
      <c r="E181" s="219"/>
      <c r="F181" s="219"/>
      <c r="G181" s="219"/>
      <c r="H181" s="219"/>
    </row>
    <row r="182" spans="1:8" ht="21" x14ac:dyDescent="0.2">
      <c r="A182" s="216"/>
      <c r="B182" s="219"/>
      <c r="C182" s="220" t="s">
        <v>300</v>
      </c>
      <c r="D182" s="220"/>
      <c r="E182" s="219"/>
      <c r="F182" s="219"/>
      <c r="G182" s="219"/>
      <c r="H182" s="219"/>
    </row>
    <row r="183" spans="1:8" ht="21" x14ac:dyDescent="0.2">
      <c r="C183" s="220"/>
      <c r="D183" s="220"/>
      <c r="E183" s="219"/>
      <c r="F183" s="219"/>
      <c r="G183" s="219"/>
      <c r="H183" s="213"/>
    </row>
    <row r="184" spans="1:8" ht="26.25" customHeight="1" x14ac:dyDescent="0.2">
      <c r="A184" s="223" t="str">
        <f>Абакан_юр!A171</f>
        <v>По соглашению сторон в качестве валюты платежа могут выступать украинские гривны, в этом случае курс следующий: 1 руб. = 0,5104 гривен</v>
      </c>
      <c r="B184" s="223"/>
      <c r="C184" s="223"/>
      <c r="D184" s="224"/>
      <c r="E184" s="224"/>
      <c r="F184" s="225"/>
      <c r="G184" s="226"/>
      <c r="H184" s="226"/>
    </row>
    <row r="185" spans="1:8" ht="26.25" customHeight="1" x14ac:dyDescent="0.2">
      <c r="A185" s="223" t="str">
        <f>Абакан_юр!A172</f>
        <v>По соглашению сторон в качестве валюты платежа могут выступать дирхамы ОАЭ, в этом случае курс следующий: 1 руб. = 0,0436 дирхам</v>
      </c>
      <c r="B185" s="223"/>
      <c r="C185" s="223"/>
      <c r="D185" s="224"/>
      <c r="E185" s="224"/>
      <c r="F185" s="225"/>
      <c r="G185" s="228"/>
      <c r="H185" s="228"/>
    </row>
    <row r="186" spans="1:8" ht="26.25" customHeight="1" x14ac:dyDescent="0.2">
      <c r="A186" s="223" t="str">
        <f>Абакан_юр!A173</f>
        <v>По соглашению сторон в качестве валюты платежа могут выступать доллары США, в этом случае курс следующий: 1 руб. = 0,0118 доллара</v>
      </c>
      <c r="B186" s="223"/>
      <c r="C186" s="223"/>
      <c r="D186" s="224"/>
      <c r="E186" s="224"/>
      <c r="F186" s="225"/>
      <c r="G186" s="228"/>
      <c r="H186" s="228"/>
    </row>
    <row r="187" spans="1:8" ht="26.25" customHeight="1" x14ac:dyDescent="0.2">
      <c r="A187" s="223" t="str">
        <f>Абакан_юр!A174</f>
        <v>По соглашению сторон в качестве валюты платежа могут выступать евро, в этом случае курс следующий: 1 руб. = 0,0108 евро</v>
      </c>
      <c r="B187" s="223"/>
      <c r="C187" s="223"/>
      <c r="D187" s="224"/>
      <c r="E187" s="225"/>
      <c r="F187" s="225"/>
      <c r="G187" s="228"/>
      <c r="H187" s="228"/>
    </row>
    <row r="188" spans="1:8" ht="26.25" customHeight="1" x14ac:dyDescent="0.2">
      <c r="A188" s="223" t="str">
        <f>Абакан_юр!A175</f>
        <v>По соглашению сторон в качестве валюты платежа могут выступать чешские кроны, в этом случае курс следующий: 1 руб. = 0,2741 крона</v>
      </c>
      <c r="B188" s="223"/>
      <c r="C188" s="223"/>
      <c r="D188" s="224"/>
      <c r="E188" s="225"/>
      <c r="F188" s="225"/>
      <c r="G188" s="228"/>
      <c r="H188" s="228"/>
    </row>
    <row r="189" spans="1:8" ht="26.25" customHeight="1" x14ac:dyDescent="0.2">
      <c r="A189" s="223" t="str">
        <f>Абакан_юр!A176</f>
        <v>По соглашению сторон в качестве валюты платежа могут выступать киргизские сомы, в этом случае курс следующий: 1 руб. = 1,0001 сом</v>
      </c>
      <c r="B189" s="223"/>
      <c r="C189" s="223"/>
      <c r="D189" s="224"/>
      <c r="E189" s="224"/>
      <c r="F189" s="225"/>
      <c r="G189" s="228"/>
      <c r="H189" s="228"/>
    </row>
    <row r="190" spans="1:8" ht="26.25" customHeight="1" x14ac:dyDescent="0.2">
      <c r="A190"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0" s="223"/>
      <c r="C190" s="223"/>
      <c r="D190" s="224"/>
      <c r="E190" s="224"/>
      <c r="F190" s="225"/>
      <c r="G190" s="228"/>
      <c r="H190" s="228"/>
    </row>
    <row r="191" spans="1:8" ht="26.25" x14ac:dyDescent="0.2">
      <c r="A191" s="229"/>
      <c r="B191" s="229"/>
      <c r="C191" s="230"/>
      <c r="D191" s="231"/>
      <c r="E191" s="231"/>
      <c r="F191" s="232"/>
      <c r="G191" s="233"/>
      <c r="H191" s="233"/>
    </row>
    <row r="192" spans="1:8" ht="21" x14ac:dyDescent="0.2">
      <c r="A192" s="235" t="s">
        <v>141</v>
      </c>
      <c r="B192" s="235"/>
      <c r="C192" s="235"/>
      <c r="D192" s="235"/>
      <c r="E192" s="235"/>
      <c r="F192" s="235"/>
      <c r="G192" s="235"/>
      <c r="H192" s="235"/>
    </row>
    <row r="193" spans="1:8" ht="21" x14ac:dyDescent="0.2">
      <c r="A193" s="235" t="s">
        <v>142</v>
      </c>
      <c r="B193" s="235"/>
      <c r="C193" s="235"/>
      <c r="D193" s="235"/>
      <c r="E193" s="235"/>
      <c r="F193" s="235"/>
      <c r="G193" s="235"/>
      <c r="H193" s="235"/>
    </row>
    <row r="194" spans="1:8" ht="26.25" x14ac:dyDescent="0.2">
      <c r="A194" s="229"/>
      <c r="B194" s="229"/>
      <c r="C194" s="230"/>
      <c r="D194" s="231"/>
      <c r="E194" s="231"/>
      <c r="F194" s="232"/>
      <c r="G194" s="233"/>
      <c r="H194" s="233"/>
    </row>
    <row r="195" spans="1:8" ht="45" customHeight="1" thickBot="1" x14ac:dyDescent="0.25">
      <c r="A195" s="236" t="s">
        <v>143</v>
      </c>
      <c r="B195" s="236"/>
      <c r="C195" s="236"/>
      <c r="D195" s="236"/>
      <c r="E195" s="236"/>
      <c r="F195" s="237"/>
      <c r="G195" s="227"/>
      <c r="H195" s="238"/>
    </row>
    <row r="196" spans="1:8" ht="50.1" customHeight="1" thickBot="1" x14ac:dyDescent="0.25">
      <c r="A196" s="239" t="s">
        <v>144</v>
      </c>
      <c r="B196" s="240"/>
      <c r="C196" s="240"/>
      <c r="D196" s="240"/>
      <c r="E196" s="241"/>
      <c r="F196" s="242"/>
      <c r="H196" s="243"/>
    </row>
    <row r="197" spans="1:8" ht="96.75" customHeight="1" thickBot="1" x14ac:dyDescent="0.25">
      <c r="A197" s="244" t="s">
        <v>145</v>
      </c>
      <c r="B197" s="245"/>
      <c r="C197" s="246" t="s">
        <v>146</v>
      </c>
      <c r="D197" s="245" t="s">
        <v>147</v>
      </c>
      <c r="E197" s="247"/>
      <c r="F197" s="248"/>
      <c r="G197" s="248"/>
      <c r="H197" s="248"/>
    </row>
    <row r="198" spans="1:8" ht="93.75" customHeight="1" x14ac:dyDescent="0.2">
      <c r="A198" s="249" t="s">
        <v>148</v>
      </c>
      <c r="B198" s="250"/>
      <c r="C198" s="251" t="s">
        <v>149</v>
      </c>
      <c r="D198" s="252" t="s">
        <v>150</v>
      </c>
      <c r="E198" s="253"/>
      <c r="F198" s="248"/>
      <c r="G198" s="248"/>
      <c r="H198" s="248"/>
    </row>
    <row r="199" spans="1:8" ht="75.75" customHeight="1" x14ac:dyDescent="0.2">
      <c r="A199" s="254" t="s">
        <v>151</v>
      </c>
      <c r="B199" s="255"/>
      <c r="C199" s="256" t="s">
        <v>152</v>
      </c>
      <c r="D199" s="257" t="s">
        <v>153</v>
      </c>
      <c r="E199" s="258"/>
      <c r="F199" s="248"/>
      <c r="G199" s="248"/>
      <c r="H199" s="248"/>
    </row>
    <row r="200" spans="1:8" ht="111" customHeight="1" x14ac:dyDescent="0.2">
      <c r="A200" s="254" t="s">
        <v>154</v>
      </c>
      <c r="B200" s="255"/>
      <c r="C200" s="256" t="s">
        <v>155</v>
      </c>
      <c r="D200" s="257" t="s">
        <v>153</v>
      </c>
      <c r="E200" s="258"/>
      <c r="F200" s="248"/>
      <c r="G200" s="248"/>
      <c r="H200" s="248"/>
    </row>
    <row r="201" spans="1:8" s="213" customFormat="1" ht="125.25" customHeight="1" x14ac:dyDescent="0.2">
      <c r="A201" s="254" t="s">
        <v>157</v>
      </c>
      <c r="B201" s="255"/>
      <c r="C201" s="314" t="s">
        <v>158</v>
      </c>
      <c r="D201" s="255" t="s">
        <v>153</v>
      </c>
      <c r="E201" s="315"/>
      <c r="F201" s="242"/>
      <c r="G201" s="242"/>
      <c r="H201" s="242"/>
    </row>
    <row r="202" spans="1:8" s="234" customFormat="1" ht="222.75" customHeight="1" x14ac:dyDescent="0.2">
      <c r="A202" s="487" t="s">
        <v>159</v>
      </c>
      <c r="B202" s="488"/>
      <c r="C202" s="256" t="s">
        <v>160</v>
      </c>
      <c r="D202" s="489" t="s">
        <v>153</v>
      </c>
      <c r="E202" s="490"/>
      <c r="F202" s="232"/>
      <c r="G202" s="233"/>
      <c r="H202" s="233"/>
    </row>
    <row r="203" spans="1:8" ht="24.95" customHeight="1" x14ac:dyDescent="0.2">
      <c r="A203" s="260" t="s">
        <v>161</v>
      </c>
      <c r="B203" s="260"/>
      <c r="C203" s="260"/>
      <c r="D203" s="260"/>
      <c r="E203" s="260"/>
      <c r="F203" s="260"/>
      <c r="G203" s="260"/>
      <c r="H203" s="260"/>
    </row>
    <row r="204" spans="1:8" ht="33" customHeight="1" x14ac:dyDescent="0.2">
      <c r="A204" s="260" t="s">
        <v>162</v>
      </c>
      <c r="B204" s="260"/>
      <c r="C204" s="260"/>
      <c r="D204" s="260"/>
      <c r="E204" s="260"/>
      <c r="F204" s="260"/>
      <c r="G204" s="260"/>
      <c r="H204" s="260"/>
    </row>
    <row r="205" spans="1:8" ht="177" customHeight="1" x14ac:dyDescent="0.2">
      <c r="A20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5"/>
      <c r="C205" s="235"/>
      <c r="D205" s="235"/>
      <c r="E205" s="235"/>
      <c r="F205" s="235"/>
      <c r="G205" s="235"/>
      <c r="H205" s="235"/>
    </row>
    <row r="206" spans="1:8" ht="71.25" customHeight="1" x14ac:dyDescent="0.2">
      <c r="A206" s="235" t="s">
        <v>164</v>
      </c>
      <c r="B206" s="235"/>
      <c r="C206" s="235"/>
      <c r="D206" s="235"/>
      <c r="E206" s="235"/>
      <c r="F206" s="235"/>
      <c r="G206" s="235"/>
      <c r="H206" s="235"/>
    </row>
    <row r="207" spans="1:8" ht="25.5" customHeight="1" x14ac:dyDescent="0.2">
      <c r="A207" s="260" t="s">
        <v>165</v>
      </c>
      <c r="B207" s="260"/>
      <c r="C207" s="260"/>
      <c r="D207" s="260"/>
      <c r="E207" s="260"/>
      <c r="F207" s="260"/>
      <c r="G207" s="260"/>
      <c r="H207" s="260"/>
    </row>
    <row r="208" spans="1:8" s="262" customFormat="1" ht="125.25" customHeight="1" x14ac:dyDescent="0.2">
      <c r="A208" s="235" t="s">
        <v>166</v>
      </c>
      <c r="B208" s="235"/>
      <c r="C208" s="235"/>
      <c r="D208" s="235"/>
      <c r="E208" s="235"/>
      <c r="F208" s="235"/>
      <c r="G208" s="235"/>
      <c r="H208" s="235"/>
    </row>
  </sheetData>
  <sheetProtection selectLockedCells="1" selectUnlockedCells="1"/>
  <mergeCells count="34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2"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710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267">
        <v>48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275">
        <f>F48*1.2</f>
        <v>6768</v>
      </c>
      <c r="E48" s="275">
        <f>F48*1.1</f>
        <v>6204.0000000000009</v>
      </c>
      <c r="F48" s="275">
        <v>5640</v>
      </c>
      <c r="G48" s="275">
        <f>F48*0.75</f>
        <v>4230</v>
      </c>
      <c r="H48" s="275">
        <f>F48*0.5</f>
        <v>2820</v>
      </c>
    </row>
    <row r="49" spans="1:8" s="16" customFormat="1" ht="99.95" customHeight="1"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276"/>
      <c r="E49" s="276"/>
      <c r="F49" s="276"/>
      <c r="G49" s="276"/>
      <c r="H49" s="276"/>
    </row>
    <row r="50" spans="1:8" s="16" customFormat="1" ht="99.95" customHeight="1"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276"/>
      <c r="E50" s="276"/>
      <c r="F50" s="276"/>
      <c r="G50" s="276"/>
      <c r="H50" s="276"/>
    </row>
    <row r="51" spans="1:8" s="16" customFormat="1" ht="24.95" customHeight="1" thickBot="1" x14ac:dyDescent="0.25">
      <c r="A51" s="81"/>
      <c r="B51" s="129"/>
      <c r="C51" s="130"/>
      <c r="D51" s="113"/>
      <c r="E51" s="114"/>
      <c r="F51" s="114"/>
      <c r="G51" s="114"/>
      <c r="H51" s="115"/>
    </row>
    <row r="52" spans="1:8" s="16" customFormat="1" ht="50.1" customHeight="1"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1">
        <f>F55*1.2</f>
        <v>19785.599999999999</v>
      </c>
      <c r="E55" s="32">
        <f>F55*1.1</f>
        <v>18136.800000000003</v>
      </c>
      <c r="F55" s="32">
        <v>16488</v>
      </c>
      <c r="G55" s="32">
        <f>F55*0.75</f>
        <v>12366</v>
      </c>
      <c r="H55" s="33">
        <f>F55*0.5</f>
        <v>8244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54">
        <f>F61*1.2</f>
        <v>20476.8</v>
      </c>
      <c r="E61" s="32">
        <f>F61*1.1</f>
        <v>18770.400000000001</v>
      </c>
      <c r="F61" s="32">
        <v>17064</v>
      </c>
      <c r="G61" s="32">
        <f>F61*0.75</f>
        <v>12798</v>
      </c>
      <c r="H61" s="33">
        <f>F61*0.5</f>
        <v>8532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267">
        <v>48</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271"/>
      <c r="E69" s="272"/>
      <c r="F69" s="272"/>
      <c r="G69" s="272"/>
      <c r="H69" s="273"/>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"&amp;MIN(D72:D111)&amp;" до "&amp;MAX(D72:D111)</f>
        <v>от 3498 до 272844</v>
      </c>
      <c r="E71" s="139"/>
      <c r="F71" s="139"/>
      <c r="G71" s="139"/>
      <c r="H71" s="140"/>
    </row>
    <row r="72" spans="1:8" s="16" customFormat="1" ht="37.5" customHeight="1" outlineLevel="1" x14ac:dyDescent="0.2">
      <c r="A72" s="141" t="s">
        <v>39</v>
      </c>
      <c r="B72" s="142"/>
      <c r="C72" s="535"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144">
        <v>3498</v>
      </c>
      <c r="E72" s="145"/>
      <c r="F72" s="145"/>
      <c r="G72" s="145"/>
      <c r="H72" s="146"/>
    </row>
    <row r="73" spans="1:8" s="16" customFormat="1" ht="37.5" customHeight="1" outlineLevel="1" x14ac:dyDescent="0.2">
      <c r="A73" s="147" t="s">
        <v>40</v>
      </c>
      <c r="B73" s="148"/>
      <c r="C73" s="536"/>
      <c r="D73" s="36">
        <v>6996</v>
      </c>
      <c r="E73" s="37"/>
      <c r="F73" s="37"/>
      <c r="G73" s="37"/>
      <c r="H73" s="38"/>
    </row>
    <row r="74" spans="1:8" s="16" customFormat="1" ht="37.5" customHeight="1" outlineLevel="1" x14ac:dyDescent="0.2">
      <c r="A74" s="147" t="s">
        <v>41</v>
      </c>
      <c r="B74" s="148"/>
      <c r="C74" s="536"/>
      <c r="D74" s="36">
        <v>13992</v>
      </c>
      <c r="E74" s="37"/>
      <c r="F74" s="37"/>
      <c r="G74" s="37"/>
      <c r="H74" s="38"/>
    </row>
    <row r="75" spans="1:8" s="16" customFormat="1" ht="37.5" customHeight="1" outlineLevel="1" x14ac:dyDescent="0.2">
      <c r="A75" s="147" t="s">
        <v>42</v>
      </c>
      <c r="B75" s="148"/>
      <c r="C75" s="536"/>
      <c r="D75" s="36">
        <v>20988</v>
      </c>
      <c r="E75" s="37"/>
      <c r="F75" s="37"/>
      <c r="G75" s="37"/>
      <c r="H75" s="38"/>
    </row>
    <row r="76" spans="1:8" s="16" customFormat="1" ht="37.5" customHeight="1" outlineLevel="1" x14ac:dyDescent="0.2">
      <c r="A76" s="147" t="s">
        <v>43</v>
      </c>
      <c r="B76" s="148"/>
      <c r="C76" s="536"/>
      <c r="D76" s="36">
        <v>27984</v>
      </c>
      <c r="E76" s="37"/>
      <c r="F76" s="37"/>
      <c r="G76" s="37"/>
      <c r="H76" s="38"/>
    </row>
    <row r="77" spans="1:8" s="16" customFormat="1" ht="37.5" customHeight="1" outlineLevel="1" x14ac:dyDescent="0.2">
      <c r="A77" s="147" t="s">
        <v>44</v>
      </c>
      <c r="B77" s="148"/>
      <c r="C77" s="536"/>
      <c r="D77" s="36">
        <v>34980</v>
      </c>
      <c r="E77" s="37"/>
      <c r="F77" s="37"/>
      <c r="G77" s="37"/>
      <c r="H77" s="38"/>
    </row>
    <row r="78" spans="1:8" s="16" customFormat="1" ht="37.5" customHeight="1" outlineLevel="1" x14ac:dyDescent="0.2">
      <c r="A78" s="147" t="s">
        <v>45</v>
      </c>
      <c r="B78" s="148"/>
      <c r="C78" s="536"/>
      <c r="D78" s="36">
        <v>41976</v>
      </c>
      <c r="E78" s="37"/>
      <c r="F78" s="37"/>
      <c r="G78" s="37"/>
      <c r="H78" s="38"/>
    </row>
    <row r="79" spans="1:8" s="16" customFormat="1" ht="37.5" customHeight="1" outlineLevel="1" x14ac:dyDescent="0.2">
      <c r="A79" s="147" t="s">
        <v>46</v>
      </c>
      <c r="B79" s="148"/>
      <c r="C79" s="536"/>
      <c r="D79" s="36">
        <v>48972</v>
      </c>
      <c r="E79" s="37"/>
      <c r="F79" s="37"/>
      <c r="G79" s="37"/>
      <c r="H79" s="38"/>
    </row>
    <row r="80" spans="1:8" s="16" customFormat="1" ht="37.5" customHeight="1" outlineLevel="1" x14ac:dyDescent="0.2">
      <c r="A80" s="147" t="s">
        <v>47</v>
      </c>
      <c r="B80" s="148"/>
      <c r="C80" s="536"/>
      <c r="D80" s="36">
        <v>55968</v>
      </c>
      <c r="E80" s="37"/>
      <c r="F80" s="37"/>
      <c r="G80" s="37"/>
      <c r="H80" s="38"/>
    </row>
    <row r="81" spans="1:8" s="16" customFormat="1" ht="37.5" customHeight="1" outlineLevel="1" x14ac:dyDescent="0.2">
      <c r="A81" s="147" t="s">
        <v>48</v>
      </c>
      <c r="B81" s="148"/>
      <c r="C81" s="536"/>
      <c r="D81" s="36">
        <v>62964</v>
      </c>
      <c r="E81" s="37"/>
      <c r="F81" s="37"/>
      <c r="G81" s="37"/>
      <c r="H81" s="38"/>
    </row>
    <row r="82" spans="1:8" s="16" customFormat="1" ht="37.5" customHeight="1" outlineLevel="1" x14ac:dyDescent="0.2">
      <c r="A82" s="147" t="s">
        <v>49</v>
      </c>
      <c r="B82" s="148"/>
      <c r="C82" s="536"/>
      <c r="D82" s="36">
        <v>69960</v>
      </c>
      <c r="E82" s="37"/>
      <c r="F82" s="37"/>
      <c r="G82" s="37"/>
      <c r="H82" s="38"/>
    </row>
    <row r="83" spans="1:8" s="16" customFormat="1" ht="37.5" customHeight="1" outlineLevel="1" x14ac:dyDescent="0.2">
      <c r="A83" s="147" t="s">
        <v>50</v>
      </c>
      <c r="B83" s="148"/>
      <c r="C83" s="536"/>
      <c r="D83" s="36">
        <v>76956</v>
      </c>
      <c r="E83" s="37"/>
      <c r="F83" s="37"/>
      <c r="G83" s="37"/>
      <c r="H83" s="38"/>
    </row>
    <row r="84" spans="1:8" s="16" customFormat="1" ht="37.5" customHeight="1" outlineLevel="1" x14ac:dyDescent="0.2">
      <c r="A84" s="147" t="s">
        <v>51</v>
      </c>
      <c r="B84" s="148"/>
      <c r="C84" s="536"/>
      <c r="D84" s="36">
        <v>83952</v>
      </c>
      <c r="E84" s="37"/>
      <c r="F84" s="37"/>
      <c r="G84" s="37"/>
      <c r="H84" s="38"/>
    </row>
    <row r="85" spans="1:8" s="16" customFormat="1" ht="37.5" customHeight="1" outlineLevel="1" x14ac:dyDescent="0.2">
      <c r="A85" s="147" t="s">
        <v>52</v>
      </c>
      <c r="B85" s="148"/>
      <c r="C85" s="536"/>
      <c r="D85" s="36">
        <v>90948</v>
      </c>
      <c r="E85" s="37"/>
      <c r="F85" s="37"/>
      <c r="G85" s="37"/>
      <c r="H85" s="38"/>
    </row>
    <row r="86" spans="1:8" s="16" customFormat="1" ht="37.5" customHeight="1" outlineLevel="1" x14ac:dyDescent="0.2">
      <c r="A86" s="147" t="s">
        <v>53</v>
      </c>
      <c r="B86" s="148"/>
      <c r="C86" s="536"/>
      <c r="D86" s="36">
        <v>97944</v>
      </c>
      <c r="E86" s="37"/>
      <c r="F86" s="37"/>
      <c r="G86" s="37"/>
      <c r="H86" s="38"/>
    </row>
    <row r="87" spans="1:8" s="16" customFormat="1" ht="37.5" customHeight="1" outlineLevel="1" x14ac:dyDescent="0.2">
      <c r="A87" s="147" t="s">
        <v>54</v>
      </c>
      <c r="B87" s="148"/>
      <c r="C87" s="536"/>
      <c r="D87" s="36">
        <v>104940</v>
      </c>
      <c r="E87" s="37"/>
      <c r="F87" s="37"/>
      <c r="G87" s="37"/>
      <c r="H87" s="38"/>
    </row>
    <row r="88" spans="1:8" s="16" customFormat="1" ht="37.5" customHeight="1" outlineLevel="1" x14ac:dyDescent="0.2">
      <c r="A88" s="147" t="s">
        <v>55</v>
      </c>
      <c r="B88" s="148"/>
      <c r="C88" s="536"/>
      <c r="D88" s="36">
        <v>111936</v>
      </c>
      <c r="E88" s="37"/>
      <c r="F88" s="37"/>
      <c r="G88" s="37"/>
      <c r="H88" s="38"/>
    </row>
    <row r="89" spans="1:8" s="16" customFormat="1" ht="37.5" customHeight="1" outlineLevel="1" x14ac:dyDescent="0.2">
      <c r="A89" s="147" t="s">
        <v>56</v>
      </c>
      <c r="B89" s="148"/>
      <c r="C89" s="536"/>
      <c r="D89" s="36">
        <v>118932</v>
      </c>
      <c r="E89" s="37"/>
      <c r="F89" s="37"/>
      <c r="G89" s="37"/>
      <c r="H89" s="38"/>
    </row>
    <row r="90" spans="1:8" s="16" customFormat="1" ht="37.5" customHeight="1" outlineLevel="1" x14ac:dyDescent="0.2">
      <c r="A90" s="147" t="s">
        <v>57</v>
      </c>
      <c r="B90" s="148"/>
      <c r="C90" s="536"/>
      <c r="D90" s="36">
        <v>125928</v>
      </c>
      <c r="E90" s="37"/>
      <c r="F90" s="37"/>
      <c r="G90" s="37"/>
      <c r="H90" s="38"/>
    </row>
    <row r="91" spans="1:8" s="16" customFormat="1" ht="37.5" customHeight="1" outlineLevel="1" x14ac:dyDescent="0.2">
      <c r="A91" s="147" t="s">
        <v>58</v>
      </c>
      <c r="B91" s="148"/>
      <c r="C91" s="536"/>
      <c r="D91" s="36">
        <v>132924</v>
      </c>
      <c r="E91" s="37"/>
      <c r="F91" s="37"/>
      <c r="G91" s="37"/>
      <c r="H91" s="38"/>
    </row>
    <row r="92" spans="1:8" s="16" customFormat="1" ht="37.5" customHeight="1" outlineLevel="1" x14ac:dyDescent="0.2">
      <c r="A92" s="147" t="s">
        <v>178</v>
      </c>
      <c r="B92" s="148"/>
      <c r="C92" s="536"/>
      <c r="D92" s="36">
        <v>139920</v>
      </c>
      <c r="E92" s="37"/>
      <c r="F92" s="37"/>
      <c r="G92" s="37"/>
      <c r="H92" s="38"/>
    </row>
    <row r="93" spans="1:8" s="16" customFormat="1" ht="37.5" customHeight="1" outlineLevel="1" x14ac:dyDescent="0.2">
      <c r="A93" s="147" t="s">
        <v>179</v>
      </c>
      <c r="B93" s="148"/>
      <c r="C93" s="536"/>
      <c r="D93" s="36">
        <v>146916</v>
      </c>
      <c r="E93" s="37"/>
      <c r="F93" s="37"/>
      <c r="G93" s="37"/>
      <c r="H93" s="38"/>
    </row>
    <row r="94" spans="1:8" s="16" customFormat="1" ht="37.5" customHeight="1" outlineLevel="1" x14ac:dyDescent="0.2">
      <c r="A94" s="147" t="s">
        <v>180</v>
      </c>
      <c r="B94" s="148"/>
      <c r="C94" s="536"/>
      <c r="D94" s="36">
        <v>153912</v>
      </c>
      <c r="E94" s="37"/>
      <c r="F94" s="37"/>
      <c r="G94" s="37"/>
      <c r="H94" s="38"/>
    </row>
    <row r="95" spans="1:8" s="16" customFormat="1" ht="37.5" customHeight="1" outlineLevel="1" x14ac:dyDescent="0.2">
      <c r="A95" s="147" t="s">
        <v>181</v>
      </c>
      <c r="B95" s="148"/>
      <c r="C95" s="536"/>
      <c r="D95" s="36">
        <v>160908</v>
      </c>
      <c r="E95" s="37"/>
      <c r="F95" s="37"/>
      <c r="G95" s="37"/>
      <c r="H95" s="38"/>
    </row>
    <row r="96" spans="1:8" s="16" customFormat="1" ht="37.5" customHeight="1" outlineLevel="1" x14ac:dyDescent="0.2">
      <c r="A96" s="147" t="s">
        <v>182</v>
      </c>
      <c r="B96" s="148"/>
      <c r="C96" s="536"/>
      <c r="D96" s="36">
        <v>167904</v>
      </c>
      <c r="E96" s="37"/>
      <c r="F96" s="37"/>
      <c r="G96" s="37"/>
      <c r="H96" s="38"/>
    </row>
    <row r="97" spans="1:8" s="16" customFormat="1" ht="37.5" customHeight="1" outlineLevel="1" x14ac:dyDescent="0.2">
      <c r="A97" s="147" t="s">
        <v>183</v>
      </c>
      <c r="B97" s="148"/>
      <c r="C97" s="536"/>
      <c r="D97" s="36">
        <v>174900</v>
      </c>
      <c r="E97" s="37"/>
      <c r="F97" s="37"/>
      <c r="G97" s="37"/>
      <c r="H97" s="38"/>
    </row>
    <row r="98" spans="1:8" s="16" customFormat="1" ht="37.5" customHeight="1" outlineLevel="1" x14ac:dyDescent="0.2">
      <c r="A98" s="147" t="s">
        <v>184</v>
      </c>
      <c r="B98" s="148"/>
      <c r="C98" s="536"/>
      <c r="D98" s="36">
        <v>181896</v>
      </c>
      <c r="E98" s="37"/>
      <c r="F98" s="37"/>
      <c r="G98" s="37"/>
      <c r="H98" s="38"/>
    </row>
    <row r="99" spans="1:8" s="16" customFormat="1" ht="37.5" customHeight="1" outlineLevel="1" x14ac:dyDescent="0.2">
      <c r="A99" s="147" t="s">
        <v>185</v>
      </c>
      <c r="B99" s="148"/>
      <c r="C99" s="536"/>
      <c r="D99" s="36">
        <v>188892</v>
      </c>
      <c r="E99" s="37"/>
      <c r="F99" s="37"/>
      <c r="G99" s="37"/>
      <c r="H99" s="38"/>
    </row>
    <row r="100" spans="1:8" s="16" customFormat="1" ht="37.5" customHeight="1" outlineLevel="1" x14ac:dyDescent="0.2">
      <c r="A100" s="147" t="s">
        <v>186</v>
      </c>
      <c r="B100" s="148"/>
      <c r="C100" s="536"/>
      <c r="D100" s="36">
        <v>195888</v>
      </c>
      <c r="E100" s="37"/>
      <c r="F100" s="37"/>
      <c r="G100" s="37"/>
      <c r="H100" s="38"/>
    </row>
    <row r="101" spans="1:8" s="16" customFormat="1" ht="37.5" customHeight="1" outlineLevel="1" x14ac:dyDescent="0.2">
      <c r="A101" s="147" t="s">
        <v>187</v>
      </c>
      <c r="B101" s="148"/>
      <c r="C101" s="536"/>
      <c r="D101" s="36">
        <v>202884</v>
      </c>
      <c r="E101" s="37"/>
      <c r="F101" s="37"/>
      <c r="G101" s="37"/>
      <c r="H101" s="38"/>
    </row>
    <row r="102" spans="1:8" s="16" customFormat="1" ht="37.5" customHeight="1" outlineLevel="1" x14ac:dyDescent="0.2">
      <c r="A102" s="147" t="s">
        <v>188</v>
      </c>
      <c r="B102" s="148"/>
      <c r="C102" s="536"/>
      <c r="D102" s="36">
        <v>209880</v>
      </c>
      <c r="E102" s="37"/>
      <c r="F102" s="37"/>
      <c r="G102" s="37"/>
      <c r="H102" s="38"/>
    </row>
    <row r="103" spans="1:8" s="16" customFormat="1" ht="37.5" customHeight="1" outlineLevel="1" x14ac:dyDescent="0.2">
      <c r="A103" s="147" t="s">
        <v>189</v>
      </c>
      <c r="B103" s="148"/>
      <c r="C103" s="536"/>
      <c r="D103" s="36">
        <v>216876</v>
      </c>
      <c r="E103" s="37"/>
      <c r="F103" s="37"/>
      <c r="G103" s="37"/>
      <c r="H103" s="38"/>
    </row>
    <row r="104" spans="1:8" s="16" customFormat="1" ht="37.5" customHeight="1" outlineLevel="1" x14ac:dyDescent="0.2">
      <c r="A104" s="147" t="s">
        <v>190</v>
      </c>
      <c r="B104" s="148"/>
      <c r="C104" s="536"/>
      <c r="D104" s="36">
        <v>223872</v>
      </c>
      <c r="E104" s="37"/>
      <c r="F104" s="37"/>
      <c r="G104" s="37"/>
      <c r="H104" s="38"/>
    </row>
    <row r="105" spans="1:8" s="16" customFormat="1" ht="37.5" customHeight="1" outlineLevel="1" x14ac:dyDescent="0.2">
      <c r="A105" s="147" t="s">
        <v>191</v>
      </c>
      <c r="B105" s="148"/>
      <c r="C105" s="536"/>
      <c r="D105" s="36">
        <v>230868</v>
      </c>
      <c r="E105" s="37"/>
      <c r="F105" s="37"/>
      <c r="G105" s="37"/>
      <c r="H105" s="38"/>
    </row>
    <row r="106" spans="1:8" s="16" customFormat="1" ht="37.5" customHeight="1" outlineLevel="1" x14ac:dyDescent="0.2">
      <c r="A106" s="147" t="s">
        <v>192</v>
      </c>
      <c r="B106" s="148"/>
      <c r="C106" s="536"/>
      <c r="D106" s="36">
        <v>237864</v>
      </c>
      <c r="E106" s="37"/>
      <c r="F106" s="37"/>
      <c r="G106" s="37"/>
      <c r="H106" s="38"/>
    </row>
    <row r="107" spans="1:8" s="16" customFormat="1" ht="37.5" customHeight="1" outlineLevel="1" x14ac:dyDescent="0.2">
      <c r="A107" s="147" t="s">
        <v>229</v>
      </c>
      <c r="B107" s="148"/>
      <c r="C107" s="536"/>
      <c r="D107" s="36">
        <v>244860</v>
      </c>
      <c r="E107" s="37"/>
      <c r="F107" s="37"/>
      <c r="G107" s="37"/>
      <c r="H107" s="38"/>
    </row>
    <row r="108" spans="1:8" s="16" customFormat="1" ht="37.5" customHeight="1" outlineLevel="1" x14ac:dyDescent="0.2">
      <c r="A108" s="147" t="s">
        <v>230</v>
      </c>
      <c r="B108" s="148"/>
      <c r="C108" s="536"/>
      <c r="D108" s="36">
        <v>251856</v>
      </c>
      <c r="E108" s="37"/>
      <c r="F108" s="37"/>
      <c r="G108" s="37"/>
      <c r="H108" s="38"/>
    </row>
    <row r="109" spans="1:8" s="16" customFormat="1" ht="37.5" customHeight="1" outlineLevel="1" x14ac:dyDescent="0.2">
      <c r="A109" s="147" t="s">
        <v>231</v>
      </c>
      <c r="B109" s="148"/>
      <c r="C109" s="536"/>
      <c r="D109" s="36">
        <v>258852</v>
      </c>
      <c r="E109" s="37"/>
      <c r="F109" s="37"/>
      <c r="G109" s="37"/>
      <c r="H109" s="38"/>
    </row>
    <row r="110" spans="1:8" s="16" customFormat="1" ht="37.5" customHeight="1" outlineLevel="1" x14ac:dyDescent="0.2">
      <c r="A110" s="147" t="s">
        <v>232</v>
      </c>
      <c r="B110" s="148"/>
      <c r="C110" s="536"/>
      <c r="D110" s="36">
        <v>265848</v>
      </c>
      <c r="E110" s="37"/>
      <c r="F110" s="37"/>
      <c r="G110" s="37"/>
      <c r="H110" s="38"/>
    </row>
    <row r="111" spans="1:8" s="16" customFormat="1" ht="37.5" customHeight="1" outlineLevel="1" thickBot="1" x14ac:dyDescent="0.25">
      <c r="A111" s="147" t="s">
        <v>233</v>
      </c>
      <c r="B111" s="148"/>
      <c r="C111" s="536"/>
      <c r="D111" s="36">
        <v>272844</v>
      </c>
      <c r="E111" s="37"/>
      <c r="F111" s="37"/>
      <c r="G111" s="37"/>
      <c r="H111" s="38"/>
    </row>
    <row r="112" spans="1:8" s="16" customFormat="1" ht="50.1" customHeight="1" thickBot="1" x14ac:dyDescent="0.25">
      <c r="A112" s="136" t="s">
        <v>59</v>
      </c>
      <c r="B112" s="137"/>
      <c r="C112" s="137"/>
      <c r="D112" s="138" t="str">
        <f>"от "&amp;MIN(D113:D122)&amp;" до "&amp;MAX(D113:D122)</f>
        <v>от 48 до 3600</v>
      </c>
      <c r="E112" s="139"/>
      <c r="F112" s="139"/>
      <c r="G112" s="139"/>
      <c r="H112" s="140"/>
    </row>
    <row r="113" spans="1:8" s="16" customFormat="1" ht="156" customHeight="1" x14ac:dyDescent="0.2">
      <c r="A113" s="149" t="s">
        <v>60</v>
      </c>
      <c r="B113" s="150" t="s">
        <v>13</v>
      </c>
      <c r="C113" s="296"/>
      <c r="D113" s="144">
        <v>3600</v>
      </c>
      <c r="E113" s="145"/>
      <c r="F113" s="145"/>
      <c r="G113" s="145"/>
      <c r="H113" s="146"/>
    </row>
    <row r="114" spans="1:8" s="16" customFormat="1" ht="37.5" customHeight="1" x14ac:dyDescent="0.2">
      <c r="A114" s="160" t="s">
        <v>61</v>
      </c>
      <c r="B114" s="281"/>
      <c r="C114" s="156"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6">
        <v>48</v>
      </c>
      <c r="E114" s="37"/>
      <c r="F114" s="37"/>
      <c r="G114" s="37"/>
      <c r="H114" s="38"/>
    </row>
    <row r="115" spans="1:8" s="16" customFormat="1" ht="37.5" customHeight="1" x14ac:dyDescent="0.2">
      <c r="A115" s="160" t="s">
        <v>62</v>
      </c>
      <c r="B115" s="161"/>
      <c r="C115" s="159"/>
      <c r="D115" s="36">
        <v>534</v>
      </c>
      <c r="E115" s="37"/>
      <c r="F115" s="37"/>
      <c r="G115" s="37"/>
      <c r="H115" s="38"/>
    </row>
    <row r="116" spans="1:8" s="16" customFormat="1" ht="37.5" customHeight="1" x14ac:dyDescent="0.2">
      <c r="A116" s="160" t="s">
        <v>63</v>
      </c>
      <c r="B116" s="281"/>
      <c r="C116" s="159"/>
      <c r="D116" s="36">
        <v>354</v>
      </c>
      <c r="E116" s="37"/>
      <c r="F116" s="37"/>
      <c r="G116" s="37"/>
      <c r="H116" s="38"/>
    </row>
    <row r="117" spans="1:8" s="16" customFormat="1" ht="37.5" customHeight="1" x14ac:dyDescent="0.2">
      <c r="A117" s="160" t="s">
        <v>64</v>
      </c>
      <c r="B117" s="161"/>
      <c r="C117" s="159"/>
      <c r="D117" s="36">
        <v>474</v>
      </c>
      <c r="E117" s="37"/>
      <c r="F117" s="37"/>
      <c r="G117" s="37"/>
      <c r="H117" s="38"/>
    </row>
    <row r="118" spans="1:8" s="16" customFormat="1" ht="37.5" customHeight="1" x14ac:dyDescent="0.2">
      <c r="A118" s="160" t="s">
        <v>65</v>
      </c>
      <c r="B118" s="281"/>
      <c r="C118" s="159"/>
      <c r="D118" s="36">
        <v>240</v>
      </c>
      <c r="E118" s="37"/>
      <c r="F118" s="37"/>
      <c r="G118" s="37"/>
      <c r="H118" s="38"/>
    </row>
    <row r="119" spans="1:8" s="16" customFormat="1" ht="37.5" customHeight="1" x14ac:dyDescent="0.2">
      <c r="A119" s="160" t="s">
        <v>66</v>
      </c>
      <c r="B119" s="281"/>
      <c r="C119" s="159"/>
      <c r="D119" s="36">
        <v>240</v>
      </c>
      <c r="E119" s="37"/>
      <c r="F119" s="37"/>
      <c r="G119" s="37"/>
      <c r="H119" s="38"/>
    </row>
    <row r="120" spans="1:8" s="16" customFormat="1" ht="37.5" customHeight="1" x14ac:dyDescent="0.2">
      <c r="A120" s="160" t="s">
        <v>67</v>
      </c>
      <c r="B120" s="281"/>
      <c r="C120" s="159"/>
      <c r="D120" s="36">
        <v>480</v>
      </c>
      <c r="E120" s="37"/>
      <c r="F120" s="37"/>
      <c r="G120" s="37"/>
      <c r="H120" s="38"/>
    </row>
    <row r="121" spans="1:8" s="16" customFormat="1" ht="37.5" customHeight="1" x14ac:dyDescent="0.2">
      <c r="A121" s="160" t="s">
        <v>68</v>
      </c>
      <c r="B121" s="281"/>
      <c r="C121" s="159"/>
      <c r="D121" s="36">
        <v>720</v>
      </c>
      <c r="E121" s="37"/>
      <c r="F121" s="37"/>
      <c r="G121" s="37"/>
      <c r="H121" s="38"/>
    </row>
    <row r="122" spans="1:8" s="16" customFormat="1" ht="37.5" customHeight="1" thickBot="1" x14ac:dyDescent="0.25">
      <c r="A122" s="207" t="s">
        <v>69</v>
      </c>
      <c r="B122" s="282"/>
      <c r="C122" s="164"/>
      <c r="D122" s="36">
        <v>1182</v>
      </c>
      <c r="E122" s="37"/>
      <c r="F122" s="37"/>
      <c r="G122" s="37"/>
      <c r="H122" s="38"/>
    </row>
    <row r="123" spans="1:8" s="16" customFormat="1" ht="117.75" customHeight="1" thickBot="1" x14ac:dyDescent="0.25">
      <c r="A123" s="283" t="s">
        <v>71</v>
      </c>
      <c r="B123" s="284"/>
      <c r="C12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45">
        <v>30</v>
      </c>
      <c r="E123" s="45"/>
      <c r="F123" s="45"/>
      <c r="G123" s="45"/>
      <c r="H123" s="46"/>
    </row>
    <row r="124" spans="1:8" s="28" customFormat="1" ht="50.1" customHeight="1" thickBot="1" x14ac:dyDescent="0.25">
      <c r="A124" s="24" t="s">
        <v>72</v>
      </c>
      <c r="B124" s="25"/>
      <c r="C124" s="26"/>
      <c r="D124" s="173" t="e">
        <f>"от "&amp;MIN(D126,D146:H147,#REF!,D148:H162)&amp;" до "&amp;MAX(D126,D146:H147,#REF!,D148:H162)</f>
        <v>#REF!</v>
      </c>
      <c r="E124" s="173"/>
      <c r="F124" s="173"/>
      <c r="G124" s="173"/>
      <c r="H124" s="174"/>
    </row>
    <row r="125" spans="1:8" s="16" customFormat="1" ht="24.95" customHeight="1" thickBot="1" x14ac:dyDescent="0.25">
      <c r="A125" s="286"/>
      <c r="B125" s="287"/>
      <c r="C125" s="130"/>
      <c r="D125" s="288"/>
      <c r="E125" s="288"/>
      <c r="F125" s="288"/>
      <c r="G125" s="288"/>
      <c r="H125" s="289"/>
    </row>
    <row r="126" spans="1:8" s="16" customFormat="1"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182">
        <v>12600</v>
      </c>
      <c r="E126" s="182"/>
      <c r="F126" s="182"/>
      <c r="G126" s="182"/>
      <c r="H126" s="183"/>
    </row>
    <row r="127" spans="1:8" s="16" customFormat="1" ht="61.5" customHeight="1" thickBot="1" x14ac:dyDescent="0.25">
      <c r="A127" s="184" t="s">
        <v>74</v>
      </c>
      <c r="B127" s="185"/>
      <c r="C127" s="186"/>
      <c r="D127" s="187" t="s">
        <v>75</v>
      </c>
      <c r="E127" s="188"/>
      <c r="F127" s="188"/>
      <c r="G127" s="188"/>
      <c r="H127" s="189"/>
    </row>
    <row r="128" spans="1:8" s="16" customFormat="1" ht="61.5" customHeight="1" x14ac:dyDescent="0.2">
      <c r="A128" s="190" t="s">
        <v>76</v>
      </c>
      <c r="B128" s="191"/>
      <c r="C128" s="186"/>
      <c r="D128" s="157">
        <f>D126/4</f>
        <v>3150</v>
      </c>
      <c r="E128" s="157"/>
      <c r="F128" s="157"/>
      <c r="G128" s="157"/>
      <c r="H128" s="158"/>
    </row>
    <row r="129" spans="1:8" s="16" customFormat="1" ht="61.5" customHeight="1" x14ac:dyDescent="0.2">
      <c r="A129" s="190" t="s">
        <v>77</v>
      </c>
      <c r="B129" s="191"/>
      <c r="C129" s="186"/>
      <c r="D129" s="157">
        <f>D126/5</f>
        <v>2520</v>
      </c>
      <c r="E129" s="157"/>
      <c r="F129" s="157"/>
      <c r="G129" s="157"/>
      <c r="H129" s="158"/>
    </row>
    <row r="130" spans="1:8" s="16" customFormat="1" ht="61.5" customHeight="1" x14ac:dyDescent="0.2">
      <c r="A130" s="190" t="s">
        <v>78</v>
      </c>
      <c r="B130" s="191"/>
      <c r="C130" s="186"/>
      <c r="D130" s="157">
        <f>D126/6</f>
        <v>2100</v>
      </c>
      <c r="E130" s="157"/>
      <c r="F130" s="157"/>
      <c r="G130" s="157"/>
      <c r="H130" s="158"/>
    </row>
    <row r="131" spans="1:8" s="16" customFormat="1" ht="61.5" customHeight="1" x14ac:dyDescent="0.2">
      <c r="A131" s="190" t="s">
        <v>79</v>
      </c>
      <c r="B131" s="191"/>
      <c r="C131" s="186"/>
      <c r="D131" s="157">
        <f>D126/7</f>
        <v>1800</v>
      </c>
      <c r="E131" s="157"/>
      <c r="F131" s="157"/>
      <c r="G131" s="157"/>
      <c r="H131" s="158"/>
    </row>
    <row r="132" spans="1:8" s="16" customFormat="1" ht="61.5" customHeight="1" x14ac:dyDescent="0.2">
      <c r="A132" s="190" t="s">
        <v>80</v>
      </c>
      <c r="B132" s="191"/>
      <c r="C132" s="186"/>
      <c r="D132" s="157">
        <f>D126/8</f>
        <v>1575</v>
      </c>
      <c r="E132" s="157"/>
      <c r="F132" s="157"/>
      <c r="G132" s="157"/>
      <c r="H132" s="158"/>
    </row>
    <row r="133" spans="1:8" s="16" customFormat="1" ht="61.5" customHeight="1" x14ac:dyDescent="0.2">
      <c r="A133" s="190" t="s">
        <v>81</v>
      </c>
      <c r="B133" s="191"/>
      <c r="C133" s="186"/>
      <c r="D133" s="157">
        <f>D126/9</f>
        <v>1400</v>
      </c>
      <c r="E133" s="157"/>
      <c r="F133" s="157"/>
      <c r="G133" s="157"/>
      <c r="H133" s="158"/>
    </row>
    <row r="134" spans="1:8" s="16" customFormat="1" ht="61.5" customHeight="1" x14ac:dyDescent="0.2">
      <c r="A134" s="190" t="s">
        <v>82</v>
      </c>
      <c r="B134" s="191"/>
      <c r="C134" s="186"/>
      <c r="D134" s="157">
        <f>D126/10</f>
        <v>1260</v>
      </c>
      <c r="E134" s="157"/>
      <c r="F134" s="157"/>
      <c r="G134" s="157"/>
      <c r="H134" s="158"/>
    </row>
    <row r="135" spans="1:8" s="16" customFormat="1" ht="61.5" customHeight="1" thickBot="1" x14ac:dyDescent="0.25">
      <c r="A135" s="179" t="s">
        <v>83</v>
      </c>
      <c r="B135" s="180"/>
      <c r="C135" s="186"/>
      <c r="D135" s="182">
        <v>16608</v>
      </c>
      <c r="E135" s="182"/>
      <c r="F135" s="182"/>
      <c r="G135" s="182"/>
      <c r="H135" s="183"/>
    </row>
    <row r="136" spans="1:8" s="16" customFormat="1" ht="61.5" customHeight="1" thickBot="1" x14ac:dyDescent="0.25">
      <c r="A136" s="184" t="s">
        <v>74</v>
      </c>
      <c r="B136" s="185"/>
      <c r="C136" s="186"/>
      <c r="D136" s="187" t="s">
        <v>75</v>
      </c>
      <c r="E136" s="188"/>
      <c r="F136" s="188"/>
      <c r="G136" s="188"/>
      <c r="H136" s="189"/>
    </row>
    <row r="137" spans="1:8" s="16" customFormat="1" ht="61.5" customHeight="1" x14ac:dyDescent="0.2">
      <c r="A137" s="190" t="s">
        <v>76</v>
      </c>
      <c r="B137" s="191"/>
      <c r="C137" s="186"/>
      <c r="D137" s="157">
        <v>4152</v>
      </c>
      <c r="E137" s="157"/>
      <c r="F137" s="157"/>
      <c r="G137" s="157"/>
      <c r="H137" s="158"/>
    </row>
    <row r="138" spans="1:8" s="16" customFormat="1" ht="61.5" customHeight="1" x14ac:dyDescent="0.2">
      <c r="A138" s="190" t="s">
        <v>77</v>
      </c>
      <c r="B138" s="191"/>
      <c r="C138" s="186"/>
      <c r="D138" s="157">
        <v>3321.6</v>
      </c>
      <c r="E138" s="157"/>
      <c r="F138" s="157"/>
      <c r="G138" s="157"/>
      <c r="H138" s="158"/>
    </row>
    <row r="139" spans="1:8" s="16" customFormat="1" ht="61.5" customHeight="1" x14ac:dyDescent="0.2">
      <c r="A139" s="190" t="s">
        <v>78</v>
      </c>
      <c r="B139" s="191"/>
      <c r="C139" s="186"/>
      <c r="D139" s="157">
        <v>2767.9999999999995</v>
      </c>
      <c r="E139" s="157"/>
      <c r="F139" s="157"/>
      <c r="G139" s="157"/>
      <c r="H139" s="158"/>
    </row>
    <row r="140" spans="1:8" s="16" customFormat="1" ht="61.5" customHeight="1" x14ac:dyDescent="0.2">
      <c r="A140" s="190" t="s">
        <v>79</v>
      </c>
      <c r="B140" s="191"/>
      <c r="C140" s="186"/>
      <c r="D140" s="157">
        <v>2372.5714285714284</v>
      </c>
      <c r="E140" s="157"/>
      <c r="F140" s="157"/>
      <c r="G140" s="157"/>
      <c r="H140" s="158"/>
    </row>
    <row r="141" spans="1:8" s="16" customFormat="1" ht="61.5" customHeight="1" x14ac:dyDescent="0.2">
      <c r="A141" s="190" t="s">
        <v>80</v>
      </c>
      <c r="B141" s="191"/>
      <c r="C141" s="186"/>
      <c r="D141" s="157">
        <v>2076</v>
      </c>
      <c r="E141" s="157"/>
      <c r="F141" s="157"/>
      <c r="G141" s="157"/>
      <c r="H141" s="158"/>
    </row>
    <row r="142" spans="1:8" s="16" customFormat="1" ht="61.5" customHeight="1" x14ac:dyDescent="0.2">
      <c r="A142" s="190" t="s">
        <v>81</v>
      </c>
      <c r="B142" s="191"/>
      <c r="C142" s="186"/>
      <c r="D142" s="157">
        <v>1845.3333333333333</v>
      </c>
      <c r="E142" s="157"/>
      <c r="F142" s="157"/>
      <c r="G142" s="157"/>
      <c r="H142" s="158"/>
    </row>
    <row r="143" spans="1:8" s="16" customFormat="1" ht="61.5" customHeight="1" thickBot="1" x14ac:dyDescent="0.25">
      <c r="A143" s="190" t="s">
        <v>82</v>
      </c>
      <c r="B143" s="191"/>
      <c r="C143" s="194"/>
      <c r="D143" s="157">
        <v>1660.8</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44">
        <v>27000</v>
      </c>
      <c r="E144" s="45"/>
      <c r="F144" s="45"/>
      <c r="G144" s="45"/>
      <c r="H144" s="46"/>
    </row>
    <row r="145" spans="1:8" s="16" customFormat="1" ht="24.95" customHeight="1" thickBot="1" x14ac:dyDescent="0.25">
      <c r="A145" s="286"/>
      <c r="B145" s="287"/>
      <c r="C145" s="125"/>
      <c r="D145" s="288"/>
      <c r="E145" s="288"/>
      <c r="F145" s="288"/>
      <c r="G145" s="288"/>
      <c r="H145" s="289"/>
    </row>
    <row r="146" spans="1:8" s="16" customFormat="1" ht="50.1" customHeight="1" x14ac:dyDescent="0.2">
      <c r="A146" s="160" t="s">
        <v>85</v>
      </c>
      <c r="B146" s="161"/>
      <c r="C146" s="294" t="str">
        <f>"Интернет-площадка 2gis.ru на основе Cправочника организаций "&amp;$C$2&amp;""</f>
        <v>Интернет-площадка 2gis.ru на основе Cправочника организаций "2ГИС.УЛАН-УДЭ"</v>
      </c>
      <c r="D146" s="56">
        <v>8550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56">
        <v>1200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56">
        <v>1950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"2ГИС.УЛАН-УДЭ"</v>
      </c>
      <c r="D149" s="56">
        <v>12780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"2ГИС.УЛАН-УДЭ"</v>
      </c>
      <c r="D150" s="56">
        <v>15336</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56">
        <v>990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56">
        <v>2400</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56">
        <v>4248</v>
      </c>
      <c r="E153" s="37"/>
      <c r="F153" s="37"/>
      <c r="G153" s="37"/>
      <c r="H153" s="38"/>
    </row>
    <row r="154" spans="1:8" s="16" customFormat="1" ht="50.1" customHeight="1" x14ac:dyDescent="0.2">
      <c r="A154" s="160" t="s">
        <v>93</v>
      </c>
      <c r="B154" s="161"/>
      <c r="C154" s="203" t="e">
        <f>#REF!</f>
        <v>#REF!</v>
      </c>
      <c r="D154" s="56">
        <v>24498</v>
      </c>
      <c r="E154" s="37"/>
      <c r="F154" s="37"/>
      <c r="G154" s="37"/>
      <c r="H154" s="38"/>
    </row>
    <row r="155" spans="1:8" s="16" customFormat="1" ht="50.1" customHeight="1" x14ac:dyDescent="0.2">
      <c r="A155" s="160" t="s">
        <v>94</v>
      </c>
      <c r="B155" s="161"/>
      <c r="C155" s="203" t="s">
        <v>95</v>
      </c>
      <c r="D155" s="56">
        <v>504</v>
      </c>
      <c r="E155" s="37"/>
      <c r="F155" s="37"/>
      <c r="G155" s="37"/>
      <c r="H155" s="38"/>
    </row>
    <row r="156" spans="1:8" s="16" customFormat="1" ht="66"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56">
        <v>4554</v>
      </c>
      <c r="E156" s="37"/>
      <c r="F156" s="37"/>
      <c r="G156" s="37"/>
      <c r="H156" s="38"/>
    </row>
    <row r="157" spans="1:8" s="16" customFormat="1" ht="66"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56">
        <v>3642</v>
      </c>
      <c r="E157" s="37"/>
      <c r="F157" s="37"/>
      <c r="G157" s="37"/>
      <c r="H157" s="38"/>
    </row>
    <row r="158" spans="1:8" s="16" customFormat="1" ht="66" customHeight="1" x14ac:dyDescent="0.2">
      <c r="A158" s="160" t="s">
        <v>98</v>
      </c>
      <c r="B158" s="161"/>
      <c r="C158"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56">
        <v>2952</v>
      </c>
      <c r="E158" s="37"/>
      <c r="F158" s="37"/>
      <c r="G158" s="37"/>
      <c r="H158" s="38"/>
    </row>
    <row r="159" spans="1:8" s="16" customFormat="1" ht="66" customHeight="1" x14ac:dyDescent="0.2">
      <c r="A159" s="160" t="s">
        <v>99</v>
      </c>
      <c r="B159" s="161"/>
      <c r="C159"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56">
        <v>1824</v>
      </c>
      <c r="E159" s="37"/>
      <c r="F159" s="37"/>
      <c r="G159" s="37"/>
      <c r="H159" s="38"/>
    </row>
    <row r="160" spans="1:8" s="16" customFormat="1" ht="66"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56">
        <v>49998</v>
      </c>
      <c r="E160" s="37"/>
      <c r="F160" s="37"/>
      <c r="G160" s="37"/>
      <c r="H160" s="38"/>
    </row>
    <row r="161" spans="1:8" s="16" customFormat="1" ht="66"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56">
        <v>15996</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56">
        <v>300</v>
      </c>
      <c r="E162" s="37"/>
      <c r="F162" s="37"/>
      <c r="G162" s="37"/>
      <c r="H162" s="38"/>
    </row>
    <row r="163" spans="1:8" s="16" customFormat="1" ht="102" customHeight="1" thickBot="1" x14ac:dyDescent="0.25">
      <c r="A163" s="160" t="s">
        <v>16</v>
      </c>
      <c r="B163" s="161"/>
      <c r="C16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56">
        <v>1500</v>
      </c>
      <c r="E163" s="37"/>
      <c r="F163" s="37"/>
      <c r="G163" s="37"/>
      <c r="H163" s="38"/>
    </row>
    <row r="164" spans="1:8" s="16" customFormat="1" ht="102" customHeight="1" thickBot="1" x14ac:dyDescent="0.25">
      <c r="A164" s="160" t="s">
        <v>103</v>
      </c>
      <c r="B164" s="161"/>
      <c r="C16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4" s="56">
        <v>100002</v>
      </c>
      <c r="E164" s="37"/>
      <c r="F164" s="37"/>
      <c r="G164" s="37"/>
      <c r="H164" s="38"/>
    </row>
    <row r="165" spans="1:8" s="16" customFormat="1" ht="126" customHeight="1" x14ac:dyDescent="0.2">
      <c r="A165" s="160" t="s">
        <v>104</v>
      </c>
      <c r="B165" s="161"/>
      <c r="C16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5" s="56">
        <v>27396</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56">
        <v>5010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7" s="56">
        <v>16698</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"2ГИС.УЛАН-УДЭ"</v>
      </c>
      <c r="D168" s="56">
        <v>12000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56">
        <v>1680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56">
        <v>2760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"2ГИС.УЛАН-УДЭ"</v>
      </c>
      <c r="D171" s="56">
        <v>18000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"2ГИС.УЛАН-УДЭ"</v>
      </c>
      <c r="D172" s="56">
        <v>21600</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56">
        <v>1440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56">
        <v>3360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56">
        <v>6000</v>
      </c>
      <c r="E175" s="37"/>
      <c r="F175" s="37"/>
      <c r="G175" s="37"/>
      <c r="H175" s="38"/>
    </row>
    <row r="176" spans="1:8" s="16" customFormat="1" ht="50.1" customHeight="1" x14ac:dyDescent="0.2">
      <c r="A176" s="160" t="s">
        <v>115</v>
      </c>
      <c r="B176" s="161"/>
      <c r="C176" s="203" t="s">
        <v>95</v>
      </c>
      <c r="D176" s="56">
        <v>720</v>
      </c>
      <c r="E176" s="37"/>
      <c r="F176" s="37"/>
      <c r="G176" s="37"/>
      <c r="H176" s="38"/>
    </row>
    <row r="177" spans="1:8" s="16" customFormat="1" ht="79.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56">
        <v>70080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56">
        <v>480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6">
        <v>13998</v>
      </c>
      <c r="E180" s="37"/>
      <c r="F180" s="37"/>
      <c r="G180" s="37"/>
      <c r="H180" s="38"/>
    </row>
    <row r="181" spans="1:8" s="16" customFormat="1" ht="50.1" customHeight="1" x14ac:dyDescent="0.2">
      <c r="A181" s="160" t="s">
        <v>120</v>
      </c>
      <c r="B181" s="161"/>
      <c r="C181" s="209"/>
      <c r="D181" s="36">
        <v>14400</v>
      </c>
      <c r="E181" s="37"/>
      <c r="F181" s="37"/>
      <c r="G181" s="37"/>
      <c r="H181" s="38"/>
    </row>
    <row r="182" spans="1:8" s="16" customFormat="1" ht="50.1" customHeight="1" x14ac:dyDescent="0.2">
      <c r="A182" s="207" t="s">
        <v>121</v>
      </c>
      <c r="B182" s="208"/>
      <c r="C182" s="209"/>
      <c r="D182" s="293">
        <v>3000</v>
      </c>
      <c r="E182" s="157"/>
      <c r="F182" s="157"/>
      <c r="G182" s="157"/>
      <c r="H182" s="157"/>
    </row>
    <row r="183" spans="1:8" s="16" customFormat="1" ht="50.1" customHeight="1" x14ac:dyDescent="0.2">
      <c r="A183" s="207" t="s">
        <v>122</v>
      </c>
      <c r="B183" s="208"/>
      <c r="C183" s="209"/>
      <c r="D183" s="293">
        <v>300</v>
      </c>
      <c r="E183" s="157"/>
      <c r="F183" s="157"/>
      <c r="G183" s="157"/>
      <c r="H183" s="157"/>
    </row>
    <row r="184" spans="1:8" s="16" customFormat="1" ht="50.1" customHeight="1" thickBot="1" x14ac:dyDescent="0.25">
      <c r="A184" s="207" t="s">
        <v>123</v>
      </c>
      <c r="B184" s="208"/>
      <c r="C184" s="210"/>
      <c r="D184" s="78">
        <v>1500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"Интернет-площадка 2gis.ru на основе Cправочника организаций "&amp;$C$2&amp;""</f>
        <v>Интернет-площадка 2gis.ru на основе Cправочника организаций "2ГИС.УЛАН-УДЭ"</v>
      </c>
      <c r="D186" s="36">
        <v>6570</v>
      </c>
      <c r="E186" s="37"/>
      <c r="F186" s="37"/>
      <c r="G186" s="37"/>
      <c r="H186" s="38"/>
    </row>
    <row r="187" spans="1:8" s="16" customFormat="1" ht="50.1" customHeight="1" x14ac:dyDescent="0.2">
      <c r="A187" s="160" t="s">
        <v>126</v>
      </c>
      <c r="B187" s="161"/>
      <c r="C187"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7" s="56">
        <v>1200</v>
      </c>
      <c r="E187" s="37"/>
      <c r="F187" s="37"/>
      <c r="G187" s="37"/>
      <c r="H187" s="38"/>
    </row>
    <row r="188" spans="1:8" s="16" customFormat="1" ht="50.1" customHeight="1" x14ac:dyDescent="0.2">
      <c r="A188" s="160" t="s">
        <v>195</v>
      </c>
      <c r="B188" s="161"/>
      <c r="C188" s="203" t="str">
        <f>"Интернет-площадка 2gis.ru на основе Cправочника организаций "&amp;$C$2&amp;""</f>
        <v>Интернет-площадка 2gis.ru на основе Cправочника организаций "2ГИС.УЛАН-УДЭ"</v>
      </c>
      <c r="D188" s="36">
        <v>9240</v>
      </c>
      <c r="E188" s="37"/>
      <c r="F188" s="37"/>
      <c r="G188" s="37"/>
      <c r="H188" s="38"/>
    </row>
    <row r="189" spans="1:8" s="16" customFormat="1" ht="50.1" customHeight="1" x14ac:dyDescent="0.2">
      <c r="A189" s="160" t="s">
        <v>128</v>
      </c>
      <c r="B189" s="161"/>
      <c r="C189"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9" s="36">
        <v>1680</v>
      </c>
      <c r="E189" s="37"/>
      <c r="F189" s="37"/>
      <c r="G189" s="37"/>
      <c r="H189" s="38"/>
    </row>
    <row r="190" spans="1:8" s="16" customFormat="1" ht="126" customHeight="1" thickBot="1" x14ac:dyDescent="0.25">
      <c r="A190" s="160" t="s">
        <v>129</v>
      </c>
      <c r="B190" s="161"/>
      <c r="C190" s="455" t="str">
        <f>C186</f>
        <v>Интернет-площадка 2gis.ru на основе Cправочника организаций "2ГИС.УЛАН-УДЭ"</v>
      </c>
      <c r="D190" s="304">
        <v>11850</v>
      </c>
      <c r="E190" s="165"/>
      <c r="F190" s="165"/>
      <c r="G190" s="165"/>
      <c r="H190" s="166"/>
    </row>
    <row r="191" spans="1:8" s="28" customFormat="1" ht="50.1" customHeight="1" thickBot="1" x14ac:dyDescent="0.25">
      <c r="A191" s="24" t="s">
        <v>196</v>
      </c>
      <c r="B191" s="25"/>
      <c r="C191" s="26"/>
      <c r="D191" s="173"/>
      <c r="E191" s="173"/>
      <c r="F191" s="173"/>
      <c r="G191" s="173"/>
      <c r="H191" s="174"/>
    </row>
    <row r="192" spans="1:8" s="23" customFormat="1" ht="30" customHeight="1" thickBot="1" x14ac:dyDescent="0.25">
      <c r="A192" s="297"/>
      <c r="B192" s="298"/>
      <c r="C192" s="456"/>
      <c r="D192" s="298"/>
      <c r="E192" s="298"/>
      <c r="F192" s="298"/>
      <c r="G192" s="298"/>
      <c r="H192" s="299"/>
    </row>
    <row r="193" spans="1:8" s="16" customFormat="1" ht="185.25" customHeight="1" x14ac:dyDescent="0.2">
      <c r="A193" s="160" t="s">
        <v>197</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3" s="31">
        <v>16470</v>
      </c>
      <c r="E193" s="32"/>
      <c r="F193" s="32"/>
      <c r="G193" s="32"/>
      <c r="H193" s="33"/>
    </row>
    <row r="194" spans="1:8" s="16" customFormat="1" ht="83.25" customHeight="1" thickBot="1" x14ac:dyDescent="0.25">
      <c r="A194" s="160" t="s">
        <v>198</v>
      </c>
      <c r="B194" s="161"/>
      <c r="C194" s="209"/>
      <c r="D194" s="36">
        <v>16470</v>
      </c>
      <c r="E194" s="37"/>
      <c r="F194" s="37"/>
      <c r="G194" s="37"/>
      <c r="H194" s="38"/>
    </row>
    <row r="195" spans="1:8" s="16" customFormat="1" ht="21.75" thickBot="1" x14ac:dyDescent="0.25">
      <c r="A195" s="286"/>
      <c r="B195" s="287"/>
      <c r="C195" s="130"/>
      <c r="D195" s="288"/>
      <c r="E195" s="288"/>
      <c r="F195" s="288"/>
      <c r="G195" s="288"/>
      <c r="H195" s="289"/>
    </row>
    <row r="196" spans="1:8" ht="12.6" customHeight="1" x14ac:dyDescent="0.2"/>
    <row r="197" spans="1:8" s="219" customFormat="1" ht="24.95" customHeight="1" x14ac:dyDescent="0.2">
      <c r="A197" s="216"/>
      <c r="B197" s="217" t="s">
        <v>130</v>
      </c>
      <c r="C197" s="218" t="s">
        <v>711</v>
      </c>
      <c r="D197" s="218"/>
    </row>
    <row r="198" spans="1:8" s="219" customFormat="1" ht="24.95" customHeight="1" x14ac:dyDescent="0.2">
      <c r="A198" s="216"/>
      <c r="C198" s="220" t="s">
        <v>712</v>
      </c>
      <c r="D198" s="220"/>
    </row>
    <row r="199" spans="1:8" s="219" customFormat="1" ht="24.95" customHeight="1" x14ac:dyDescent="0.2">
      <c r="A199" s="216"/>
      <c r="C199" s="220" t="s">
        <v>713</v>
      </c>
      <c r="D199" s="220"/>
    </row>
    <row r="200" spans="1:8" s="213" customFormat="1" ht="12" customHeight="1" x14ac:dyDescent="0.2">
      <c r="A200" s="212"/>
      <c r="C200" s="220"/>
      <c r="D200" s="220"/>
      <c r="E200" s="219"/>
      <c r="F200" s="219"/>
      <c r="G200" s="219"/>
    </row>
    <row r="201" spans="1:8" s="227" customFormat="1" ht="24.95" customHeight="1" x14ac:dyDescent="0.2">
      <c r="A201" s="223" t="str">
        <f>Абакан_юр!A171</f>
        <v>По соглашению сторон в качестве валюты платежа могут выступать украинские гривны, в этом случае курс следующий: 1 руб. = 0,5104 гривен</v>
      </c>
      <c r="B201" s="223"/>
      <c r="C201" s="223"/>
      <c r="D201" s="224"/>
      <c r="E201" s="224"/>
      <c r="F201" s="225"/>
      <c r="G201" s="226"/>
      <c r="H201" s="226"/>
    </row>
    <row r="202" spans="1:8" s="227" customFormat="1" ht="24.95" customHeight="1" x14ac:dyDescent="0.2">
      <c r="A202" s="223" t="str">
        <f>Абакан_юр!A172</f>
        <v>По соглашению сторон в качестве валюты платежа могут выступать дирхамы ОАЭ, в этом случае курс следующий: 1 руб. = 0,0436 дирхам</v>
      </c>
      <c r="B202" s="223"/>
      <c r="C202" s="223"/>
      <c r="D202" s="224"/>
      <c r="E202" s="224"/>
      <c r="F202" s="225"/>
      <c r="G202" s="228"/>
      <c r="H202" s="228"/>
    </row>
    <row r="203" spans="1:8" s="227" customFormat="1" ht="24.95" customHeight="1" x14ac:dyDescent="0.2">
      <c r="A203" s="223" t="str">
        <f>Абакан_юр!A173</f>
        <v>По соглашению сторон в качестве валюты платежа могут выступать доллары США, в этом случае курс следующий: 1 руб. = 0,0118 доллара</v>
      </c>
      <c r="B203" s="223"/>
      <c r="C203" s="223"/>
      <c r="D203" s="224"/>
      <c r="E203" s="224"/>
      <c r="F203" s="225"/>
      <c r="G203" s="228"/>
      <c r="H203" s="228"/>
    </row>
    <row r="204" spans="1:8" s="227" customFormat="1" ht="24.95" customHeight="1" x14ac:dyDescent="0.2">
      <c r="A204" s="223" t="str">
        <f>Абакан_юр!A174</f>
        <v>По соглашению сторон в качестве валюты платежа могут выступать евро, в этом случае курс следующий: 1 руб. = 0,0108 евро</v>
      </c>
      <c r="B204" s="223"/>
      <c r="C204" s="223"/>
      <c r="D204" s="224"/>
      <c r="E204" s="225"/>
      <c r="F204" s="225"/>
      <c r="G204" s="228"/>
      <c r="H204" s="228"/>
    </row>
    <row r="205" spans="1:8" s="227" customFormat="1" ht="24.95" customHeight="1" x14ac:dyDescent="0.2">
      <c r="A205" s="223" t="str">
        <f>Абакан_юр!A175</f>
        <v>По соглашению сторон в качестве валюты платежа могут выступать чешские кроны, в этом случае курс следующий: 1 руб. = 0,2741 крона</v>
      </c>
      <c r="B205" s="223"/>
      <c r="C205" s="223"/>
      <c r="D205" s="224"/>
      <c r="E205" s="225"/>
      <c r="F205" s="225"/>
      <c r="G205" s="228"/>
      <c r="H205" s="228"/>
    </row>
    <row r="206" spans="1:8" s="227" customFormat="1" ht="24.95" customHeight="1" x14ac:dyDescent="0.2">
      <c r="A206" s="223" t="str">
        <f>Абакан_юр!A176</f>
        <v>По соглашению сторон в качестве валюты платежа могут выступать киргизские сомы, в этом случае курс следующий: 1 руб. = 1,0001 сом</v>
      </c>
      <c r="B206" s="223"/>
      <c r="C206" s="223"/>
      <c r="D206" s="224"/>
      <c r="E206" s="224"/>
      <c r="F206" s="225"/>
      <c r="G206" s="228"/>
      <c r="H206" s="228"/>
    </row>
    <row r="207" spans="1:8" s="227" customFormat="1" ht="24.95" customHeight="1" x14ac:dyDescent="0.2">
      <c r="A207"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7" s="223"/>
      <c r="C207" s="223"/>
      <c r="D207" s="224"/>
      <c r="E207" s="224"/>
      <c r="F207" s="225"/>
      <c r="G207" s="228"/>
      <c r="H207" s="228"/>
    </row>
    <row r="208" spans="1:8" s="234" customFormat="1" ht="12" customHeight="1" x14ac:dyDescent="0.2">
      <c r="A208" s="229"/>
      <c r="B208" s="229"/>
      <c r="C208" s="230"/>
      <c r="D208" s="231"/>
      <c r="E208" s="231"/>
      <c r="F208" s="232"/>
      <c r="G208" s="233"/>
      <c r="H208" s="233"/>
    </row>
    <row r="209" spans="1:8" ht="24.95" customHeight="1" x14ac:dyDescent="0.2">
      <c r="A209" s="235" t="s">
        <v>141</v>
      </c>
      <c r="B209" s="235"/>
      <c r="C209" s="235"/>
      <c r="D209" s="235"/>
      <c r="E209" s="235"/>
      <c r="F209" s="235"/>
      <c r="G209" s="235"/>
      <c r="H209" s="235"/>
    </row>
    <row r="210" spans="1:8" ht="24.95" customHeight="1" x14ac:dyDescent="0.2">
      <c r="A210" s="235" t="s">
        <v>142</v>
      </c>
      <c r="B210" s="235"/>
      <c r="C210" s="235"/>
      <c r="D210" s="235"/>
      <c r="E210" s="235"/>
      <c r="F210" s="235"/>
      <c r="G210" s="235"/>
      <c r="H210" s="235"/>
    </row>
    <row r="211" spans="1:8" s="234" customFormat="1" ht="12.6" customHeight="1" x14ac:dyDescent="0.2">
      <c r="A211" s="229"/>
      <c r="B211" s="229"/>
      <c r="C211" s="230"/>
      <c r="D211" s="231"/>
      <c r="E211" s="231"/>
      <c r="F211" s="232"/>
      <c r="G211" s="233"/>
      <c r="H211" s="233"/>
    </row>
    <row r="212" spans="1:8" s="238" customFormat="1" ht="50.1" customHeight="1" thickBot="1" x14ac:dyDescent="0.25">
      <c r="A212" s="236" t="s">
        <v>143</v>
      </c>
      <c r="B212" s="236"/>
      <c r="C212" s="236"/>
      <c r="D212" s="236"/>
      <c r="E212" s="236"/>
      <c r="F212" s="237"/>
      <c r="G212" s="227"/>
    </row>
    <row r="213" spans="1:8" s="243" customFormat="1" ht="50.1" customHeight="1" thickBot="1" x14ac:dyDescent="0.25">
      <c r="A213" s="306" t="s">
        <v>144</v>
      </c>
      <c r="B213" s="307"/>
      <c r="C213" s="307"/>
      <c r="D213" s="307"/>
      <c r="E213" s="308"/>
      <c r="F213" s="242"/>
      <c r="G213" s="213"/>
    </row>
    <row r="214" spans="1:8" ht="73.5" customHeight="1" thickBot="1" x14ac:dyDescent="0.25">
      <c r="A214" s="421" t="s">
        <v>145</v>
      </c>
      <c r="B214" s="422"/>
      <c r="C214" s="246" t="s">
        <v>146</v>
      </c>
      <c r="D214" s="435" t="s">
        <v>147</v>
      </c>
      <c r="E214" s="436"/>
      <c r="F214" s="248"/>
      <c r="G214" s="248"/>
      <c r="H214" s="248"/>
    </row>
    <row r="215" spans="1:8" ht="99.95" customHeight="1" x14ac:dyDescent="0.2">
      <c r="A215" s="254" t="s">
        <v>148</v>
      </c>
      <c r="B215" s="255"/>
      <c r="C215" s="256" t="s">
        <v>149</v>
      </c>
      <c r="D215" s="257" t="s">
        <v>150</v>
      </c>
      <c r="E215" s="258"/>
      <c r="F215" s="248"/>
      <c r="G215" s="248"/>
      <c r="H215" s="248"/>
    </row>
    <row r="216" spans="1:8" ht="75" customHeight="1" x14ac:dyDescent="0.2">
      <c r="A216" s="254" t="s">
        <v>151</v>
      </c>
      <c r="B216" s="255"/>
      <c r="C216" s="256" t="s">
        <v>152</v>
      </c>
      <c r="D216" s="257" t="s">
        <v>153</v>
      </c>
      <c r="E216" s="258"/>
      <c r="F216" s="248"/>
      <c r="G216" s="248"/>
      <c r="H216" s="248"/>
    </row>
    <row r="217" spans="1:8" ht="119.25" customHeight="1" thickBot="1" x14ac:dyDescent="0.25">
      <c r="A217" s="316" t="s">
        <v>154</v>
      </c>
      <c r="B217" s="317"/>
      <c r="C217" s="318" t="s">
        <v>155</v>
      </c>
      <c r="D217" s="319" t="s">
        <v>153</v>
      </c>
      <c r="E217" s="320"/>
      <c r="F217" s="248"/>
      <c r="G217" s="248"/>
      <c r="H217" s="248"/>
    </row>
    <row r="218" spans="1:8" s="213" customFormat="1" ht="102.75" customHeight="1" thickBot="1" x14ac:dyDescent="0.25">
      <c r="A218" s="316" t="s">
        <v>157</v>
      </c>
      <c r="B218" s="317"/>
      <c r="C218" s="613" t="s">
        <v>158</v>
      </c>
      <c r="D218" s="319" t="s">
        <v>153</v>
      </c>
      <c r="E218" s="320"/>
      <c r="F218" s="242"/>
      <c r="G218" s="242"/>
      <c r="H218" s="242"/>
    </row>
    <row r="219" spans="1:8" s="234" customFormat="1" ht="222.75" customHeight="1" thickBot="1" x14ac:dyDescent="0.25">
      <c r="A219" s="316" t="s">
        <v>159</v>
      </c>
      <c r="B219" s="317"/>
      <c r="C219" s="318" t="s">
        <v>160</v>
      </c>
      <c r="D219" s="319" t="s">
        <v>153</v>
      </c>
      <c r="E219" s="320"/>
      <c r="F219" s="232"/>
      <c r="G219" s="233"/>
      <c r="H219" s="233"/>
    </row>
    <row r="220" spans="1:8" ht="52.5" customHeight="1" x14ac:dyDescent="0.2">
      <c r="A220" s="260" t="s">
        <v>161</v>
      </c>
      <c r="B220" s="260"/>
      <c r="C220" s="260"/>
      <c r="D220" s="260"/>
      <c r="E220" s="260"/>
      <c r="F220" s="260"/>
      <c r="G220" s="260"/>
      <c r="H220" s="260"/>
    </row>
    <row r="221" spans="1:8" ht="52.5" customHeight="1" x14ac:dyDescent="0.2">
      <c r="A221" s="260" t="s">
        <v>162</v>
      </c>
      <c r="B221" s="260"/>
      <c r="C221" s="260"/>
      <c r="D221" s="260"/>
      <c r="E221" s="260"/>
      <c r="F221" s="260"/>
      <c r="G221" s="260"/>
      <c r="H221" s="260"/>
    </row>
    <row r="222" spans="1:8" ht="180.75" customHeight="1" x14ac:dyDescent="0.2">
      <c r="A22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1"/>
      <c r="C222" s="321"/>
      <c r="D222" s="321"/>
      <c r="E222" s="321"/>
      <c r="F222" s="321"/>
      <c r="G222" s="321"/>
      <c r="H222" s="321"/>
    </row>
    <row r="223" spans="1:8" s="16" customFormat="1" ht="67.5" customHeight="1" x14ac:dyDescent="0.2">
      <c r="A223" s="235" t="s">
        <v>164</v>
      </c>
      <c r="B223" s="235"/>
      <c r="C223" s="235"/>
      <c r="D223" s="235"/>
      <c r="E223" s="235"/>
      <c r="F223" s="235"/>
      <c r="G223" s="235"/>
      <c r="H223" s="235"/>
    </row>
    <row r="224" spans="1:8" ht="23.25" x14ac:dyDescent="0.2">
      <c r="A224" s="260" t="s">
        <v>165</v>
      </c>
      <c r="B224" s="260"/>
      <c r="C224" s="260"/>
      <c r="D224" s="260"/>
      <c r="E224" s="260"/>
      <c r="F224" s="260"/>
      <c r="G224" s="260"/>
      <c r="H224" s="260"/>
    </row>
    <row r="225" spans="1:8" s="262" customFormat="1" ht="114.75" customHeight="1" x14ac:dyDescent="0.2">
      <c r="A225" s="235" t="s">
        <v>166</v>
      </c>
      <c r="B225" s="235"/>
      <c r="C225" s="235"/>
      <c r="D225" s="235"/>
      <c r="E225" s="235"/>
      <c r="F225" s="235"/>
      <c r="G225" s="235"/>
      <c r="H225" s="235"/>
    </row>
  </sheetData>
  <sheetProtection selectLockedCells="1" selectUnlockedCells="1"/>
  <mergeCells count="376">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70"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10044</v>
      </c>
      <c r="E7" s="32">
        <f>F7*1.1</f>
        <v>9207</v>
      </c>
      <c r="F7" s="32">
        <v>8370</v>
      </c>
      <c r="G7" s="32">
        <f>F7*0.75</f>
        <v>6277.5</v>
      </c>
      <c r="H7" s="33">
        <f>F7*0.5</f>
        <v>4185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10764</v>
      </c>
      <c r="E12" s="32">
        <f>F12*1.1</f>
        <v>9867</v>
      </c>
      <c r="F12" s="32">
        <v>8970</v>
      </c>
      <c r="G12" s="32">
        <f>F12*0.75</f>
        <v>6727.5</v>
      </c>
      <c r="H12" s="33">
        <f>F12*0.5</f>
        <v>4485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267">
        <v>300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14068.8</v>
      </c>
      <c r="E27" s="32">
        <f>F27*1.1</f>
        <v>12896.400000000001</v>
      </c>
      <c r="F27" s="32">
        <v>11724</v>
      </c>
      <c r="G27" s="32">
        <f>F27*0.75</f>
        <v>8793</v>
      </c>
      <c r="H27" s="33">
        <f>F27*0.5</f>
        <v>5862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15076.8</v>
      </c>
      <c r="E32" s="32">
        <f>F32*1.1</f>
        <v>13820.400000000001</v>
      </c>
      <c r="F32" s="32">
        <v>12564</v>
      </c>
      <c r="G32" s="32">
        <f>F32*0.75</f>
        <v>9423</v>
      </c>
      <c r="H32" s="33">
        <f>F32*0.5</f>
        <v>6282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275">
        <f>F48*1.2</f>
        <v>288</v>
      </c>
      <c r="E48" s="275">
        <f>F48*1.1</f>
        <v>264</v>
      </c>
      <c r="F48" s="275">
        <v>240</v>
      </c>
      <c r="G48" s="275">
        <f>F48*0.75</f>
        <v>180</v>
      </c>
      <c r="H48" s="275">
        <f>F48*0.5</f>
        <v>120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1">
        <f>F55*1.2</f>
        <v>11145.6</v>
      </c>
      <c r="E55" s="32">
        <f>F55*1.1</f>
        <v>10216.800000000001</v>
      </c>
      <c r="F55" s="32">
        <v>9288</v>
      </c>
      <c r="G55" s="32">
        <f>F55*0.75</f>
        <v>6966</v>
      </c>
      <c r="H55" s="33">
        <f>F55*0.5</f>
        <v>4644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54">
        <f>F61*1.2</f>
        <v>11949.12</v>
      </c>
      <c r="E61" s="32">
        <f>F61*1.1</f>
        <v>10953.36</v>
      </c>
      <c r="F61" s="32">
        <v>9957.6</v>
      </c>
      <c r="G61" s="32">
        <f>F61*0.75</f>
        <v>7468.2000000000007</v>
      </c>
      <c r="H61" s="33">
        <f>F61*0.5</f>
        <v>4978.8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267">
        <v>300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720 до 14400</v>
      </c>
      <c r="E72" s="139"/>
      <c r="F72" s="139"/>
      <c r="G72" s="139"/>
      <c r="H72" s="140"/>
    </row>
    <row r="73" spans="1:8" ht="37.5" customHeight="1" x14ac:dyDescent="0.2">
      <c r="A73" s="141" t="s">
        <v>39</v>
      </c>
      <c r="B73" s="142"/>
      <c r="C73" s="27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144">
        <v>720</v>
      </c>
      <c r="E73" s="145"/>
      <c r="F73" s="145"/>
      <c r="G73" s="145"/>
      <c r="H73" s="146"/>
    </row>
    <row r="74" spans="1:8" ht="37.5" customHeight="1" x14ac:dyDescent="0.2">
      <c r="A74" s="147" t="s">
        <v>40</v>
      </c>
      <c r="B74" s="148"/>
      <c r="C74" s="143"/>
      <c r="D74" s="36">
        <v>1440</v>
      </c>
      <c r="E74" s="37"/>
      <c r="F74" s="37"/>
      <c r="G74" s="37"/>
      <c r="H74" s="38"/>
    </row>
    <row r="75" spans="1:8" ht="37.5" customHeight="1" x14ac:dyDescent="0.2">
      <c r="A75" s="147" t="s">
        <v>41</v>
      </c>
      <c r="B75" s="148"/>
      <c r="C75" s="143"/>
      <c r="D75" s="36">
        <v>2160</v>
      </c>
      <c r="E75" s="37"/>
      <c r="F75" s="37"/>
      <c r="G75" s="37"/>
      <c r="H75" s="38"/>
    </row>
    <row r="76" spans="1:8" ht="37.5" customHeight="1" x14ac:dyDescent="0.2">
      <c r="A76" s="147" t="s">
        <v>42</v>
      </c>
      <c r="B76" s="148"/>
      <c r="C76" s="143"/>
      <c r="D76" s="36">
        <v>2880</v>
      </c>
      <c r="E76" s="37"/>
      <c r="F76" s="37"/>
      <c r="G76" s="37"/>
      <c r="H76" s="38"/>
    </row>
    <row r="77" spans="1:8" ht="37.5" customHeight="1" x14ac:dyDescent="0.2">
      <c r="A77" s="147" t="s">
        <v>43</v>
      </c>
      <c r="B77" s="148"/>
      <c r="C77" s="143"/>
      <c r="D77" s="36">
        <v>3600</v>
      </c>
      <c r="E77" s="37"/>
      <c r="F77" s="37"/>
      <c r="G77" s="37"/>
      <c r="H77" s="38"/>
    </row>
    <row r="78" spans="1:8" ht="37.5" customHeight="1" x14ac:dyDescent="0.2">
      <c r="A78" s="147" t="s">
        <v>44</v>
      </c>
      <c r="B78" s="148"/>
      <c r="C78" s="143"/>
      <c r="D78" s="36">
        <v>4320</v>
      </c>
      <c r="E78" s="37"/>
      <c r="F78" s="37"/>
      <c r="G78" s="37"/>
      <c r="H78" s="38"/>
    </row>
    <row r="79" spans="1:8" ht="37.5" customHeight="1" x14ac:dyDescent="0.2">
      <c r="A79" s="147" t="s">
        <v>45</v>
      </c>
      <c r="B79" s="148"/>
      <c r="C79" s="143"/>
      <c r="D79" s="36">
        <v>5040</v>
      </c>
      <c r="E79" s="37"/>
      <c r="F79" s="37"/>
      <c r="G79" s="37"/>
      <c r="H79" s="38"/>
    </row>
    <row r="80" spans="1:8" ht="37.5" customHeight="1" x14ac:dyDescent="0.2">
      <c r="A80" s="147" t="s">
        <v>46</v>
      </c>
      <c r="B80" s="148"/>
      <c r="C80" s="143"/>
      <c r="D80" s="36">
        <v>5760</v>
      </c>
      <c r="E80" s="37"/>
      <c r="F80" s="37"/>
      <c r="G80" s="37"/>
      <c r="H80" s="38"/>
    </row>
    <row r="81" spans="1:8" ht="37.5" customHeight="1" x14ac:dyDescent="0.2">
      <c r="A81" s="147" t="s">
        <v>47</v>
      </c>
      <c r="B81" s="148"/>
      <c r="C81" s="143"/>
      <c r="D81" s="36">
        <v>6480</v>
      </c>
      <c r="E81" s="37"/>
      <c r="F81" s="37"/>
      <c r="G81" s="37"/>
      <c r="H81" s="38"/>
    </row>
    <row r="82" spans="1:8" ht="37.5" customHeight="1" x14ac:dyDescent="0.2">
      <c r="A82" s="147" t="s">
        <v>48</v>
      </c>
      <c r="B82" s="148"/>
      <c r="C82" s="143"/>
      <c r="D82" s="36">
        <v>7200</v>
      </c>
      <c r="E82" s="37"/>
      <c r="F82" s="37"/>
      <c r="G82" s="37"/>
      <c r="H82" s="38"/>
    </row>
    <row r="83" spans="1:8" ht="37.5" customHeight="1" x14ac:dyDescent="0.2">
      <c r="A83" s="147" t="s">
        <v>49</v>
      </c>
      <c r="B83" s="148"/>
      <c r="C83" s="143"/>
      <c r="D83" s="36">
        <v>7920</v>
      </c>
      <c r="E83" s="37"/>
      <c r="F83" s="37"/>
      <c r="G83" s="37"/>
      <c r="H83" s="38"/>
    </row>
    <row r="84" spans="1:8" ht="37.5" customHeight="1" x14ac:dyDescent="0.2">
      <c r="A84" s="147" t="s">
        <v>50</v>
      </c>
      <c r="B84" s="148"/>
      <c r="C84" s="143"/>
      <c r="D84" s="36">
        <v>8640</v>
      </c>
      <c r="E84" s="37"/>
      <c r="F84" s="37"/>
      <c r="G84" s="37"/>
      <c r="H84" s="38"/>
    </row>
    <row r="85" spans="1:8" ht="37.5" customHeight="1" x14ac:dyDescent="0.2">
      <c r="A85" s="147" t="s">
        <v>51</v>
      </c>
      <c r="B85" s="148"/>
      <c r="C85" s="143"/>
      <c r="D85" s="36">
        <v>9360</v>
      </c>
      <c r="E85" s="37"/>
      <c r="F85" s="37"/>
      <c r="G85" s="37"/>
      <c r="H85" s="38"/>
    </row>
    <row r="86" spans="1:8" ht="37.5" customHeight="1" x14ac:dyDescent="0.2">
      <c r="A86" s="147" t="s">
        <v>52</v>
      </c>
      <c r="B86" s="148"/>
      <c r="C86" s="143"/>
      <c r="D86" s="36">
        <v>10080</v>
      </c>
      <c r="E86" s="37"/>
      <c r="F86" s="37"/>
      <c r="G86" s="37"/>
      <c r="H86" s="38"/>
    </row>
    <row r="87" spans="1:8" ht="37.5" customHeight="1" x14ac:dyDescent="0.2">
      <c r="A87" s="147" t="s">
        <v>53</v>
      </c>
      <c r="B87" s="148"/>
      <c r="C87" s="143"/>
      <c r="D87" s="36">
        <v>10800</v>
      </c>
      <c r="E87" s="37"/>
      <c r="F87" s="37"/>
      <c r="G87" s="37"/>
      <c r="H87" s="38"/>
    </row>
    <row r="88" spans="1:8" ht="37.5" customHeight="1" x14ac:dyDescent="0.2">
      <c r="A88" s="147" t="s">
        <v>54</v>
      </c>
      <c r="B88" s="148"/>
      <c r="C88" s="143"/>
      <c r="D88" s="36">
        <v>11520</v>
      </c>
      <c r="E88" s="37"/>
      <c r="F88" s="37"/>
      <c r="G88" s="37"/>
      <c r="H88" s="38"/>
    </row>
    <row r="89" spans="1:8" ht="37.5" customHeight="1" x14ac:dyDescent="0.2">
      <c r="A89" s="147" t="s">
        <v>55</v>
      </c>
      <c r="B89" s="148"/>
      <c r="C89" s="143"/>
      <c r="D89" s="36">
        <v>12240</v>
      </c>
      <c r="E89" s="37"/>
      <c r="F89" s="37"/>
      <c r="G89" s="37"/>
      <c r="H89" s="38"/>
    </row>
    <row r="90" spans="1:8" ht="37.5" customHeight="1" x14ac:dyDescent="0.2">
      <c r="A90" s="147" t="s">
        <v>56</v>
      </c>
      <c r="B90" s="148"/>
      <c r="C90" s="143"/>
      <c r="D90" s="36">
        <v>12960</v>
      </c>
      <c r="E90" s="37"/>
      <c r="F90" s="37"/>
      <c r="G90" s="37"/>
      <c r="H90" s="38"/>
    </row>
    <row r="91" spans="1:8" ht="37.5" customHeight="1" x14ac:dyDescent="0.2">
      <c r="A91" s="147" t="s">
        <v>57</v>
      </c>
      <c r="B91" s="148"/>
      <c r="C91" s="143"/>
      <c r="D91" s="36">
        <v>13680</v>
      </c>
      <c r="E91" s="37"/>
      <c r="F91" s="37"/>
      <c r="G91" s="37"/>
      <c r="H91" s="38"/>
    </row>
    <row r="92" spans="1:8" ht="37.5" customHeight="1" x14ac:dyDescent="0.2">
      <c r="A92" s="147" t="s">
        <v>58</v>
      </c>
      <c r="B92" s="148"/>
      <c r="C92" s="143"/>
      <c r="D92" s="36">
        <v>14400</v>
      </c>
      <c r="E92" s="37"/>
      <c r="F92" s="37"/>
      <c r="G92" s="37"/>
      <c r="H92" s="38"/>
    </row>
    <row r="93" spans="1:8" ht="37.5" customHeight="1" x14ac:dyDescent="0.2">
      <c r="A93" s="147" t="s">
        <v>178</v>
      </c>
      <c r="B93" s="148"/>
      <c r="C93" s="143"/>
      <c r="D93" s="36">
        <v>15120</v>
      </c>
      <c r="E93" s="37"/>
      <c r="F93" s="37"/>
      <c r="G93" s="37"/>
      <c r="H93" s="38"/>
    </row>
    <row r="94" spans="1:8" ht="37.5" customHeight="1" x14ac:dyDescent="0.2">
      <c r="A94" s="147" t="s">
        <v>179</v>
      </c>
      <c r="B94" s="148"/>
      <c r="C94" s="143"/>
      <c r="D94" s="36">
        <v>15840</v>
      </c>
      <c r="E94" s="37"/>
      <c r="F94" s="37"/>
      <c r="G94" s="37"/>
      <c r="H94" s="38"/>
    </row>
    <row r="95" spans="1:8" ht="37.5" customHeight="1" x14ac:dyDescent="0.2">
      <c r="A95" s="147" t="s">
        <v>180</v>
      </c>
      <c r="B95" s="148"/>
      <c r="C95" s="143"/>
      <c r="D95" s="36">
        <v>16560</v>
      </c>
      <c r="E95" s="37"/>
      <c r="F95" s="37"/>
      <c r="G95" s="37"/>
      <c r="H95" s="38"/>
    </row>
    <row r="96" spans="1:8" ht="37.5" customHeight="1" x14ac:dyDescent="0.2">
      <c r="A96" s="147" t="s">
        <v>181</v>
      </c>
      <c r="B96" s="148"/>
      <c r="C96" s="143"/>
      <c r="D96" s="36">
        <v>17280</v>
      </c>
      <c r="E96" s="37"/>
      <c r="F96" s="37"/>
      <c r="G96" s="37"/>
      <c r="H96" s="38"/>
    </row>
    <row r="97" spans="1:8" ht="37.5" customHeight="1" x14ac:dyDescent="0.2">
      <c r="A97" s="147" t="s">
        <v>182</v>
      </c>
      <c r="B97" s="148"/>
      <c r="C97" s="143"/>
      <c r="D97" s="36">
        <v>18000</v>
      </c>
      <c r="E97" s="37"/>
      <c r="F97" s="37"/>
      <c r="G97" s="37"/>
      <c r="H97" s="38"/>
    </row>
    <row r="98" spans="1:8" ht="37.5" customHeight="1" x14ac:dyDescent="0.2">
      <c r="A98" s="147" t="s">
        <v>183</v>
      </c>
      <c r="B98" s="148"/>
      <c r="C98" s="143"/>
      <c r="D98" s="36">
        <v>18720</v>
      </c>
      <c r="E98" s="37"/>
      <c r="F98" s="37"/>
      <c r="G98" s="37"/>
      <c r="H98" s="38"/>
    </row>
    <row r="99" spans="1:8" ht="37.5" customHeight="1" x14ac:dyDescent="0.2">
      <c r="A99" s="147" t="s">
        <v>184</v>
      </c>
      <c r="B99" s="148"/>
      <c r="C99" s="143"/>
      <c r="D99" s="36">
        <v>19440</v>
      </c>
      <c r="E99" s="37"/>
      <c r="F99" s="37"/>
      <c r="G99" s="37"/>
      <c r="H99" s="38"/>
    </row>
    <row r="100" spans="1:8" ht="37.5" customHeight="1" x14ac:dyDescent="0.2">
      <c r="A100" s="147" t="s">
        <v>185</v>
      </c>
      <c r="B100" s="148"/>
      <c r="C100" s="143"/>
      <c r="D100" s="36">
        <v>20160</v>
      </c>
      <c r="E100" s="37"/>
      <c r="F100" s="37"/>
      <c r="G100" s="37"/>
      <c r="H100" s="38"/>
    </row>
    <row r="101" spans="1:8" ht="37.5" customHeight="1" x14ac:dyDescent="0.2">
      <c r="A101" s="147" t="s">
        <v>186</v>
      </c>
      <c r="B101" s="148"/>
      <c r="C101" s="143"/>
      <c r="D101" s="36">
        <v>20880</v>
      </c>
      <c r="E101" s="37"/>
      <c r="F101" s="37"/>
      <c r="G101" s="37"/>
      <c r="H101" s="38"/>
    </row>
    <row r="102" spans="1:8" ht="37.5" customHeight="1" thickBot="1" x14ac:dyDescent="0.25">
      <c r="A102" s="147" t="s">
        <v>187</v>
      </c>
      <c r="B102" s="148"/>
      <c r="C102" s="528"/>
      <c r="D102" s="36">
        <v>21600</v>
      </c>
      <c r="E102" s="37"/>
      <c r="F102" s="37"/>
      <c r="G102" s="37"/>
      <c r="H102" s="38"/>
    </row>
    <row r="103" spans="1:8" ht="50.1" customHeight="1" thickBot="1" x14ac:dyDescent="0.25">
      <c r="A103" s="136" t="s">
        <v>59</v>
      </c>
      <c r="B103" s="137"/>
      <c r="C103" s="137"/>
      <c r="D103" s="138" t="str">
        <f>"от "&amp;MIN(D104:D113)&amp;" до "&amp;MAX(D104:D113)</f>
        <v>от 240 до 5604</v>
      </c>
      <c r="E103" s="139"/>
      <c r="F103" s="139"/>
      <c r="G103" s="139"/>
      <c r="H103" s="140"/>
    </row>
    <row r="104" spans="1:8" ht="151.5" x14ac:dyDescent="0.2">
      <c r="A104" s="517" t="s">
        <v>193</v>
      </c>
      <c r="B104" s="150" t="s">
        <v>194</v>
      </c>
      <c r="C104"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144">
        <v>684</v>
      </c>
      <c r="E104" s="145"/>
      <c r="F104" s="145"/>
      <c r="G104" s="145"/>
      <c r="H104" s="146"/>
    </row>
    <row r="105" spans="1:8" ht="37.5" customHeight="1" x14ac:dyDescent="0.2">
      <c r="A105" s="160" t="s">
        <v>61</v>
      </c>
      <c r="B105" s="161"/>
      <c r="C105" s="156"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6">
        <v>354</v>
      </c>
      <c r="E105" s="37"/>
      <c r="F105" s="37"/>
      <c r="G105" s="37"/>
      <c r="H105" s="38"/>
    </row>
    <row r="106" spans="1:8" ht="37.5" customHeight="1" x14ac:dyDescent="0.2">
      <c r="A106" s="160" t="s">
        <v>62</v>
      </c>
      <c r="B106" s="161"/>
      <c r="C106" s="159"/>
      <c r="D106" s="36">
        <v>5604</v>
      </c>
      <c r="E106" s="37"/>
      <c r="F106" s="37"/>
      <c r="G106" s="37"/>
      <c r="H106" s="38"/>
    </row>
    <row r="107" spans="1:8" ht="37.5" customHeight="1" x14ac:dyDescent="0.2">
      <c r="A107" s="160" t="s">
        <v>63</v>
      </c>
      <c r="B107" s="161"/>
      <c r="C107" s="159"/>
      <c r="D107" s="293">
        <v>1122</v>
      </c>
      <c r="E107" s="157"/>
      <c r="F107" s="157"/>
      <c r="G107" s="157"/>
      <c r="H107" s="158"/>
    </row>
    <row r="108" spans="1:8" ht="37.5" customHeight="1" x14ac:dyDescent="0.2">
      <c r="A108" s="160" t="s">
        <v>64</v>
      </c>
      <c r="B108" s="161"/>
      <c r="C108" s="159"/>
      <c r="D108" s="293">
        <v>2244</v>
      </c>
      <c r="E108" s="157"/>
      <c r="F108" s="157"/>
      <c r="G108" s="157"/>
      <c r="H108" s="158"/>
    </row>
    <row r="109" spans="1:8" ht="37.5" customHeight="1" x14ac:dyDescent="0.2">
      <c r="A109" s="160" t="s">
        <v>65</v>
      </c>
      <c r="B109" s="281"/>
      <c r="C109" s="159"/>
      <c r="D109" s="293">
        <v>240</v>
      </c>
      <c r="E109" s="157"/>
      <c r="F109" s="157"/>
      <c r="G109" s="157"/>
      <c r="H109" s="158"/>
    </row>
    <row r="110" spans="1:8" ht="37.5" customHeight="1" x14ac:dyDescent="0.2">
      <c r="A110" s="160" t="s">
        <v>66</v>
      </c>
      <c r="B110" s="281"/>
      <c r="C110" s="159"/>
      <c r="D110" s="36">
        <v>240</v>
      </c>
      <c r="E110" s="37"/>
      <c r="F110" s="37"/>
      <c r="G110" s="37"/>
      <c r="H110" s="38"/>
    </row>
    <row r="111" spans="1:8" ht="37.5" customHeight="1" x14ac:dyDescent="0.2">
      <c r="A111" s="160" t="s">
        <v>67</v>
      </c>
      <c r="B111" s="281"/>
      <c r="C111" s="159"/>
      <c r="D111" s="36">
        <v>480</v>
      </c>
      <c r="E111" s="37"/>
      <c r="F111" s="37"/>
      <c r="G111" s="37"/>
      <c r="H111" s="38"/>
    </row>
    <row r="112" spans="1:8" ht="37.5" customHeight="1" x14ac:dyDescent="0.2">
      <c r="A112" s="160" t="s">
        <v>68</v>
      </c>
      <c r="B112" s="281"/>
      <c r="C112" s="159"/>
      <c r="D112" s="36">
        <v>720</v>
      </c>
      <c r="E112" s="37"/>
      <c r="F112" s="37"/>
      <c r="G112" s="37"/>
      <c r="H112" s="38"/>
    </row>
    <row r="113" spans="1:8" ht="37.5" customHeight="1" thickBot="1" x14ac:dyDescent="0.25">
      <c r="A113" s="207" t="s">
        <v>69</v>
      </c>
      <c r="B113" s="282"/>
      <c r="C113" s="164"/>
      <c r="D113" s="36">
        <v>4140</v>
      </c>
      <c r="E113" s="37"/>
      <c r="F113" s="37"/>
      <c r="G113" s="37"/>
      <c r="H113" s="38"/>
    </row>
    <row r="114" spans="1:8" s="16" customFormat="1" ht="117.75" customHeight="1" thickBot="1" x14ac:dyDescent="0.25">
      <c r="A114" s="283" t="s">
        <v>71</v>
      </c>
      <c r="B114" s="284"/>
      <c r="C11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45">
        <v>30</v>
      </c>
      <c r="E114" s="45"/>
      <c r="F114" s="45"/>
      <c r="G114" s="45"/>
      <c r="H114" s="46"/>
    </row>
    <row r="115" spans="1:8" ht="50.1" customHeight="1" thickBot="1" x14ac:dyDescent="0.25">
      <c r="A115" s="24" t="s">
        <v>72</v>
      </c>
      <c r="B115" s="25"/>
      <c r="C115" s="26"/>
      <c r="D115" s="173" t="e">
        <f>"от "&amp;MIN(D117,D137:H138,#REF!,D139:H153)&amp;" до "&amp;MAX(D117,D137:H138,#REF!,D139:H153)</f>
        <v>#REF!</v>
      </c>
      <c r="E115" s="173"/>
      <c r="F115" s="173"/>
      <c r="G115" s="173"/>
      <c r="H115" s="174"/>
    </row>
    <row r="116" spans="1:8" ht="21.75" thickBot="1" x14ac:dyDescent="0.25">
      <c r="A116" s="286"/>
      <c r="B116" s="287"/>
      <c r="C116" s="130"/>
      <c r="D116" s="288"/>
      <c r="E116" s="288"/>
      <c r="F116" s="288"/>
      <c r="G116" s="288"/>
      <c r="H116" s="289"/>
    </row>
    <row r="117" spans="1:8" ht="67.5" customHeight="1" thickBot="1" x14ac:dyDescent="0.25">
      <c r="A117" s="179" t="s">
        <v>73</v>
      </c>
      <c r="B117" s="180"/>
      <c r="C11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182">
        <v>3672</v>
      </c>
      <c r="E117" s="182"/>
      <c r="F117" s="182"/>
      <c r="G117" s="182"/>
      <c r="H117" s="183"/>
    </row>
    <row r="118" spans="1:8" ht="67.5" customHeight="1" thickBot="1" x14ac:dyDescent="0.25">
      <c r="A118" s="184" t="s">
        <v>74</v>
      </c>
      <c r="B118" s="185"/>
      <c r="C118" s="186"/>
      <c r="D118" s="187" t="s">
        <v>75</v>
      </c>
      <c r="E118" s="188"/>
      <c r="F118" s="188"/>
      <c r="G118" s="188"/>
      <c r="H118" s="189"/>
    </row>
    <row r="119" spans="1:8" ht="67.5" customHeight="1" x14ac:dyDescent="0.2">
      <c r="A119" s="190" t="s">
        <v>76</v>
      </c>
      <c r="B119" s="191"/>
      <c r="C119" s="186"/>
      <c r="D119" s="157">
        <f>D117/4</f>
        <v>918</v>
      </c>
      <c r="E119" s="157"/>
      <c r="F119" s="157"/>
      <c r="G119" s="157"/>
      <c r="H119" s="158"/>
    </row>
    <row r="120" spans="1:8" ht="67.5" customHeight="1" x14ac:dyDescent="0.2">
      <c r="A120" s="190" t="s">
        <v>77</v>
      </c>
      <c r="B120" s="191"/>
      <c r="C120" s="186"/>
      <c r="D120" s="157">
        <f>D117/5</f>
        <v>734.4</v>
      </c>
      <c r="E120" s="157"/>
      <c r="F120" s="157"/>
      <c r="G120" s="157"/>
      <c r="H120" s="158"/>
    </row>
    <row r="121" spans="1:8" ht="67.5" customHeight="1" x14ac:dyDescent="0.2">
      <c r="A121" s="190" t="s">
        <v>78</v>
      </c>
      <c r="B121" s="191"/>
      <c r="C121" s="186"/>
      <c r="D121" s="157">
        <f>D117/6</f>
        <v>612</v>
      </c>
      <c r="E121" s="157"/>
      <c r="F121" s="157"/>
      <c r="G121" s="157"/>
      <c r="H121" s="158"/>
    </row>
    <row r="122" spans="1:8" ht="67.5" customHeight="1" x14ac:dyDescent="0.2">
      <c r="A122" s="190" t="s">
        <v>79</v>
      </c>
      <c r="B122" s="191"/>
      <c r="C122" s="186"/>
      <c r="D122" s="157">
        <f>D117/7</f>
        <v>524.57142857142856</v>
      </c>
      <c r="E122" s="157"/>
      <c r="F122" s="157"/>
      <c r="G122" s="157"/>
      <c r="H122" s="158"/>
    </row>
    <row r="123" spans="1:8" ht="67.5" customHeight="1" x14ac:dyDescent="0.2">
      <c r="A123" s="190" t="s">
        <v>80</v>
      </c>
      <c r="B123" s="191"/>
      <c r="C123" s="186"/>
      <c r="D123" s="157">
        <f>D117/8</f>
        <v>459</v>
      </c>
      <c r="E123" s="157"/>
      <c r="F123" s="157"/>
      <c r="G123" s="157"/>
      <c r="H123" s="158"/>
    </row>
    <row r="124" spans="1:8" ht="67.5" customHeight="1" x14ac:dyDescent="0.2">
      <c r="A124" s="190" t="s">
        <v>81</v>
      </c>
      <c r="B124" s="191"/>
      <c r="C124" s="186"/>
      <c r="D124" s="157">
        <f>D117/9</f>
        <v>408</v>
      </c>
      <c r="E124" s="157"/>
      <c r="F124" s="157"/>
      <c r="G124" s="157"/>
      <c r="H124" s="158"/>
    </row>
    <row r="125" spans="1:8" ht="67.5" customHeight="1" x14ac:dyDescent="0.2">
      <c r="A125" s="190" t="s">
        <v>82</v>
      </c>
      <c r="B125" s="191"/>
      <c r="C125" s="186"/>
      <c r="D125" s="157">
        <f>D117/10</f>
        <v>367.2</v>
      </c>
      <c r="E125" s="157"/>
      <c r="F125" s="157"/>
      <c r="G125" s="157"/>
      <c r="H125" s="158"/>
    </row>
    <row r="126" spans="1:8" ht="67.5" customHeight="1" thickBot="1" x14ac:dyDescent="0.25">
      <c r="A126" s="179" t="s">
        <v>83</v>
      </c>
      <c r="B126" s="180"/>
      <c r="C126" s="186"/>
      <c r="D126" s="182">
        <v>4440</v>
      </c>
      <c r="E126" s="182"/>
      <c r="F126" s="182"/>
      <c r="G126" s="182"/>
      <c r="H126" s="183"/>
    </row>
    <row r="127" spans="1:8" ht="67.5" customHeight="1" thickBot="1" x14ac:dyDescent="0.25">
      <c r="A127" s="184" t="s">
        <v>74</v>
      </c>
      <c r="B127" s="185"/>
      <c r="C127" s="186"/>
      <c r="D127" s="187" t="s">
        <v>75</v>
      </c>
      <c r="E127" s="188"/>
      <c r="F127" s="188"/>
      <c r="G127" s="188"/>
      <c r="H127" s="189"/>
    </row>
    <row r="128" spans="1:8" ht="67.5" customHeight="1" x14ac:dyDescent="0.2">
      <c r="A128" s="190" t="s">
        <v>76</v>
      </c>
      <c r="B128" s="191"/>
      <c r="C128" s="186"/>
      <c r="D128" s="157">
        <v>1110</v>
      </c>
      <c r="E128" s="157"/>
      <c r="F128" s="157"/>
      <c r="G128" s="157"/>
      <c r="H128" s="158"/>
    </row>
    <row r="129" spans="1:8" ht="67.5" customHeight="1" x14ac:dyDescent="0.2">
      <c r="A129" s="190" t="s">
        <v>77</v>
      </c>
      <c r="B129" s="191"/>
      <c r="C129" s="186"/>
      <c r="D129" s="157">
        <v>888</v>
      </c>
      <c r="E129" s="157"/>
      <c r="F129" s="157"/>
      <c r="G129" s="157"/>
      <c r="H129" s="158"/>
    </row>
    <row r="130" spans="1:8" ht="67.5" customHeight="1" x14ac:dyDescent="0.2">
      <c r="A130" s="190" t="s">
        <v>78</v>
      </c>
      <c r="B130" s="191"/>
      <c r="C130" s="186"/>
      <c r="D130" s="157">
        <v>739.99999999999989</v>
      </c>
      <c r="E130" s="157"/>
      <c r="F130" s="157"/>
      <c r="G130" s="157"/>
      <c r="H130" s="158"/>
    </row>
    <row r="131" spans="1:8" ht="67.5" customHeight="1" x14ac:dyDescent="0.2">
      <c r="A131" s="190" t="s">
        <v>79</v>
      </c>
      <c r="B131" s="191"/>
      <c r="C131" s="186"/>
      <c r="D131" s="157">
        <v>634.28571428571422</v>
      </c>
      <c r="E131" s="157"/>
      <c r="F131" s="157"/>
      <c r="G131" s="157"/>
      <c r="H131" s="158"/>
    </row>
    <row r="132" spans="1:8" ht="67.5" customHeight="1" x14ac:dyDescent="0.2">
      <c r="A132" s="190" t="s">
        <v>80</v>
      </c>
      <c r="B132" s="191"/>
      <c r="C132" s="186"/>
      <c r="D132" s="157">
        <v>555</v>
      </c>
      <c r="E132" s="157"/>
      <c r="F132" s="157"/>
      <c r="G132" s="157"/>
      <c r="H132" s="158"/>
    </row>
    <row r="133" spans="1:8" ht="67.5" customHeight="1" x14ac:dyDescent="0.2">
      <c r="A133" s="190" t="s">
        <v>81</v>
      </c>
      <c r="B133" s="191"/>
      <c r="C133" s="186"/>
      <c r="D133" s="157">
        <v>493.33333333333326</v>
      </c>
      <c r="E133" s="157"/>
      <c r="F133" s="157"/>
      <c r="G133" s="157"/>
      <c r="H133" s="158"/>
    </row>
    <row r="134" spans="1:8" ht="67.5" customHeight="1" thickBot="1" x14ac:dyDescent="0.25">
      <c r="A134" s="190" t="s">
        <v>82</v>
      </c>
      <c r="B134" s="191"/>
      <c r="C134" s="194"/>
      <c r="D134" s="157">
        <v>444</v>
      </c>
      <c r="E134" s="157"/>
      <c r="F134" s="157"/>
      <c r="G134" s="157"/>
      <c r="H134" s="158"/>
    </row>
    <row r="135" spans="1:8" s="16" customFormat="1" ht="62.45" customHeight="1" thickBot="1" x14ac:dyDescent="0.25">
      <c r="A135" s="195" t="s">
        <v>84</v>
      </c>
      <c r="B135" s="196"/>
      <c r="C1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44">
        <v>5670</v>
      </c>
      <c r="E135" s="45"/>
      <c r="F135" s="45"/>
      <c r="G135" s="45"/>
      <c r="H135" s="46"/>
    </row>
    <row r="136" spans="1:8" ht="21.75" thickBot="1" x14ac:dyDescent="0.25">
      <c r="A136" s="286"/>
      <c r="B136" s="287"/>
      <c r="C136" s="125"/>
      <c r="D136" s="288"/>
      <c r="E136" s="288"/>
      <c r="F136" s="288"/>
      <c r="G136" s="288"/>
      <c r="H136" s="289"/>
    </row>
    <row r="137" spans="1:8" ht="50.1" customHeight="1" x14ac:dyDescent="0.2">
      <c r="A137" s="160" t="s">
        <v>85</v>
      </c>
      <c r="B137" s="161"/>
      <c r="C137" s="294" t="str">
        <f>"Интернет-площадка 2gis.ru на основе Cправочника организаций "&amp;$C$2&amp;""</f>
        <v>Интернет-площадка 2gis.ru на основе Cправочника организаций "2ГИС.УЛЬЯНОВСК"</v>
      </c>
      <c r="D137" s="56">
        <v>4920</v>
      </c>
      <c r="E137" s="37"/>
      <c r="F137" s="37"/>
      <c r="G137" s="37"/>
      <c r="H137" s="38"/>
    </row>
    <row r="138" spans="1:8" ht="50.1" customHeight="1" x14ac:dyDescent="0.2">
      <c r="A138" s="160" t="s">
        <v>86</v>
      </c>
      <c r="B138" s="161"/>
      <c r="C138"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56">
        <v>4896</v>
      </c>
      <c r="E138" s="37"/>
      <c r="F138" s="37"/>
      <c r="G138" s="37"/>
      <c r="H138" s="38"/>
    </row>
    <row r="139" spans="1:8" ht="50.1" customHeight="1" x14ac:dyDescent="0.2">
      <c r="A139" s="154" t="s">
        <v>87</v>
      </c>
      <c r="B139" s="204"/>
      <c r="C13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56">
        <v>5016</v>
      </c>
      <c r="E139" s="37"/>
      <c r="F139" s="37"/>
      <c r="G139" s="37"/>
      <c r="H139" s="38"/>
    </row>
    <row r="140" spans="1:8" ht="50.1" customHeight="1" x14ac:dyDescent="0.2">
      <c r="A140" s="154" t="s">
        <v>88</v>
      </c>
      <c r="B140" s="204"/>
      <c r="C140" s="203" t="str">
        <f>"Интернет-площадка 2gis.ru на основе Cправочника организаций "&amp;$C$2&amp;""</f>
        <v>Интернет-площадка 2gis.ru на основе Cправочника организаций "2ГИС.УЛЬЯНОВСК"</v>
      </c>
      <c r="D140" s="56">
        <v>7800</v>
      </c>
      <c r="E140" s="37"/>
      <c r="F140" s="37"/>
      <c r="G140" s="37"/>
      <c r="H140" s="38"/>
    </row>
    <row r="141" spans="1:8" ht="50.1" customHeight="1" x14ac:dyDescent="0.2">
      <c r="A141" s="160" t="s">
        <v>89</v>
      </c>
      <c r="B141" s="161"/>
      <c r="C141" s="203" t="str">
        <f>"Интернет-площадка 2gis.ru на основе Cправочника организаций "&amp;$C$2&amp;""</f>
        <v>Интернет-площадка 2gis.ru на основе Cправочника организаций "2ГИС.УЛЬЯНОВСК"</v>
      </c>
      <c r="D141" s="56">
        <v>9360</v>
      </c>
      <c r="E141" s="37"/>
      <c r="F141" s="37"/>
      <c r="G141" s="37"/>
      <c r="H141" s="38"/>
    </row>
    <row r="142" spans="1:8" ht="50.1" customHeight="1" x14ac:dyDescent="0.2">
      <c r="A142" s="160" t="s">
        <v>90</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56">
        <v>2478</v>
      </c>
      <c r="E142" s="37"/>
      <c r="F142" s="37"/>
      <c r="G142" s="37"/>
      <c r="H142" s="38"/>
    </row>
    <row r="143" spans="1:8" ht="50.1" customHeight="1" x14ac:dyDescent="0.2">
      <c r="A143" s="160" t="s">
        <v>91</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56">
        <v>4896</v>
      </c>
      <c r="E143" s="37"/>
      <c r="F143" s="37"/>
      <c r="G143" s="37"/>
      <c r="H143" s="38"/>
    </row>
    <row r="144" spans="1:8" ht="50.1" customHeight="1" x14ac:dyDescent="0.2">
      <c r="A144" s="160" t="s">
        <v>92</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56">
        <v>6018</v>
      </c>
      <c r="E144" s="37"/>
      <c r="F144" s="37"/>
      <c r="G144" s="37"/>
      <c r="H144" s="38"/>
    </row>
    <row r="145" spans="1:8" ht="50.1" customHeight="1" x14ac:dyDescent="0.2">
      <c r="A145" s="160" t="s">
        <v>93</v>
      </c>
      <c r="B145" s="161"/>
      <c r="C145" s="203" t="e">
        <f>#REF!</f>
        <v>#REF!</v>
      </c>
      <c r="D145" s="56">
        <v>6840</v>
      </c>
      <c r="E145" s="37"/>
      <c r="F145" s="37"/>
      <c r="G145" s="37"/>
      <c r="H145" s="38"/>
    </row>
    <row r="146" spans="1:8" ht="50.1" customHeight="1" x14ac:dyDescent="0.2">
      <c r="A146" s="160" t="s">
        <v>94</v>
      </c>
      <c r="B146" s="161"/>
      <c r="C146" s="203" t="s">
        <v>95</v>
      </c>
      <c r="D146" s="56">
        <v>540</v>
      </c>
      <c r="E146" s="37"/>
      <c r="F146" s="37"/>
      <c r="G146" s="37"/>
      <c r="H146" s="38"/>
    </row>
    <row r="147" spans="1:8" ht="66" customHeight="1" x14ac:dyDescent="0.2">
      <c r="A147" s="160" t="s">
        <v>96</v>
      </c>
      <c r="B147" s="161"/>
      <c r="C14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56">
        <v>1890</v>
      </c>
      <c r="E147" s="37"/>
      <c r="F147" s="37"/>
      <c r="G147" s="37"/>
      <c r="H147" s="38"/>
    </row>
    <row r="148" spans="1:8" ht="66" customHeight="1" x14ac:dyDescent="0.2">
      <c r="A148" s="160" t="s">
        <v>97</v>
      </c>
      <c r="B148" s="161"/>
      <c r="C148" s="203"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56">
        <v>1512</v>
      </c>
      <c r="E148" s="37"/>
      <c r="F148" s="37"/>
      <c r="G148" s="37"/>
      <c r="H148" s="38"/>
    </row>
    <row r="149" spans="1:8" ht="66" customHeight="1" x14ac:dyDescent="0.2">
      <c r="A149" s="160" t="s">
        <v>98</v>
      </c>
      <c r="B149" s="161"/>
      <c r="C149"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56">
        <v>1260</v>
      </c>
      <c r="E149" s="37"/>
      <c r="F149" s="37"/>
      <c r="G149" s="37"/>
      <c r="H149" s="38"/>
    </row>
    <row r="150" spans="1:8" ht="66" customHeight="1" x14ac:dyDescent="0.2">
      <c r="A150" s="160" t="s">
        <v>99</v>
      </c>
      <c r="B150" s="161"/>
      <c r="C150"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56">
        <v>756</v>
      </c>
      <c r="E150" s="37"/>
      <c r="F150" s="37"/>
      <c r="G150" s="37"/>
      <c r="H150" s="38"/>
    </row>
    <row r="151" spans="1:8" ht="66" customHeight="1" x14ac:dyDescent="0.2">
      <c r="A151" s="160" t="s">
        <v>100</v>
      </c>
      <c r="B151" s="161" t="s">
        <v>100</v>
      </c>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56">
        <v>7440</v>
      </c>
      <c r="E151" s="37"/>
      <c r="F151" s="37"/>
      <c r="G151" s="37"/>
      <c r="H151" s="38"/>
    </row>
    <row r="152" spans="1:8" ht="66" customHeight="1" x14ac:dyDescent="0.2">
      <c r="A152" s="160" t="s">
        <v>101</v>
      </c>
      <c r="B152" s="161" t="s">
        <v>101</v>
      </c>
      <c r="C15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56">
        <v>5004</v>
      </c>
      <c r="E152" s="37"/>
      <c r="F152" s="37"/>
      <c r="G152" s="37"/>
      <c r="H152" s="38"/>
    </row>
    <row r="153" spans="1:8" ht="50.1" customHeight="1" thickBot="1" x14ac:dyDescent="0.25">
      <c r="A153" s="160" t="s">
        <v>102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56">
        <v>1122</v>
      </c>
      <c r="E153" s="37"/>
      <c r="F153" s="37"/>
      <c r="G153" s="37"/>
      <c r="H153" s="38"/>
    </row>
    <row r="154" spans="1:8" s="16" customFormat="1" ht="102" customHeight="1" thickBot="1" x14ac:dyDescent="0.25">
      <c r="A154" s="160" t="s">
        <v>16</v>
      </c>
      <c r="B154" s="161"/>
      <c r="C15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56">
        <v>480</v>
      </c>
      <c r="E154" s="37"/>
      <c r="F154" s="37"/>
      <c r="G154" s="37"/>
      <c r="H154" s="38"/>
    </row>
    <row r="155" spans="1:8" s="16" customFormat="1" ht="102" customHeight="1" thickBot="1" x14ac:dyDescent="0.25">
      <c r="A155" s="160" t="s">
        <v>103</v>
      </c>
      <c r="B155" s="161"/>
      <c r="C15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5" s="56">
        <v>50010</v>
      </c>
      <c r="E155" s="37"/>
      <c r="F155" s="37"/>
      <c r="G155" s="37"/>
      <c r="H155" s="38"/>
    </row>
    <row r="156" spans="1:8" s="16" customFormat="1" ht="126" customHeight="1" x14ac:dyDescent="0.2">
      <c r="A156" s="160" t="s">
        <v>104</v>
      </c>
      <c r="B156" s="161"/>
      <c r="C15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6" s="56">
        <v>6690</v>
      </c>
      <c r="E156" s="37"/>
      <c r="F156" s="37"/>
      <c r="G156" s="37"/>
      <c r="H156" s="38"/>
    </row>
    <row r="157" spans="1:8" s="16" customFormat="1" ht="96" customHeight="1" x14ac:dyDescent="0.2">
      <c r="A157" s="154" t="s">
        <v>105</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56">
        <v>3600</v>
      </c>
      <c r="E157" s="37"/>
      <c r="F157" s="37"/>
      <c r="G157" s="37"/>
      <c r="H157" s="38"/>
    </row>
    <row r="158" spans="1:8" s="16" customFormat="1" ht="96" customHeight="1" x14ac:dyDescent="0.2">
      <c r="A158" s="154" t="s">
        <v>106</v>
      </c>
      <c r="B158" s="204"/>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8" s="56">
        <v>6492</v>
      </c>
      <c r="E158" s="37"/>
      <c r="F158" s="37"/>
      <c r="G158" s="37"/>
      <c r="H158" s="38"/>
    </row>
    <row r="159" spans="1:8" ht="50.1" customHeight="1" x14ac:dyDescent="0.2">
      <c r="A159" s="160" t="s">
        <v>107</v>
      </c>
      <c r="B159" s="161"/>
      <c r="C159" s="203" t="str">
        <f>"Интернет-площадка 2gis.ru на основе Cправочника организаций "&amp;$C$2&amp;""</f>
        <v>Интернет-площадка 2gis.ru на основе Cправочника организаций "2ГИС.УЛЬЯНОВСК"</v>
      </c>
      <c r="D159" s="56">
        <v>6960</v>
      </c>
      <c r="E159" s="37"/>
      <c r="F159" s="37"/>
      <c r="G159" s="37"/>
      <c r="H159" s="38"/>
    </row>
    <row r="160" spans="1:8" ht="50.1" customHeight="1" x14ac:dyDescent="0.2">
      <c r="A160" s="160" t="s">
        <v>108</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56">
        <v>6960</v>
      </c>
      <c r="E160" s="37"/>
      <c r="F160" s="37"/>
      <c r="G160" s="37"/>
      <c r="H160" s="38"/>
    </row>
    <row r="161" spans="1:8" ht="50.1" customHeight="1" x14ac:dyDescent="0.2">
      <c r="A161" s="154" t="s">
        <v>109</v>
      </c>
      <c r="B161" s="204"/>
      <c r="C161"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56">
        <v>7080</v>
      </c>
      <c r="E161" s="37"/>
      <c r="F161" s="37"/>
      <c r="G161" s="37"/>
      <c r="H161" s="38"/>
    </row>
    <row r="162" spans="1:8" ht="50.1" customHeight="1" x14ac:dyDescent="0.2">
      <c r="A162" s="154" t="s">
        <v>110</v>
      </c>
      <c r="B162" s="204"/>
      <c r="C162" s="203" t="str">
        <f>"Интернет-площадка 2gis.ru на основе Cправочника организаций "&amp;$C$2&amp;""</f>
        <v>Интернет-площадка 2gis.ru на основе Cправочника организаций "2ГИС.УЛЬЯНОВСК"</v>
      </c>
      <c r="D162" s="56">
        <v>10920</v>
      </c>
      <c r="E162" s="37"/>
      <c r="F162" s="37"/>
      <c r="G162" s="37"/>
      <c r="H162" s="38"/>
    </row>
    <row r="163" spans="1:8" ht="50.1" customHeight="1" x14ac:dyDescent="0.2">
      <c r="A163" s="154" t="s">
        <v>111</v>
      </c>
      <c r="B163" s="204"/>
      <c r="C163" s="203" t="str">
        <f>"Интернет-площадка 2gis.ru на основе Cправочника организаций "&amp;$C$2&amp;""</f>
        <v>Интернет-площадка 2gis.ru на основе Cправочника организаций "2ГИС.УЛЬЯНОВСК"</v>
      </c>
      <c r="D163" s="56">
        <v>13104</v>
      </c>
      <c r="E163" s="37"/>
      <c r="F163" s="37"/>
      <c r="G163" s="37"/>
      <c r="H163" s="38"/>
    </row>
    <row r="164" spans="1:8" ht="50.1" customHeight="1" x14ac:dyDescent="0.2">
      <c r="A164" s="154" t="s">
        <v>112</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56">
        <v>3480</v>
      </c>
      <c r="E164" s="37"/>
      <c r="F164" s="37"/>
      <c r="G164" s="37"/>
      <c r="H164" s="38"/>
    </row>
    <row r="165" spans="1:8" ht="50.1" customHeight="1" x14ac:dyDescent="0.2">
      <c r="A165" s="154" t="s">
        <v>113</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56">
        <v>6960</v>
      </c>
      <c r="E165" s="37"/>
      <c r="F165" s="37"/>
      <c r="G165" s="37"/>
      <c r="H165" s="38"/>
    </row>
    <row r="166" spans="1:8" ht="50.1" customHeight="1" x14ac:dyDescent="0.2">
      <c r="A166" s="160" t="s">
        <v>114</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56">
        <v>8520</v>
      </c>
      <c r="E166" s="37"/>
      <c r="F166" s="37"/>
      <c r="G166" s="37"/>
      <c r="H166" s="38"/>
    </row>
    <row r="167" spans="1:8" ht="50.1" customHeight="1" x14ac:dyDescent="0.2">
      <c r="A167" s="160" t="s">
        <v>115</v>
      </c>
      <c r="B167" s="161"/>
      <c r="C167" s="203" t="s">
        <v>95</v>
      </c>
      <c r="D167" s="56">
        <v>840</v>
      </c>
      <c r="E167" s="37"/>
      <c r="F167" s="37"/>
      <c r="G167" s="37"/>
      <c r="H167" s="38"/>
    </row>
    <row r="168" spans="1:8" ht="72" customHeight="1" x14ac:dyDescent="0.2">
      <c r="A168" s="160" t="s">
        <v>116</v>
      </c>
      <c r="B168" s="161"/>
      <c r="C16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56">
        <v>10440</v>
      </c>
      <c r="E168" s="37"/>
      <c r="F168" s="37"/>
      <c r="G168" s="37"/>
      <c r="H168" s="38"/>
    </row>
    <row r="169" spans="1:8" ht="50.1" customHeight="1" thickBot="1" x14ac:dyDescent="0.25">
      <c r="A169" s="160" t="s">
        <v>117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56">
        <v>1680</v>
      </c>
      <c r="E169" s="37"/>
      <c r="F169" s="37"/>
      <c r="G169" s="37"/>
      <c r="H169" s="38"/>
    </row>
    <row r="170" spans="1:8" s="28" customFormat="1" ht="50.1" customHeight="1" thickBot="1" x14ac:dyDescent="0.25">
      <c r="A170" s="24" t="s">
        <v>118</v>
      </c>
      <c r="B170" s="25"/>
      <c r="C170" s="26"/>
      <c r="D170" s="173"/>
      <c r="E170" s="173"/>
      <c r="F170" s="173"/>
      <c r="G170" s="173"/>
      <c r="H170" s="174"/>
    </row>
    <row r="171" spans="1:8" s="16" customFormat="1" ht="50.1" customHeight="1" x14ac:dyDescent="0.2">
      <c r="A171" s="160" t="s">
        <v>119</v>
      </c>
      <c r="B171" s="161"/>
      <c r="C17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6">
        <v>3972</v>
      </c>
      <c r="E171" s="37"/>
      <c r="F171" s="37"/>
      <c r="G171" s="37"/>
      <c r="H171" s="38"/>
    </row>
    <row r="172" spans="1:8" s="16" customFormat="1" ht="50.1" customHeight="1" x14ac:dyDescent="0.2">
      <c r="A172" s="160" t="s">
        <v>120</v>
      </c>
      <c r="B172" s="161"/>
      <c r="C172" s="209"/>
      <c r="D172" s="36">
        <v>3900</v>
      </c>
      <c r="E172" s="37"/>
      <c r="F172" s="37"/>
      <c r="G172" s="37"/>
      <c r="H172" s="38"/>
    </row>
    <row r="173" spans="1:8" s="16" customFormat="1" ht="50.1" customHeight="1" x14ac:dyDescent="0.2">
      <c r="A173" s="207" t="s">
        <v>121</v>
      </c>
      <c r="B173" s="208"/>
      <c r="C173" s="209"/>
      <c r="D173" s="293">
        <v>1500</v>
      </c>
      <c r="E173" s="157"/>
      <c r="F173" s="157"/>
      <c r="G173" s="157"/>
      <c r="H173" s="157"/>
    </row>
    <row r="174" spans="1:8" s="16" customFormat="1" ht="50.1" customHeight="1" x14ac:dyDescent="0.2">
      <c r="A174" s="207" t="s">
        <v>122</v>
      </c>
      <c r="B174" s="208"/>
      <c r="C174" s="209"/>
      <c r="D174" s="293">
        <v>150</v>
      </c>
      <c r="E174" s="157"/>
      <c r="F174" s="157"/>
      <c r="G174" s="157"/>
      <c r="H174" s="157"/>
    </row>
    <row r="175" spans="1:8" s="16" customFormat="1" ht="50.1" customHeight="1" thickBot="1" x14ac:dyDescent="0.25">
      <c r="A175" s="207" t="s">
        <v>123</v>
      </c>
      <c r="B175" s="208"/>
      <c r="C175" s="210"/>
      <c r="D175" s="78">
        <v>510</v>
      </c>
      <c r="E175" s="79"/>
      <c r="F175" s="79"/>
      <c r="G175" s="79"/>
      <c r="H175" s="79"/>
    </row>
    <row r="176" spans="1:8" s="16" customFormat="1" ht="50.1" customHeight="1" thickBot="1" x14ac:dyDescent="0.25">
      <c r="A176" s="24" t="s">
        <v>124</v>
      </c>
      <c r="B176" s="25"/>
      <c r="C176" s="26"/>
      <c r="D176" s="173"/>
      <c r="E176" s="173"/>
      <c r="F176" s="173"/>
      <c r="G176" s="173"/>
      <c r="H176" s="174"/>
    </row>
    <row r="177" spans="1:8" ht="50.1" customHeight="1" x14ac:dyDescent="0.2">
      <c r="A177" s="160" t="s">
        <v>125</v>
      </c>
      <c r="B177" s="161"/>
      <c r="C177" s="203" t="str">
        <f>"Интернет-площадка 2gis.ru на основе Cправочника организаций "&amp;$C$2&amp;""</f>
        <v>Интернет-площадка 2gis.ru на основе Cправочника организаций "2ГИС.УЛЬЯНОВСК"</v>
      </c>
      <c r="D177" s="36">
        <v>2400</v>
      </c>
      <c r="E177" s="37"/>
      <c r="F177" s="37"/>
      <c r="G177" s="37"/>
      <c r="H177" s="38"/>
    </row>
    <row r="178" spans="1:8" ht="50.1" customHeight="1" x14ac:dyDescent="0.2">
      <c r="A178" s="160" t="s">
        <v>126</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8" s="56">
        <v>1122</v>
      </c>
      <c r="E178" s="37"/>
      <c r="F178" s="37"/>
      <c r="G178" s="37"/>
      <c r="H178" s="38"/>
    </row>
    <row r="179" spans="1:8" ht="50.1" customHeight="1" x14ac:dyDescent="0.2">
      <c r="A179" s="154" t="s">
        <v>195</v>
      </c>
      <c r="B179" s="204"/>
      <c r="C179" s="203" t="str">
        <f>"Интернет-площадка 2gis.ru на основе Cправочника организаций "&amp;$C$2&amp;""</f>
        <v>Интернет-площадка 2gis.ru на основе Cправочника организаций "2ГИС.УЛЬЯНОВСК"</v>
      </c>
      <c r="D179" s="36">
        <v>3360</v>
      </c>
      <c r="E179" s="37"/>
      <c r="F179" s="37"/>
      <c r="G179" s="37"/>
      <c r="H179" s="38"/>
    </row>
    <row r="180" spans="1:8" ht="50.1" customHeight="1" x14ac:dyDescent="0.2">
      <c r="A180" s="154" t="s">
        <v>128</v>
      </c>
      <c r="B180" s="204"/>
      <c r="C180"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0" s="36">
        <v>1680</v>
      </c>
      <c r="E180" s="37"/>
      <c r="F180" s="37"/>
      <c r="G180" s="37"/>
      <c r="H180" s="38"/>
    </row>
    <row r="181" spans="1:8" s="16" customFormat="1" ht="126" customHeight="1" thickBot="1" x14ac:dyDescent="0.25">
      <c r="A181" s="160" t="s">
        <v>129</v>
      </c>
      <c r="B181" s="161"/>
      <c r="C181" s="455" t="str">
        <f>C177</f>
        <v>Интернет-площадка 2gis.ru на основе Cправочника организаций "2ГИС.УЛЬЯНОВСК"</v>
      </c>
      <c r="D181" s="304">
        <v>4824</v>
      </c>
      <c r="E181" s="165"/>
      <c r="F181" s="165"/>
      <c r="G181" s="165"/>
      <c r="H181" s="166"/>
    </row>
    <row r="182" spans="1:8" ht="50.1" customHeight="1" thickBot="1" x14ac:dyDescent="0.25">
      <c r="A182" s="24" t="s">
        <v>196</v>
      </c>
      <c r="B182" s="25"/>
      <c r="C182" s="26"/>
      <c r="D182" s="173"/>
      <c r="E182" s="173"/>
      <c r="F182" s="173"/>
      <c r="G182" s="173"/>
      <c r="H182" s="174"/>
    </row>
    <row r="183" spans="1:8" s="23" customFormat="1" ht="30" customHeight="1" thickBot="1" x14ac:dyDescent="0.25">
      <c r="A183" s="297"/>
      <c r="B183" s="298"/>
      <c r="C183" s="456"/>
      <c r="D183" s="298"/>
      <c r="E183" s="298"/>
      <c r="F183" s="298"/>
      <c r="G183" s="298"/>
      <c r="H183" s="299"/>
    </row>
    <row r="184" spans="1:8" s="16" customFormat="1" ht="185.25" customHeight="1" x14ac:dyDescent="0.2">
      <c r="A184" s="160" t="s">
        <v>197</v>
      </c>
      <c r="B184" s="161"/>
      <c r="C18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4" s="31">
        <v>7860</v>
      </c>
      <c r="E184" s="32"/>
      <c r="F184" s="32"/>
      <c r="G184" s="32"/>
      <c r="H184" s="33"/>
    </row>
    <row r="185" spans="1:8" s="16" customFormat="1" ht="83.25" customHeight="1" thickBot="1" x14ac:dyDescent="0.25">
      <c r="A185" s="160" t="s">
        <v>198</v>
      </c>
      <c r="B185" s="161"/>
      <c r="C185" s="209"/>
      <c r="D185" s="36">
        <v>7860</v>
      </c>
      <c r="E185" s="37"/>
      <c r="F185" s="37"/>
      <c r="G185" s="37"/>
      <c r="H185" s="38"/>
    </row>
    <row r="186" spans="1:8" ht="21.75" thickBot="1" x14ac:dyDescent="0.25">
      <c r="A186" s="286"/>
      <c r="B186" s="287"/>
      <c r="C186" s="125"/>
      <c r="D186" s="288"/>
      <c r="E186" s="288"/>
      <c r="F186" s="288"/>
      <c r="G186" s="288"/>
      <c r="H186" s="289"/>
    </row>
    <row r="188" spans="1:8" ht="21" x14ac:dyDescent="0.2">
      <c r="A188" s="216"/>
      <c r="B188" s="217" t="s">
        <v>130</v>
      </c>
      <c r="C188" s="218" t="s">
        <v>688</v>
      </c>
      <c r="D188" s="218"/>
      <c r="E188" s="219"/>
      <c r="F188" s="219"/>
      <c r="G188" s="219"/>
      <c r="H188" s="219"/>
    </row>
    <row r="189" spans="1:8" ht="21" x14ac:dyDescent="0.2">
      <c r="A189" s="216"/>
      <c r="B189" s="219"/>
      <c r="C189" s="220" t="s">
        <v>689</v>
      </c>
      <c r="D189" s="220"/>
      <c r="E189" s="219"/>
      <c r="F189" s="219"/>
      <c r="G189" s="219"/>
      <c r="H189" s="219"/>
    </row>
    <row r="190" spans="1:8" ht="21" x14ac:dyDescent="0.2">
      <c r="A190" s="216"/>
      <c r="B190" s="219"/>
      <c r="C190" s="220" t="s">
        <v>690</v>
      </c>
      <c r="D190" s="220"/>
      <c r="E190" s="219"/>
      <c r="F190" s="219"/>
      <c r="G190" s="219"/>
      <c r="H190" s="219"/>
    </row>
    <row r="191" spans="1:8" ht="21" x14ac:dyDescent="0.2">
      <c r="C191" s="220"/>
      <c r="D191" s="220"/>
      <c r="E191" s="219"/>
      <c r="F191" s="219"/>
      <c r="G191" s="219"/>
      <c r="H191" s="213"/>
    </row>
    <row r="192" spans="1:8" ht="26.25" x14ac:dyDescent="0.2">
      <c r="A192" s="223" t="str">
        <f>Абакан_юр!A171</f>
        <v>По соглашению сторон в качестве валюты платежа могут выступать украинские гривны, в этом случае курс следующий: 1 руб. = 0,5104 гривен</v>
      </c>
      <c r="B192" s="223"/>
      <c r="C192" s="223"/>
      <c r="D192" s="224"/>
      <c r="E192" s="224"/>
      <c r="F192" s="225"/>
      <c r="G192" s="226"/>
      <c r="H192" s="226"/>
    </row>
    <row r="193" spans="1:8" ht="26.25" x14ac:dyDescent="0.2">
      <c r="A193" s="223" t="str">
        <f>Абакан_юр!A172</f>
        <v>По соглашению сторон в качестве валюты платежа могут выступать дирхамы ОАЭ, в этом случае курс следующий: 1 руб. = 0,0436 дирхам</v>
      </c>
      <c r="B193" s="223"/>
      <c r="C193" s="223"/>
      <c r="D193" s="224"/>
      <c r="E193" s="224"/>
      <c r="F193" s="225"/>
      <c r="G193" s="228"/>
      <c r="H193" s="228"/>
    </row>
    <row r="194" spans="1:8" ht="26.25" x14ac:dyDescent="0.2">
      <c r="A194" s="223" t="str">
        <f>Абакан_юр!A173</f>
        <v>По соглашению сторон в качестве валюты платежа могут выступать доллары США, в этом случае курс следующий: 1 руб. = 0,0118 доллара</v>
      </c>
      <c r="B194" s="223"/>
      <c r="C194" s="223"/>
      <c r="D194" s="224"/>
      <c r="E194" s="224"/>
      <c r="F194" s="225"/>
      <c r="G194" s="228"/>
      <c r="H194" s="228"/>
    </row>
    <row r="195" spans="1:8" ht="26.25" x14ac:dyDescent="0.2">
      <c r="A195" s="223" t="str">
        <f>Абакан_юр!A174</f>
        <v>По соглашению сторон в качестве валюты платежа могут выступать евро, в этом случае курс следующий: 1 руб. = 0,0108 евро</v>
      </c>
      <c r="B195" s="223"/>
      <c r="C195" s="223"/>
      <c r="D195" s="224"/>
      <c r="E195" s="225"/>
      <c r="F195" s="225"/>
      <c r="G195" s="228"/>
      <c r="H195" s="228"/>
    </row>
    <row r="196" spans="1:8" ht="26.25" x14ac:dyDescent="0.2">
      <c r="A196" s="223" t="str">
        <f>Абакан_юр!A175</f>
        <v>По соглашению сторон в качестве валюты платежа могут выступать чешские кроны, в этом случае курс следующий: 1 руб. = 0,2741 крона</v>
      </c>
      <c r="B196" s="223"/>
      <c r="C196" s="223"/>
      <c r="D196" s="224"/>
      <c r="E196" s="225"/>
      <c r="F196" s="225"/>
      <c r="G196" s="228"/>
      <c r="H196" s="228"/>
    </row>
    <row r="197" spans="1:8" ht="26.25" x14ac:dyDescent="0.2">
      <c r="A197" s="223" t="str">
        <f>Абакан_юр!A176</f>
        <v>По соглашению сторон в качестве валюты платежа могут выступать киргизские сомы, в этом случае курс следующий: 1 руб. = 1,0001 сом</v>
      </c>
      <c r="B197" s="223"/>
      <c r="C197" s="223"/>
      <c r="D197" s="224"/>
      <c r="E197" s="224"/>
      <c r="F197" s="225"/>
      <c r="G197" s="228"/>
      <c r="H197" s="228"/>
    </row>
    <row r="198" spans="1:8" ht="26.25" x14ac:dyDescent="0.2">
      <c r="A198"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8" s="223"/>
      <c r="C198" s="223"/>
      <c r="D198" s="224"/>
      <c r="E198" s="224"/>
      <c r="F198" s="225"/>
      <c r="G198" s="228"/>
      <c r="H198" s="228"/>
    </row>
    <row r="199" spans="1:8" ht="26.25" x14ac:dyDescent="0.2">
      <c r="A199" s="229"/>
      <c r="B199" s="229"/>
      <c r="C199" s="230"/>
      <c r="D199" s="231"/>
      <c r="E199" s="231"/>
      <c r="F199" s="232"/>
      <c r="G199" s="233"/>
      <c r="H199" s="233"/>
    </row>
    <row r="200" spans="1:8" ht="21" x14ac:dyDescent="0.2">
      <c r="A200" s="235" t="s">
        <v>141</v>
      </c>
      <c r="B200" s="235"/>
      <c r="C200" s="235"/>
      <c r="D200" s="235"/>
      <c r="E200" s="235"/>
      <c r="F200" s="235"/>
      <c r="G200" s="235"/>
      <c r="H200" s="235"/>
    </row>
    <row r="201" spans="1:8" ht="21" x14ac:dyDescent="0.2">
      <c r="A201" s="235" t="s">
        <v>142</v>
      </c>
      <c r="B201" s="235"/>
      <c r="C201" s="235"/>
      <c r="D201" s="235"/>
      <c r="E201" s="235"/>
      <c r="F201" s="235"/>
      <c r="G201" s="235"/>
      <c r="H201" s="235"/>
    </row>
    <row r="202" spans="1:8" ht="26.25" x14ac:dyDescent="0.2">
      <c r="A202" s="229"/>
      <c r="B202" s="229"/>
      <c r="C202" s="230"/>
      <c r="D202" s="231"/>
      <c r="E202" s="231"/>
      <c r="F202" s="232"/>
      <c r="G202" s="233"/>
      <c r="H202" s="233"/>
    </row>
    <row r="203" spans="1:8" ht="50.1" customHeight="1" thickBot="1" x14ac:dyDescent="0.25">
      <c r="A203" s="236" t="s">
        <v>143</v>
      </c>
      <c r="B203" s="236"/>
      <c r="C203" s="236"/>
      <c r="D203" s="236"/>
      <c r="E203" s="236"/>
      <c r="F203" s="237"/>
      <c r="G203" s="227"/>
      <c r="H203" s="238"/>
    </row>
    <row r="204" spans="1:8" ht="50.1" customHeight="1" thickBot="1" x14ac:dyDescent="0.25">
      <c r="A204" s="306" t="s">
        <v>144</v>
      </c>
      <c r="B204" s="307"/>
      <c r="C204" s="307"/>
      <c r="D204" s="307"/>
      <c r="E204" s="308"/>
      <c r="F204" s="242"/>
      <c r="H204" s="243"/>
    </row>
    <row r="205" spans="1:8" ht="100.5" customHeight="1" thickBot="1" x14ac:dyDescent="0.25">
      <c r="A205" s="421" t="s">
        <v>145</v>
      </c>
      <c r="B205" s="422"/>
      <c r="C205" s="246" t="s">
        <v>146</v>
      </c>
      <c r="D205" s="435" t="s">
        <v>147</v>
      </c>
      <c r="E205" s="436"/>
      <c r="F205" s="248"/>
      <c r="G205" s="248"/>
      <c r="H205" s="248"/>
    </row>
    <row r="206" spans="1:8" ht="123.75" customHeight="1" x14ac:dyDescent="0.2">
      <c r="A206" s="249" t="s">
        <v>148</v>
      </c>
      <c r="B206" s="250"/>
      <c r="C206" s="251" t="s">
        <v>149</v>
      </c>
      <c r="D206" s="252" t="s">
        <v>150</v>
      </c>
      <c r="E206" s="253"/>
      <c r="F206" s="248"/>
      <c r="G206" s="248"/>
      <c r="H206" s="248"/>
    </row>
    <row r="207" spans="1:8" ht="94.5" customHeight="1" x14ac:dyDescent="0.2">
      <c r="A207" s="254" t="s">
        <v>151</v>
      </c>
      <c r="B207" s="255"/>
      <c r="C207" s="256" t="s">
        <v>152</v>
      </c>
      <c r="D207" s="257" t="s">
        <v>153</v>
      </c>
      <c r="E207" s="258"/>
      <c r="F207" s="248"/>
      <c r="G207" s="248"/>
      <c r="H207" s="248"/>
    </row>
    <row r="208" spans="1:8" ht="120" customHeight="1" x14ac:dyDescent="0.2">
      <c r="A208" s="254" t="s">
        <v>154</v>
      </c>
      <c r="B208" s="255"/>
      <c r="C208" s="256" t="s">
        <v>155</v>
      </c>
      <c r="D208" s="257" t="s">
        <v>153</v>
      </c>
      <c r="E208" s="258"/>
      <c r="F208" s="248"/>
      <c r="G208" s="248"/>
      <c r="H208" s="248"/>
    </row>
    <row r="209" spans="1:8" ht="120" customHeight="1" thickBot="1" x14ac:dyDescent="0.25">
      <c r="A209" s="316" t="s">
        <v>154</v>
      </c>
      <c r="B209" s="317"/>
      <c r="C209" s="318" t="s">
        <v>155</v>
      </c>
      <c r="D209" s="319" t="s">
        <v>153</v>
      </c>
      <c r="E209" s="320"/>
      <c r="F209" s="248"/>
      <c r="G209" s="248"/>
      <c r="H209" s="248"/>
    </row>
    <row r="210" spans="1:8" s="213" customFormat="1" ht="102.75" customHeight="1" thickBot="1" x14ac:dyDescent="0.25">
      <c r="A210" s="316" t="s">
        <v>157</v>
      </c>
      <c r="B210" s="317"/>
      <c r="C210" s="613" t="s">
        <v>158</v>
      </c>
      <c r="D210" s="319" t="s">
        <v>153</v>
      </c>
      <c r="E210" s="320"/>
      <c r="F210" s="242"/>
      <c r="G210" s="242"/>
      <c r="H210" s="242"/>
    </row>
    <row r="211" spans="1:8" s="234" customFormat="1" ht="222.75" customHeight="1" thickBot="1" x14ac:dyDescent="0.25">
      <c r="A211" s="316" t="s">
        <v>159</v>
      </c>
      <c r="B211" s="317"/>
      <c r="C211" s="318" t="s">
        <v>160</v>
      </c>
      <c r="D211" s="319" t="s">
        <v>153</v>
      </c>
      <c r="E211" s="320"/>
      <c r="F211" s="232"/>
      <c r="G211" s="233"/>
      <c r="H211" s="233"/>
    </row>
    <row r="212" spans="1:8" ht="38.25" customHeight="1" x14ac:dyDescent="0.2">
      <c r="A212" s="260" t="s">
        <v>161</v>
      </c>
      <c r="B212" s="260"/>
      <c r="C212" s="260"/>
      <c r="D212" s="260"/>
      <c r="E212" s="260"/>
      <c r="F212" s="260"/>
      <c r="G212" s="260"/>
      <c r="H212" s="260"/>
    </row>
    <row r="213" spans="1:8" ht="38.25" customHeight="1" x14ac:dyDescent="0.2">
      <c r="A213" s="260" t="s">
        <v>162</v>
      </c>
      <c r="B213" s="260"/>
      <c r="C213" s="260"/>
      <c r="D213" s="260"/>
      <c r="E213" s="260"/>
      <c r="F213" s="260"/>
      <c r="G213" s="260"/>
      <c r="H213" s="260"/>
    </row>
    <row r="214" spans="1:8" ht="192" customHeight="1" x14ac:dyDescent="0.2">
      <c r="A21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1"/>
      <c r="C214" s="321"/>
      <c r="D214" s="321"/>
      <c r="E214" s="321"/>
      <c r="F214" s="321"/>
      <c r="G214" s="321"/>
      <c r="H214" s="321"/>
    </row>
    <row r="215" spans="1:8" ht="89.25" customHeight="1" x14ac:dyDescent="0.2">
      <c r="A215" s="235" t="s">
        <v>164</v>
      </c>
      <c r="B215" s="235"/>
      <c r="C215" s="235"/>
      <c r="D215" s="235"/>
      <c r="E215" s="235"/>
      <c r="F215" s="235"/>
      <c r="G215" s="235"/>
      <c r="H215" s="235"/>
    </row>
    <row r="216" spans="1:8" ht="23.25" x14ac:dyDescent="0.2">
      <c r="A216" s="260" t="s">
        <v>165</v>
      </c>
      <c r="B216" s="260"/>
      <c r="C216" s="260"/>
      <c r="D216" s="260"/>
      <c r="E216" s="260"/>
      <c r="F216" s="260"/>
      <c r="G216" s="260"/>
      <c r="H216" s="260"/>
    </row>
    <row r="217" spans="1:8" s="262" customFormat="1" ht="114.75" customHeight="1" x14ac:dyDescent="0.2">
      <c r="A217" s="235" t="s">
        <v>166</v>
      </c>
      <c r="B217" s="235"/>
      <c r="C217" s="235"/>
      <c r="D217" s="235"/>
      <c r="E217" s="235"/>
      <c r="F217" s="235"/>
      <c r="G217" s="235"/>
      <c r="H217" s="235"/>
    </row>
  </sheetData>
  <sheetProtection selectLockedCells="1" selectUnlockedCells="1"/>
  <mergeCells count="359">
    <mergeCell ref="A212:H212"/>
    <mergeCell ref="A213:H213"/>
    <mergeCell ref="A214:H214"/>
    <mergeCell ref="A215:H215"/>
    <mergeCell ref="A216:H216"/>
    <mergeCell ref="A217:E217"/>
    <mergeCell ref="F217:H217"/>
    <mergeCell ref="A209:B209"/>
    <mergeCell ref="D209:E209"/>
    <mergeCell ref="A210:B210"/>
    <mergeCell ref="D210:E210"/>
    <mergeCell ref="A211:B211"/>
    <mergeCell ref="D211:E211"/>
    <mergeCell ref="A206:B206"/>
    <mergeCell ref="D206:E206"/>
    <mergeCell ref="A207:B207"/>
    <mergeCell ref="D207:E207"/>
    <mergeCell ref="A208:B208"/>
    <mergeCell ref="D208:E208"/>
    <mergeCell ref="A200:H200"/>
    <mergeCell ref="A201:H201"/>
    <mergeCell ref="A203:E203"/>
    <mergeCell ref="A204:E204"/>
    <mergeCell ref="A205:B205"/>
    <mergeCell ref="D205:E205"/>
    <mergeCell ref="A193:C193"/>
    <mergeCell ref="A194:C194"/>
    <mergeCell ref="A195:C195"/>
    <mergeCell ref="A196:C196"/>
    <mergeCell ref="A197:C197"/>
    <mergeCell ref="A198:C198"/>
    <mergeCell ref="C188:D188"/>
    <mergeCell ref="C189:D189"/>
    <mergeCell ref="C190:D190"/>
    <mergeCell ref="C191:D191"/>
    <mergeCell ref="A192:C192"/>
    <mergeCell ref="G192:H192"/>
    <mergeCell ref="A184:B184"/>
    <mergeCell ref="C184:C185"/>
    <mergeCell ref="D184:H184"/>
    <mergeCell ref="A185:B185"/>
    <mergeCell ref="D185:H185"/>
    <mergeCell ref="A186:B186"/>
    <mergeCell ref="D186:H186"/>
    <mergeCell ref="A181:B181"/>
    <mergeCell ref="D181:H181"/>
    <mergeCell ref="A182:B182"/>
    <mergeCell ref="D182:H182"/>
    <mergeCell ref="A183:C183"/>
    <mergeCell ref="D183:H183"/>
    <mergeCell ref="A178:B178"/>
    <mergeCell ref="D178:H178"/>
    <mergeCell ref="A179:B179"/>
    <mergeCell ref="D179:H179"/>
    <mergeCell ref="A180:B180"/>
    <mergeCell ref="D180:H180"/>
    <mergeCell ref="D174:H174"/>
    <mergeCell ref="A175:B175"/>
    <mergeCell ref="D175:H175"/>
    <mergeCell ref="A176:B176"/>
    <mergeCell ref="D176:H176"/>
    <mergeCell ref="A177:B177"/>
    <mergeCell ref="D177:H177"/>
    <mergeCell ref="A170:B170"/>
    <mergeCell ref="D170:H170"/>
    <mergeCell ref="A171:B171"/>
    <mergeCell ref="C171:C175"/>
    <mergeCell ref="D171:H171"/>
    <mergeCell ref="A172:B172"/>
    <mergeCell ref="D172:H172"/>
    <mergeCell ref="A173:B173"/>
    <mergeCell ref="D173:H173"/>
    <mergeCell ref="A174:B174"/>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C117:C134"/>
    <mergeCell ref="D117:H117"/>
    <mergeCell ref="A118:B118"/>
    <mergeCell ref="D118:H118"/>
    <mergeCell ref="A119:B119"/>
    <mergeCell ref="D119:H119"/>
    <mergeCell ref="A120:B120"/>
    <mergeCell ref="D120:H120"/>
    <mergeCell ref="A121:B121"/>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2"/>
  <sheetViews>
    <sheetView view="pageBreakPreview" zoomScale="40" zoomScaleNormal="60" zoomScaleSheetLayoutView="40" workbookViewId="0">
      <pane ySplit="4" topLeftCell="A164"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267">
        <v>120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275">
        <f>F48*1.2</f>
        <v>3312</v>
      </c>
      <c r="E48" s="275">
        <f>F48*1.1</f>
        <v>3036.0000000000005</v>
      </c>
      <c r="F48" s="275">
        <v>2760</v>
      </c>
      <c r="G48" s="275">
        <f>F48*0.75</f>
        <v>2070</v>
      </c>
      <c r="H48" s="275">
        <f>F48*0.5</f>
        <v>1380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1">
        <f>F55*1.2</f>
        <v>6480</v>
      </c>
      <c r="E55" s="32">
        <f>F55*1.1</f>
        <v>5940.0000000000009</v>
      </c>
      <c r="F55" s="32">
        <v>5400</v>
      </c>
      <c r="G55" s="32">
        <f>F55*0.75</f>
        <v>4050</v>
      </c>
      <c r="H55" s="33">
        <f>F55*0.5</f>
        <v>2700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54">
        <f>F61*1.2</f>
        <v>7776</v>
      </c>
      <c r="E61" s="32">
        <f>F61*1.1</f>
        <v>7128.0000000000009</v>
      </c>
      <c r="F61" s="32">
        <v>6480</v>
      </c>
      <c r="G61" s="32">
        <f>F61*0.75</f>
        <v>4860</v>
      </c>
      <c r="H61" s="33">
        <f>F61*0.5</f>
        <v>3240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267">
        <v>120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720 до 14400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144">
        <v>720</v>
      </c>
      <c r="E72" s="145"/>
      <c r="F72" s="145"/>
      <c r="G72" s="145"/>
      <c r="H72" s="146"/>
    </row>
    <row r="73" spans="1:8" ht="37.5" customHeight="1" x14ac:dyDescent="0.2">
      <c r="A73" s="147" t="s">
        <v>40</v>
      </c>
      <c r="B73" s="148"/>
      <c r="C73" s="143"/>
      <c r="D73" s="36">
        <v>1440</v>
      </c>
      <c r="E73" s="37"/>
      <c r="F73" s="37"/>
      <c r="G73" s="37"/>
      <c r="H73" s="38"/>
    </row>
    <row r="74" spans="1:8" ht="37.5" customHeight="1" x14ac:dyDescent="0.2">
      <c r="A74" s="147" t="s">
        <v>41</v>
      </c>
      <c r="B74" s="148"/>
      <c r="C74" s="143"/>
      <c r="D74" s="36">
        <v>2160</v>
      </c>
      <c r="E74" s="37"/>
      <c r="F74" s="37"/>
      <c r="G74" s="37"/>
      <c r="H74" s="38"/>
    </row>
    <row r="75" spans="1:8" ht="37.5" customHeight="1" x14ac:dyDescent="0.2">
      <c r="A75" s="147" t="s">
        <v>42</v>
      </c>
      <c r="B75" s="148"/>
      <c r="C75" s="143"/>
      <c r="D75" s="36">
        <v>2880</v>
      </c>
      <c r="E75" s="37"/>
      <c r="F75" s="37"/>
      <c r="G75" s="37"/>
      <c r="H75" s="38"/>
    </row>
    <row r="76" spans="1:8" ht="37.5" customHeight="1" x14ac:dyDescent="0.2">
      <c r="A76" s="147" t="s">
        <v>43</v>
      </c>
      <c r="B76" s="148"/>
      <c r="C76" s="143"/>
      <c r="D76" s="36">
        <v>3600</v>
      </c>
      <c r="E76" s="37"/>
      <c r="F76" s="37"/>
      <c r="G76" s="37"/>
      <c r="H76" s="38"/>
    </row>
    <row r="77" spans="1:8" ht="37.5" customHeight="1" x14ac:dyDescent="0.2">
      <c r="A77" s="147" t="s">
        <v>44</v>
      </c>
      <c r="B77" s="148"/>
      <c r="C77" s="143"/>
      <c r="D77" s="36">
        <v>4320</v>
      </c>
      <c r="E77" s="37"/>
      <c r="F77" s="37"/>
      <c r="G77" s="37"/>
      <c r="H77" s="38"/>
    </row>
    <row r="78" spans="1:8" ht="37.5" customHeight="1" x14ac:dyDescent="0.2">
      <c r="A78" s="147" t="s">
        <v>45</v>
      </c>
      <c r="B78" s="148"/>
      <c r="C78" s="143"/>
      <c r="D78" s="36">
        <v>5040</v>
      </c>
      <c r="E78" s="37"/>
      <c r="F78" s="37"/>
      <c r="G78" s="37"/>
      <c r="H78" s="38"/>
    </row>
    <row r="79" spans="1:8" ht="37.5" customHeight="1" x14ac:dyDescent="0.2">
      <c r="A79" s="147" t="s">
        <v>46</v>
      </c>
      <c r="B79" s="148"/>
      <c r="C79" s="143"/>
      <c r="D79" s="36">
        <v>5760</v>
      </c>
      <c r="E79" s="37"/>
      <c r="F79" s="37"/>
      <c r="G79" s="37"/>
      <c r="H79" s="38"/>
    </row>
    <row r="80" spans="1:8" ht="37.5" customHeight="1" x14ac:dyDescent="0.2">
      <c r="A80" s="147" t="s">
        <v>47</v>
      </c>
      <c r="B80" s="148"/>
      <c r="C80" s="143"/>
      <c r="D80" s="36">
        <v>6480</v>
      </c>
      <c r="E80" s="37"/>
      <c r="F80" s="37"/>
      <c r="G80" s="37"/>
      <c r="H80" s="38"/>
    </row>
    <row r="81" spans="1:8" ht="37.5" customHeight="1" x14ac:dyDescent="0.2">
      <c r="A81" s="147" t="s">
        <v>48</v>
      </c>
      <c r="B81" s="148"/>
      <c r="C81" s="143"/>
      <c r="D81" s="36">
        <v>7200</v>
      </c>
      <c r="E81" s="37"/>
      <c r="F81" s="37"/>
      <c r="G81" s="37"/>
      <c r="H81" s="38"/>
    </row>
    <row r="82" spans="1:8" ht="37.5" customHeight="1" x14ac:dyDescent="0.2">
      <c r="A82" s="147" t="s">
        <v>49</v>
      </c>
      <c r="B82" s="148"/>
      <c r="C82" s="143"/>
      <c r="D82" s="36">
        <v>7920</v>
      </c>
      <c r="E82" s="37"/>
      <c r="F82" s="37"/>
      <c r="G82" s="37"/>
      <c r="H82" s="38"/>
    </row>
    <row r="83" spans="1:8" ht="37.5" customHeight="1" x14ac:dyDescent="0.2">
      <c r="A83" s="147" t="s">
        <v>50</v>
      </c>
      <c r="B83" s="148"/>
      <c r="C83" s="143"/>
      <c r="D83" s="36">
        <v>8640</v>
      </c>
      <c r="E83" s="37"/>
      <c r="F83" s="37"/>
      <c r="G83" s="37"/>
      <c r="H83" s="38"/>
    </row>
    <row r="84" spans="1:8" ht="37.5" customHeight="1" x14ac:dyDescent="0.2">
      <c r="A84" s="147" t="s">
        <v>51</v>
      </c>
      <c r="B84" s="148"/>
      <c r="C84" s="143"/>
      <c r="D84" s="36">
        <v>9360</v>
      </c>
      <c r="E84" s="37"/>
      <c r="F84" s="37"/>
      <c r="G84" s="37"/>
      <c r="H84" s="38"/>
    </row>
    <row r="85" spans="1:8" ht="37.5" customHeight="1" x14ac:dyDescent="0.2">
      <c r="A85" s="147" t="s">
        <v>52</v>
      </c>
      <c r="B85" s="148"/>
      <c r="C85" s="143"/>
      <c r="D85" s="36">
        <v>10080</v>
      </c>
      <c r="E85" s="37"/>
      <c r="F85" s="37"/>
      <c r="G85" s="37"/>
      <c r="H85" s="38"/>
    </row>
    <row r="86" spans="1:8" ht="37.5" customHeight="1" x14ac:dyDescent="0.2">
      <c r="A86" s="147" t="s">
        <v>53</v>
      </c>
      <c r="B86" s="148"/>
      <c r="C86" s="143"/>
      <c r="D86" s="36">
        <v>10800</v>
      </c>
      <c r="E86" s="37"/>
      <c r="F86" s="37"/>
      <c r="G86" s="37"/>
      <c r="H86" s="38"/>
    </row>
    <row r="87" spans="1:8" ht="37.5" customHeight="1" x14ac:dyDescent="0.2">
      <c r="A87" s="147" t="s">
        <v>54</v>
      </c>
      <c r="B87" s="148"/>
      <c r="C87" s="143"/>
      <c r="D87" s="36">
        <v>11520</v>
      </c>
      <c r="E87" s="37"/>
      <c r="F87" s="37"/>
      <c r="G87" s="37"/>
      <c r="H87" s="38"/>
    </row>
    <row r="88" spans="1:8" ht="37.5" customHeight="1" x14ac:dyDescent="0.2">
      <c r="A88" s="147" t="s">
        <v>55</v>
      </c>
      <c r="B88" s="148"/>
      <c r="C88" s="143"/>
      <c r="D88" s="36">
        <v>12240</v>
      </c>
      <c r="E88" s="37"/>
      <c r="F88" s="37"/>
      <c r="G88" s="37"/>
      <c r="H88" s="38"/>
    </row>
    <row r="89" spans="1:8" ht="37.5" customHeight="1" x14ac:dyDescent="0.2">
      <c r="A89" s="147" t="s">
        <v>56</v>
      </c>
      <c r="B89" s="148"/>
      <c r="C89" s="143"/>
      <c r="D89" s="36">
        <v>12960</v>
      </c>
      <c r="E89" s="37"/>
      <c r="F89" s="37"/>
      <c r="G89" s="37"/>
      <c r="H89" s="38"/>
    </row>
    <row r="90" spans="1:8" ht="37.5" customHeight="1" x14ac:dyDescent="0.2">
      <c r="A90" s="147" t="s">
        <v>57</v>
      </c>
      <c r="B90" s="148"/>
      <c r="C90" s="143"/>
      <c r="D90" s="36">
        <v>13680</v>
      </c>
      <c r="E90" s="37"/>
      <c r="F90" s="37"/>
      <c r="G90" s="37"/>
      <c r="H90" s="38"/>
    </row>
    <row r="91" spans="1:8" ht="37.5" customHeight="1" thickBot="1" x14ac:dyDescent="0.25">
      <c r="A91" s="147" t="s">
        <v>58</v>
      </c>
      <c r="B91" s="148"/>
      <c r="C91" s="143"/>
      <c r="D91" s="36">
        <v>14400</v>
      </c>
      <c r="E91" s="37"/>
      <c r="F91" s="37"/>
      <c r="G91" s="37"/>
      <c r="H91" s="38"/>
    </row>
    <row r="92" spans="1:8" ht="50.1" customHeight="1" thickBot="1" x14ac:dyDescent="0.25">
      <c r="A92" s="136" t="s">
        <v>59</v>
      </c>
      <c r="B92" s="137"/>
      <c r="C92" s="137"/>
      <c r="D92" s="138" t="str">
        <f>"от "&amp;MIN(D93:D102)&amp;" до "&amp;MAX(D93:D102)</f>
        <v>от 240 до 5700</v>
      </c>
      <c r="E92" s="139"/>
      <c r="F92" s="139"/>
      <c r="G92" s="139"/>
      <c r="H92" s="140"/>
    </row>
    <row r="93" spans="1:8" ht="151.5" x14ac:dyDescent="0.2">
      <c r="A93" s="149" t="s">
        <v>60</v>
      </c>
      <c r="B93" s="150" t="s">
        <v>13</v>
      </c>
      <c r="C93" s="296"/>
      <c r="D93" s="144">
        <v>720</v>
      </c>
      <c r="E93" s="145"/>
      <c r="F93" s="145"/>
      <c r="G93" s="145"/>
      <c r="H93" s="146"/>
    </row>
    <row r="94" spans="1:8" ht="37.5" customHeight="1" x14ac:dyDescent="0.2">
      <c r="A94" s="160" t="s">
        <v>61</v>
      </c>
      <c r="B94" s="161"/>
      <c r="C94" s="15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6">
        <v>360</v>
      </c>
      <c r="E94" s="37"/>
      <c r="F94" s="37"/>
      <c r="G94" s="37"/>
      <c r="H94" s="38"/>
    </row>
    <row r="95" spans="1:8" ht="37.5" customHeight="1" x14ac:dyDescent="0.2">
      <c r="A95" s="160" t="s">
        <v>62</v>
      </c>
      <c r="B95" s="161"/>
      <c r="C95" s="159"/>
      <c r="D95" s="36">
        <v>5700</v>
      </c>
      <c r="E95" s="37"/>
      <c r="F95" s="37"/>
      <c r="G95" s="37"/>
      <c r="H95" s="38"/>
    </row>
    <row r="96" spans="1:8" ht="37.5" customHeight="1" x14ac:dyDescent="0.2">
      <c r="A96" s="160" t="s">
        <v>63</v>
      </c>
      <c r="B96" s="161"/>
      <c r="C96" s="159"/>
      <c r="D96" s="293">
        <v>1200</v>
      </c>
      <c r="E96" s="157"/>
      <c r="F96" s="157"/>
      <c r="G96" s="157"/>
      <c r="H96" s="158"/>
    </row>
    <row r="97" spans="1:8" ht="37.5" customHeight="1" x14ac:dyDescent="0.2">
      <c r="A97" s="160" t="s">
        <v>64</v>
      </c>
      <c r="B97" s="161"/>
      <c r="C97" s="159"/>
      <c r="D97" s="293">
        <v>3420</v>
      </c>
      <c r="E97" s="157"/>
      <c r="F97" s="157"/>
      <c r="G97" s="157"/>
      <c r="H97" s="158"/>
    </row>
    <row r="98" spans="1:8" ht="37.5" customHeight="1" x14ac:dyDescent="0.2">
      <c r="A98" s="160" t="s">
        <v>65</v>
      </c>
      <c r="B98" s="281"/>
      <c r="C98" s="159"/>
      <c r="D98" s="293">
        <v>240</v>
      </c>
      <c r="E98" s="157"/>
      <c r="F98" s="157"/>
      <c r="G98" s="157"/>
      <c r="H98" s="158"/>
    </row>
    <row r="99" spans="1:8" ht="37.5" customHeight="1" x14ac:dyDescent="0.2">
      <c r="A99" s="160" t="s">
        <v>66</v>
      </c>
      <c r="B99" s="281"/>
      <c r="C99" s="159"/>
      <c r="D99" s="36">
        <v>240</v>
      </c>
      <c r="E99" s="37"/>
      <c r="F99" s="37"/>
      <c r="G99" s="37"/>
      <c r="H99" s="38"/>
    </row>
    <row r="100" spans="1:8" ht="37.5" customHeight="1" x14ac:dyDescent="0.2">
      <c r="A100" s="160" t="s">
        <v>67</v>
      </c>
      <c r="B100" s="281"/>
      <c r="C100" s="159"/>
      <c r="D100" s="36">
        <v>480</v>
      </c>
      <c r="E100" s="37"/>
      <c r="F100" s="37"/>
      <c r="G100" s="37"/>
      <c r="H100" s="38"/>
    </row>
    <row r="101" spans="1:8" ht="37.5" customHeight="1" x14ac:dyDescent="0.2">
      <c r="A101" s="160" t="s">
        <v>68</v>
      </c>
      <c r="B101" s="281"/>
      <c r="C101" s="159"/>
      <c r="D101" s="36">
        <v>720</v>
      </c>
      <c r="E101" s="37"/>
      <c r="F101" s="37"/>
      <c r="G101" s="37"/>
      <c r="H101" s="38"/>
    </row>
    <row r="102" spans="1:8" ht="37.5" customHeight="1" thickBot="1" x14ac:dyDescent="0.25">
      <c r="A102" s="207" t="s">
        <v>69</v>
      </c>
      <c r="B102" s="282"/>
      <c r="C102" s="164"/>
      <c r="D102" s="36">
        <v>4020</v>
      </c>
      <c r="E102" s="37"/>
      <c r="F102" s="37"/>
      <c r="G102" s="37"/>
      <c r="H102" s="38"/>
    </row>
    <row r="103" spans="1:8" s="16" customFormat="1" ht="117.75" customHeight="1" thickBot="1" x14ac:dyDescent="0.25">
      <c r="A103" s="283" t="s">
        <v>71</v>
      </c>
      <c r="B103" s="284"/>
      <c r="C10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86"/>
      <c r="B105" s="287"/>
      <c r="C105" s="130"/>
      <c r="D105" s="288"/>
      <c r="E105" s="288"/>
      <c r="F105" s="288"/>
      <c r="G105" s="288"/>
      <c r="H105" s="289"/>
    </row>
    <row r="106" spans="1:8" ht="60"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182">
        <v>1800</v>
      </c>
      <c r="E106" s="182"/>
      <c r="F106" s="182"/>
      <c r="G106" s="182"/>
      <c r="H106" s="183"/>
    </row>
    <row r="107" spans="1:8" ht="60" customHeight="1" thickBot="1" x14ac:dyDescent="0.25">
      <c r="A107" s="184" t="s">
        <v>74</v>
      </c>
      <c r="B107" s="185"/>
      <c r="C107" s="186"/>
      <c r="D107" s="187" t="s">
        <v>75</v>
      </c>
      <c r="E107" s="188"/>
      <c r="F107" s="188"/>
      <c r="G107" s="188"/>
      <c r="H107" s="189"/>
    </row>
    <row r="108" spans="1:8" ht="60" customHeight="1" x14ac:dyDescent="0.2">
      <c r="A108" s="190" t="s">
        <v>76</v>
      </c>
      <c r="B108" s="191"/>
      <c r="C108" s="186"/>
      <c r="D108" s="157">
        <f>D106/4</f>
        <v>450</v>
      </c>
      <c r="E108" s="157"/>
      <c r="F108" s="157"/>
      <c r="G108" s="157"/>
      <c r="H108" s="158"/>
    </row>
    <row r="109" spans="1:8" ht="60" customHeight="1" x14ac:dyDescent="0.2">
      <c r="A109" s="190" t="s">
        <v>77</v>
      </c>
      <c r="B109" s="191"/>
      <c r="C109" s="186"/>
      <c r="D109" s="157">
        <f>D106/5</f>
        <v>360</v>
      </c>
      <c r="E109" s="157"/>
      <c r="F109" s="157"/>
      <c r="G109" s="157"/>
      <c r="H109" s="158"/>
    </row>
    <row r="110" spans="1:8" ht="60" customHeight="1" x14ac:dyDescent="0.2">
      <c r="A110" s="190" t="s">
        <v>78</v>
      </c>
      <c r="B110" s="191"/>
      <c r="C110" s="186"/>
      <c r="D110" s="157">
        <f>D106/6</f>
        <v>300</v>
      </c>
      <c r="E110" s="157"/>
      <c r="F110" s="157"/>
      <c r="G110" s="157"/>
      <c r="H110" s="158"/>
    </row>
    <row r="111" spans="1:8" ht="60" customHeight="1" x14ac:dyDescent="0.2">
      <c r="A111" s="190" t="s">
        <v>79</v>
      </c>
      <c r="B111" s="191"/>
      <c r="C111" s="186"/>
      <c r="D111" s="157">
        <f>D106/7</f>
        <v>257.14285714285717</v>
      </c>
      <c r="E111" s="157"/>
      <c r="F111" s="157"/>
      <c r="G111" s="157"/>
      <c r="H111" s="158"/>
    </row>
    <row r="112" spans="1:8" ht="60" customHeight="1" x14ac:dyDescent="0.2">
      <c r="A112" s="190" t="s">
        <v>80</v>
      </c>
      <c r="B112" s="191"/>
      <c r="C112" s="186"/>
      <c r="D112" s="157">
        <f>D106/8</f>
        <v>225</v>
      </c>
      <c r="E112" s="157"/>
      <c r="F112" s="157"/>
      <c r="G112" s="157"/>
      <c r="H112" s="158"/>
    </row>
    <row r="113" spans="1:8" ht="60" customHeight="1" x14ac:dyDescent="0.2">
      <c r="A113" s="190" t="s">
        <v>81</v>
      </c>
      <c r="B113" s="191"/>
      <c r="C113" s="186"/>
      <c r="D113" s="157">
        <f>D106/9</f>
        <v>200</v>
      </c>
      <c r="E113" s="157"/>
      <c r="F113" s="157"/>
      <c r="G113" s="157"/>
      <c r="H113" s="158"/>
    </row>
    <row r="114" spans="1:8" ht="60" customHeight="1" x14ac:dyDescent="0.2">
      <c r="A114" s="190" t="s">
        <v>82</v>
      </c>
      <c r="B114" s="191"/>
      <c r="C114" s="186"/>
      <c r="D114" s="157">
        <f>D106/10</f>
        <v>180</v>
      </c>
      <c r="E114" s="157"/>
      <c r="F114" s="157"/>
      <c r="G114" s="157"/>
      <c r="H114" s="158"/>
    </row>
    <row r="115" spans="1:8" ht="60" customHeight="1" thickBot="1" x14ac:dyDescent="0.25">
      <c r="A115" s="179" t="s">
        <v>83</v>
      </c>
      <c r="B115" s="180"/>
      <c r="C115" s="186"/>
      <c r="D115" s="182">
        <v>6000</v>
      </c>
      <c r="E115" s="182"/>
      <c r="F115" s="182"/>
      <c r="G115" s="182"/>
      <c r="H115" s="183"/>
    </row>
    <row r="116" spans="1:8" ht="60" customHeight="1" thickBot="1" x14ac:dyDescent="0.25">
      <c r="A116" s="184" t="s">
        <v>74</v>
      </c>
      <c r="B116" s="185"/>
      <c r="C116" s="186"/>
      <c r="D116" s="187" t="s">
        <v>75</v>
      </c>
      <c r="E116" s="188"/>
      <c r="F116" s="188"/>
      <c r="G116" s="188"/>
      <c r="H116" s="189"/>
    </row>
    <row r="117" spans="1:8" ht="60" customHeight="1" x14ac:dyDescent="0.2">
      <c r="A117" s="190" t="s">
        <v>76</v>
      </c>
      <c r="B117" s="191"/>
      <c r="C117" s="186"/>
      <c r="D117" s="157">
        <v>1500</v>
      </c>
      <c r="E117" s="157"/>
      <c r="F117" s="157"/>
      <c r="G117" s="157"/>
      <c r="H117" s="158"/>
    </row>
    <row r="118" spans="1:8" ht="60" customHeight="1" x14ac:dyDescent="0.2">
      <c r="A118" s="190" t="s">
        <v>77</v>
      </c>
      <c r="B118" s="191"/>
      <c r="C118" s="186"/>
      <c r="D118" s="157">
        <v>1200</v>
      </c>
      <c r="E118" s="157"/>
      <c r="F118" s="157"/>
      <c r="G118" s="157"/>
      <c r="H118" s="158"/>
    </row>
    <row r="119" spans="1:8" ht="60" customHeight="1" x14ac:dyDescent="0.2">
      <c r="A119" s="190" t="s">
        <v>78</v>
      </c>
      <c r="B119" s="191"/>
      <c r="C119" s="186"/>
      <c r="D119" s="157">
        <v>1000</v>
      </c>
      <c r="E119" s="157"/>
      <c r="F119" s="157"/>
      <c r="G119" s="157"/>
      <c r="H119" s="158"/>
    </row>
    <row r="120" spans="1:8" ht="60" customHeight="1" x14ac:dyDescent="0.2">
      <c r="A120" s="190" t="s">
        <v>79</v>
      </c>
      <c r="B120" s="191"/>
      <c r="C120" s="186"/>
      <c r="D120" s="157">
        <v>857.14285714285722</v>
      </c>
      <c r="E120" s="157"/>
      <c r="F120" s="157"/>
      <c r="G120" s="157"/>
      <c r="H120" s="158"/>
    </row>
    <row r="121" spans="1:8" ht="60" customHeight="1" x14ac:dyDescent="0.2">
      <c r="A121" s="190" t="s">
        <v>80</v>
      </c>
      <c r="B121" s="191"/>
      <c r="C121" s="186"/>
      <c r="D121" s="157">
        <v>750</v>
      </c>
      <c r="E121" s="157"/>
      <c r="F121" s="157"/>
      <c r="G121" s="157"/>
      <c r="H121" s="158"/>
    </row>
    <row r="122" spans="1:8" ht="60" customHeight="1" x14ac:dyDescent="0.2">
      <c r="A122" s="190" t="s">
        <v>81</v>
      </c>
      <c r="B122" s="191"/>
      <c r="C122" s="186"/>
      <c r="D122" s="157">
        <v>666.66666666666663</v>
      </c>
      <c r="E122" s="157"/>
      <c r="F122" s="157"/>
      <c r="G122" s="157"/>
      <c r="H122" s="158"/>
    </row>
    <row r="123" spans="1:8" ht="60" customHeight="1" thickBot="1" x14ac:dyDescent="0.25">
      <c r="A123" s="190" t="s">
        <v>82</v>
      </c>
      <c r="B123" s="191"/>
      <c r="C123" s="194"/>
      <c r="D123" s="157">
        <v>600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44">
        <v>7050</v>
      </c>
      <c r="E124" s="45"/>
      <c r="F124" s="45"/>
      <c r="G124" s="45"/>
      <c r="H124" s="46"/>
    </row>
    <row r="125" spans="1:8" ht="21.75" thickBot="1" x14ac:dyDescent="0.25">
      <c r="A125" s="286"/>
      <c r="B125" s="287"/>
      <c r="C125" s="125"/>
      <c r="D125" s="288"/>
      <c r="E125" s="288"/>
      <c r="F125" s="288"/>
      <c r="G125" s="288"/>
      <c r="H125" s="289"/>
    </row>
    <row r="126" spans="1:8" ht="50.1" customHeight="1" x14ac:dyDescent="0.2">
      <c r="A126" s="160" t="s">
        <v>85</v>
      </c>
      <c r="B126" s="161"/>
      <c r="C126" s="294" t="str">
        <f>"Интернет-площадка 2gis.ru на основе Cправочника организаций "&amp;$C$2&amp;""</f>
        <v>Интернет-площадка 2gis.ru на основе Cправочника организаций "2ГИС.УССУРИЙСК"</v>
      </c>
      <c r="D126" s="56">
        <v>1620</v>
      </c>
      <c r="E126" s="37"/>
      <c r="F126" s="37"/>
      <c r="G126" s="37"/>
      <c r="H126" s="38"/>
    </row>
    <row r="127" spans="1:8"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56">
        <v>8400</v>
      </c>
      <c r="E127" s="37"/>
      <c r="F127" s="37"/>
      <c r="G127" s="37"/>
      <c r="H127" s="3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56">
        <v>1800</v>
      </c>
      <c r="E128" s="37"/>
      <c r="F128" s="37"/>
      <c r="G128" s="37"/>
      <c r="H128" s="3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"2ГИС.УССУРИЙСК"</v>
      </c>
      <c r="D129" s="56">
        <v>3300</v>
      </c>
      <c r="E129" s="37"/>
      <c r="F129" s="37"/>
      <c r="G129" s="37"/>
      <c r="H129" s="38"/>
    </row>
    <row r="130" spans="1:8"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"2ГИС.УССУРИЙСК"</v>
      </c>
      <c r="D130" s="56">
        <v>3960</v>
      </c>
      <c r="E130" s="37"/>
      <c r="F130" s="37"/>
      <c r="G130" s="37"/>
      <c r="H130" s="38"/>
    </row>
    <row r="131" spans="1:8"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56">
        <v>5100</v>
      </c>
      <c r="E131" s="37"/>
      <c r="F131" s="37"/>
      <c r="G131" s="37"/>
      <c r="H131" s="38"/>
    </row>
    <row r="132" spans="1:8"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56">
        <v>9000</v>
      </c>
      <c r="E132" s="37"/>
      <c r="F132" s="37"/>
      <c r="G132" s="37"/>
      <c r="H132" s="38"/>
    </row>
    <row r="133" spans="1:8"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56">
        <v>1200</v>
      </c>
      <c r="E133" s="37"/>
      <c r="F133" s="37"/>
      <c r="G133" s="37"/>
      <c r="H133" s="38"/>
    </row>
    <row r="134" spans="1:8" ht="50.1" customHeight="1" x14ac:dyDescent="0.2">
      <c r="A134" s="160" t="s">
        <v>93</v>
      </c>
      <c r="B134" s="161"/>
      <c r="C134" s="203" t="e">
        <f>#REF!</f>
        <v>#REF!</v>
      </c>
      <c r="D134" s="56">
        <v>9960</v>
      </c>
      <c r="E134" s="37"/>
      <c r="F134" s="37"/>
      <c r="G134" s="37"/>
      <c r="H134" s="38"/>
    </row>
    <row r="135" spans="1:8" ht="50.1" customHeight="1" x14ac:dyDescent="0.2">
      <c r="A135" s="160" t="s">
        <v>94</v>
      </c>
      <c r="B135" s="161"/>
      <c r="C135" s="203" t="s">
        <v>95</v>
      </c>
      <c r="D135" s="56">
        <v>510</v>
      </c>
      <c r="E135" s="37"/>
      <c r="F135" s="37"/>
      <c r="G135" s="37"/>
      <c r="H135" s="38"/>
    </row>
    <row r="136" spans="1:8" ht="69.7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56">
        <v>1800</v>
      </c>
      <c r="E136" s="37"/>
      <c r="F136" s="37"/>
      <c r="G136" s="37"/>
      <c r="H136" s="38"/>
    </row>
    <row r="137" spans="1:8" ht="69.7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56">
        <v>1440</v>
      </c>
      <c r="E137" s="37"/>
      <c r="F137" s="37"/>
      <c r="G137" s="37"/>
      <c r="H137" s="38"/>
    </row>
    <row r="138" spans="1:8" ht="69.75" customHeight="1" x14ac:dyDescent="0.2">
      <c r="A138" s="160" t="s">
        <v>98</v>
      </c>
      <c r="B138" s="161"/>
      <c r="C138"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56">
        <v>1560</v>
      </c>
      <c r="E138" s="37"/>
      <c r="F138" s="37"/>
      <c r="G138" s="37"/>
      <c r="H138" s="38"/>
    </row>
    <row r="139" spans="1:8" ht="69.75" customHeight="1" x14ac:dyDescent="0.2">
      <c r="A139" s="160" t="s">
        <v>99</v>
      </c>
      <c r="B139" s="161"/>
      <c r="C139"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56">
        <v>720</v>
      </c>
      <c r="E139" s="37"/>
      <c r="F139" s="37"/>
      <c r="G139" s="37"/>
      <c r="H139" s="38"/>
    </row>
    <row r="140" spans="1:8" ht="69.7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56">
        <v>5400</v>
      </c>
      <c r="E140" s="37"/>
      <c r="F140" s="37"/>
      <c r="G140" s="37"/>
      <c r="H140" s="38"/>
    </row>
    <row r="141" spans="1:8" ht="69.7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56">
        <v>4002</v>
      </c>
      <c r="E141" s="37"/>
      <c r="F141" s="37"/>
      <c r="G141" s="37"/>
      <c r="H141" s="38"/>
    </row>
    <row r="142" spans="1:8"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56">
        <v>6000</v>
      </c>
      <c r="E142" s="37"/>
      <c r="F142" s="37"/>
      <c r="G142" s="37"/>
      <c r="H142" s="38"/>
    </row>
    <row r="143" spans="1:8" s="16" customFormat="1" ht="102" customHeight="1" thickBot="1" x14ac:dyDescent="0.25">
      <c r="A143" s="160" t="s">
        <v>16</v>
      </c>
      <c r="B143" s="161"/>
      <c r="C14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56">
        <v>900</v>
      </c>
      <c r="E143" s="37"/>
      <c r="F143" s="37"/>
      <c r="G143" s="37"/>
      <c r="H143" s="38"/>
    </row>
    <row r="144" spans="1:8" s="16" customFormat="1" ht="102" customHeight="1" thickBot="1" x14ac:dyDescent="0.25">
      <c r="A144" s="160" t="s">
        <v>103</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4" s="56">
        <v>100002</v>
      </c>
      <c r="E144" s="37"/>
      <c r="F144" s="37"/>
      <c r="G144" s="37"/>
      <c r="H144" s="38"/>
    </row>
    <row r="145" spans="1:8" s="16" customFormat="1" ht="126" customHeight="1" x14ac:dyDescent="0.2">
      <c r="A145" s="160" t="s">
        <v>104</v>
      </c>
      <c r="B145" s="161"/>
      <c r="C14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5" s="56">
        <v>2400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7" s="56">
        <v>5010</v>
      </c>
      <c r="E147" s="37"/>
      <c r="F147" s="37"/>
      <c r="G147" s="37"/>
      <c r="H147" s="38"/>
    </row>
    <row r="148" spans="1:8"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"2ГИС.УССУРИЙСК"</v>
      </c>
      <c r="D148" s="56">
        <v>2280</v>
      </c>
      <c r="E148" s="37"/>
      <c r="F148" s="37"/>
      <c r="G148" s="37"/>
      <c r="H148" s="38"/>
    </row>
    <row r="149" spans="1:8"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56">
        <v>11760</v>
      </c>
      <c r="E149" s="37"/>
      <c r="F149" s="37"/>
      <c r="G149" s="37"/>
      <c r="H149" s="3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56">
        <v>2520</v>
      </c>
      <c r="E150" s="37"/>
      <c r="F150" s="37"/>
      <c r="G150" s="37"/>
      <c r="H150" s="3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"2ГИС.УССУРИЙСК"</v>
      </c>
      <c r="D151" s="56">
        <v>4680</v>
      </c>
      <c r="E151" s="37"/>
      <c r="F151" s="37"/>
      <c r="G151" s="37"/>
      <c r="H151" s="3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"2ГИС.УССУРИЙСК"</v>
      </c>
      <c r="D152" s="56">
        <v>5616</v>
      </c>
      <c r="E152" s="37"/>
      <c r="F152" s="37"/>
      <c r="G152" s="37"/>
      <c r="H152" s="3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56">
        <v>7200</v>
      </c>
      <c r="E153" s="37"/>
      <c r="F153" s="37"/>
      <c r="G153" s="37"/>
      <c r="H153" s="3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56">
        <v>12600</v>
      </c>
      <c r="E154" s="37"/>
      <c r="F154" s="37"/>
      <c r="G154" s="37"/>
      <c r="H154" s="38"/>
    </row>
    <row r="155" spans="1:8"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56">
        <v>1680</v>
      </c>
      <c r="E155" s="37"/>
      <c r="F155" s="37"/>
      <c r="G155" s="37"/>
      <c r="H155" s="38"/>
    </row>
    <row r="156" spans="1:8" ht="50.1" customHeight="1" x14ac:dyDescent="0.2">
      <c r="A156" s="160" t="s">
        <v>115</v>
      </c>
      <c r="B156" s="161"/>
      <c r="C156" s="203" t="s">
        <v>95</v>
      </c>
      <c r="D156" s="56">
        <v>720</v>
      </c>
      <c r="E156" s="37"/>
      <c r="F156" s="37"/>
      <c r="G156" s="37"/>
      <c r="H156" s="38"/>
    </row>
    <row r="157" spans="1:8" ht="66.7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56">
        <v>7560</v>
      </c>
      <c r="E157" s="37"/>
      <c r="F157" s="37"/>
      <c r="G157" s="37"/>
      <c r="H157" s="38"/>
    </row>
    <row r="158" spans="1:8"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56">
        <v>8400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300" t="s">
        <v>119</v>
      </c>
      <c r="B160" s="30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1">
        <v>5004</v>
      </c>
      <c r="E160" s="32"/>
      <c r="F160" s="32"/>
      <c r="G160" s="32"/>
      <c r="H160" s="33"/>
    </row>
    <row r="161" spans="1:8" s="16" customFormat="1" ht="50.1" customHeight="1" x14ac:dyDescent="0.2">
      <c r="A161" s="160" t="s">
        <v>120</v>
      </c>
      <c r="B161" s="161"/>
      <c r="C161" s="209"/>
      <c r="D161" s="36">
        <v>5004</v>
      </c>
      <c r="E161" s="37"/>
      <c r="F161" s="37"/>
      <c r="G161" s="37"/>
      <c r="H161" s="38"/>
    </row>
    <row r="162" spans="1:8" s="16" customFormat="1" ht="50.1" customHeight="1" x14ac:dyDescent="0.2">
      <c r="A162" s="207" t="s">
        <v>121</v>
      </c>
      <c r="B162" s="208"/>
      <c r="C162" s="209"/>
      <c r="D162" s="293">
        <v>1500</v>
      </c>
      <c r="E162" s="157"/>
      <c r="F162" s="157"/>
      <c r="G162" s="157"/>
      <c r="H162" s="158"/>
    </row>
    <row r="163" spans="1:8" s="16" customFormat="1" ht="50.1" customHeight="1" x14ac:dyDescent="0.2">
      <c r="A163" s="207" t="s">
        <v>122</v>
      </c>
      <c r="B163" s="208"/>
      <c r="C163" s="209"/>
      <c r="D163" s="293">
        <v>150</v>
      </c>
      <c r="E163" s="157"/>
      <c r="F163" s="157"/>
      <c r="G163" s="157"/>
      <c r="H163" s="158"/>
    </row>
    <row r="164" spans="1:8" s="16" customFormat="1" ht="50.1" customHeight="1" thickBot="1" x14ac:dyDescent="0.25">
      <c r="A164" s="302" t="s">
        <v>123</v>
      </c>
      <c r="B164" s="303"/>
      <c r="C164" s="210"/>
      <c r="D164" s="78">
        <v>510</v>
      </c>
      <c r="E164" s="79"/>
      <c r="F164" s="79"/>
      <c r="G164" s="79"/>
      <c r="H164" s="80"/>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3" t="str">
        <f>"Интернет-площадка 2gis.ru на основе Cправочника организаций "&amp;$C$2&amp;""</f>
        <v>Интернет-площадка 2gis.ru на основе Cправочника организаций "2ГИС.УССУРИЙСК"</v>
      </c>
      <c r="D166" s="36">
        <v>5400</v>
      </c>
      <c r="E166" s="37"/>
      <c r="F166" s="37"/>
      <c r="G166" s="37"/>
      <c r="H166" s="38"/>
    </row>
    <row r="167" spans="1:8" ht="50.1" customHeight="1" x14ac:dyDescent="0.2">
      <c r="A167" s="160" t="s">
        <v>126</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7" s="56">
        <v>3900</v>
      </c>
      <c r="E167" s="37"/>
      <c r="F167" s="37"/>
      <c r="G167" s="37"/>
      <c r="H167" s="38"/>
    </row>
    <row r="168" spans="1:8" ht="50.1" customHeight="1" x14ac:dyDescent="0.2">
      <c r="A168" s="154" t="s">
        <v>195</v>
      </c>
      <c r="B168" s="204"/>
      <c r="C168" s="203" t="str">
        <f>"Интернет-площадка 2gis.ru на основе Cправочника организаций "&amp;$C$2&amp;""</f>
        <v>Интернет-площадка 2gis.ru на основе Cправочника организаций "2ГИС.УССУРИЙСК"</v>
      </c>
      <c r="D168" s="36">
        <v>7560</v>
      </c>
      <c r="E168" s="37"/>
      <c r="F168" s="37"/>
      <c r="G168" s="37"/>
      <c r="H168" s="38"/>
    </row>
    <row r="169" spans="1:8" ht="50.1" customHeight="1" x14ac:dyDescent="0.2">
      <c r="A169" s="154" t="s">
        <v>128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9" s="36">
        <v>5520</v>
      </c>
      <c r="E169" s="37"/>
      <c r="F169" s="37"/>
      <c r="G169" s="37"/>
      <c r="H169" s="38"/>
    </row>
    <row r="170" spans="1:8" s="16" customFormat="1" ht="78" customHeight="1" thickBot="1" x14ac:dyDescent="0.25">
      <c r="A170" s="160" t="s">
        <v>129</v>
      </c>
      <c r="B170" s="161"/>
      <c r="C17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0" s="56">
        <v>5142</v>
      </c>
      <c r="E170" s="37"/>
      <c r="F170" s="37"/>
      <c r="G170" s="37"/>
      <c r="H170" s="38"/>
    </row>
    <row r="171" spans="1:8" ht="50.1" customHeight="1" thickBot="1" x14ac:dyDescent="0.25">
      <c r="A171" s="24" t="s">
        <v>196</v>
      </c>
      <c r="B171" s="25"/>
      <c r="C171" s="26"/>
      <c r="D171" s="173"/>
      <c r="E171" s="173"/>
      <c r="F171" s="173"/>
      <c r="G171" s="173"/>
      <c r="H171" s="174"/>
    </row>
    <row r="172" spans="1:8" s="23" customFormat="1" ht="30" customHeight="1" thickBot="1" x14ac:dyDescent="0.25">
      <c r="A172" s="298"/>
      <c r="B172" s="298"/>
      <c r="C172" s="298"/>
      <c r="D172" s="298"/>
      <c r="E172" s="298"/>
      <c r="F172" s="298"/>
      <c r="G172" s="298"/>
      <c r="H172" s="299"/>
    </row>
    <row r="173" spans="1:8" s="16" customFormat="1" ht="83.25" customHeight="1" x14ac:dyDescent="0.2">
      <c r="A173" s="300" t="s">
        <v>197</v>
      </c>
      <c r="B173" s="30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290">
        <v>9240</v>
      </c>
      <c r="E173" s="291"/>
      <c r="F173" s="291"/>
      <c r="G173" s="291"/>
      <c r="H173" s="292"/>
    </row>
    <row r="174" spans="1:8" s="16" customFormat="1" ht="83.25" customHeight="1" thickBot="1" x14ac:dyDescent="0.25">
      <c r="A174" s="302" t="s">
        <v>198</v>
      </c>
      <c r="B174" s="303"/>
      <c r="C174" s="210"/>
      <c r="D174" s="304">
        <v>9240</v>
      </c>
      <c r="E174" s="165"/>
      <c r="F174" s="165"/>
      <c r="G174" s="165"/>
      <c r="H174" s="166"/>
    </row>
    <row r="175" spans="1:8" ht="50.1" customHeight="1" thickBot="1" x14ac:dyDescent="0.25">
      <c r="A175" s="197"/>
      <c r="B175" s="198"/>
      <c r="C175" s="125"/>
      <c r="D175" s="199"/>
      <c r="E175" s="199"/>
      <c r="F175" s="199"/>
      <c r="G175" s="199"/>
      <c r="H175" s="200"/>
    </row>
    <row r="176" spans="1:8" s="23" customFormat="1" ht="26.25" x14ac:dyDescent="0.2">
      <c r="A176" s="212"/>
      <c r="B176" s="213"/>
      <c r="C176" s="214"/>
      <c r="D176" s="213"/>
      <c r="E176" s="213"/>
      <c r="F176" s="213"/>
      <c r="G176" s="213"/>
      <c r="H176" s="215"/>
    </row>
    <row r="177" spans="1:8" s="16" customFormat="1" ht="21" x14ac:dyDescent="0.2">
      <c r="A177" s="216"/>
      <c r="B177" s="217" t="s">
        <v>130</v>
      </c>
      <c r="C177" s="218" t="s">
        <v>716</v>
      </c>
      <c r="D177" s="218"/>
      <c r="E177" s="219"/>
      <c r="F177" s="219"/>
      <c r="G177" s="219"/>
      <c r="H177" s="219"/>
    </row>
    <row r="178" spans="1:8" s="16" customFormat="1" ht="21" x14ac:dyDescent="0.2">
      <c r="A178" s="216"/>
      <c r="B178" s="219"/>
      <c r="C178" s="220" t="s">
        <v>326</v>
      </c>
      <c r="D178" s="220"/>
      <c r="E178" s="219"/>
      <c r="F178" s="219"/>
      <c r="G178" s="219"/>
      <c r="H178" s="219"/>
    </row>
    <row r="179" spans="1:8" s="16" customFormat="1" ht="21" x14ac:dyDescent="0.2">
      <c r="A179" s="216"/>
      <c r="B179" s="219"/>
      <c r="C179" s="220" t="s">
        <v>327</v>
      </c>
      <c r="D179" s="220"/>
      <c r="E179" s="219"/>
      <c r="F179" s="219"/>
      <c r="G179" s="219"/>
      <c r="H179" s="219"/>
    </row>
    <row r="180" spans="1:8" s="16" customFormat="1" ht="21" x14ac:dyDescent="0.2">
      <c r="A180" s="212"/>
      <c r="B180" s="213"/>
      <c r="C180" s="220"/>
      <c r="D180" s="220"/>
      <c r="E180" s="219"/>
      <c r="F180" s="219"/>
      <c r="G180" s="219"/>
      <c r="H180" s="213"/>
    </row>
    <row r="181" spans="1:8" s="16" customFormat="1" ht="26.25" x14ac:dyDescent="0.2">
      <c r="A181" s="223" t="str">
        <f>Абакан_юр!A171</f>
        <v>По соглашению сторон в качестве валюты платежа могут выступать украинские гривны, в этом случае курс следующий: 1 руб. = 0,5104 гривен</v>
      </c>
      <c r="B181" s="223"/>
      <c r="C181" s="223"/>
      <c r="D181" s="224"/>
      <c r="E181" s="224"/>
      <c r="F181" s="225"/>
      <c r="G181" s="226"/>
      <c r="H181" s="226"/>
    </row>
    <row r="182" spans="1:8" ht="26.25" x14ac:dyDescent="0.2">
      <c r="A182" s="223" t="str">
        <f>Абакан_юр!A172</f>
        <v>По соглашению сторон в качестве валюты платежа могут выступать дирхамы ОАЭ, в этом случае курс следующий: 1 руб. = 0,0436 дирхам</v>
      </c>
      <c r="B182" s="223"/>
      <c r="C182" s="223"/>
      <c r="D182" s="224"/>
      <c r="E182" s="224"/>
      <c r="F182" s="225"/>
      <c r="G182" s="228"/>
      <c r="H182" s="228"/>
    </row>
    <row r="183" spans="1:8" ht="26.25" x14ac:dyDescent="0.2">
      <c r="A183" s="223" t="str">
        <f>Абакан_юр!A173</f>
        <v>По соглашению сторон в качестве валюты платежа могут выступать доллары США, в этом случае курс следующий: 1 руб. = 0,0118 доллара</v>
      </c>
      <c r="B183" s="223"/>
      <c r="C183" s="223"/>
      <c r="D183" s="224"/>
      <c r="E183" s="224"/>
      <c r="F183" s="225"/>
      <c r="G183" s="228"/>
      <c r="H183" s="228"/>
    </row>
    <row r="184" spans="1:8" ht="26.25" x14ac:dyDescent="0.2">
      <c r="A184" s="223" t="str">
        <f>Абакан_юр!A174</f>
        <v>По соглашению сторон в качестве валюты платежа могут выступать евро, в этом случае курс следующий: 1 руб. = 0,0108 евро</v>
      </c>
      <c r="B184" s="223"/>
      <c r="C184" s="223"/>
      <c r="D184" s="224"/>
      <c r="E184" s="225"/>
      <c r="F184" s="225"/>
      <c r="G184" s="228"/>
      <c r="H184" s="228"/>
    </row>
    <row r="185" spans="1:8" ht="26.25" x14ac:dyDescent="0.2">
      <c r="A185" s="223" t="str">
        <f>Абакан_юр!A175</f>
        <v>По соглашению сторон в качестве валюты платежа могут выступать чешские кроны, в этом случае курс следующий: 1 руб. = 0,2741 крона</v>
      </c>
      <c r="B185" s="223"/>
      <c r="C185" s="223"/>
      <c r="D185" s="224"/>
      <c r="E185" s="225"/>
      <c r="F185" s="225"/>
      <c r="G185" s="228"/>
      <c r="H185" s="228"/>
    </row>
    <row r="186" spans="1:8" ht="26.25" x14ac:dyDescent="0.2">
      <c r="A186" s="223" t="str">
        <f>Абакан_юр!A176</f>
        <v>По соглашению сторон в качестве валюты платежа могут выступать киргизские сомы, в этом случае курс следующий: 1 руб. = 1,0001 сом</v>
      </c>
      <c r="B186" s="223"/>
      <c r="C186" s="223"/>
      <c r="D186" s="224"/>
      <c r="E186" s="224"/>
      <c r="F186" s="225"/>
      <c r="G186" s="228"/>
      <c r="H186" s="228"/>
    </row>
    <row r="187" spans="1:8" ht="26.25" x14ac:dyDescent="0.2">
      <c r="A18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7" s="223"/>
      <c r="C187" s="223"/>
      <c r="D187" s="224"/>
      <c r="E187" s="224"/>
      <c r="F187" s="225"/>
      <c r="G187" s="228"/>
      <c r="H187" s="228"/>
    </row>
    <row r="188" spans="1:8" ht="26.25" x14ac:dyDescent="0.2">
      <c r="A188" s="229"/>
      <c r="B188" s="229"/>
      <c r="C188" s="230"/>
      <c r="D188" s="231"/>
      <c r="E188" s="231"/>
      <c r="F188" s="232"/>
      <c r="G188" s="233"/>
      <c r="H188" s="233"/>
    </row>
    <row r="189" spans="1:8" ht="21" x14ac:dyDescent="0.2">
      <c r="A189" s="235" t="s">
        <v>141</v>
      </c>
      <c r="B189" s="235"/>
      <c r="C189" s="235"/>
      <c r="D189" s="235"/>
      <c r="E189" s="235"/>
      <c r="F189" s="235"/>
      <c r="G189" s="235"/>
      <c r="H189" s="235"/>
    </row>
    <row r="190" spans="1:8" ht="21" x14ac:dyDescent="0.2">
      <c r="A190" s="235" t="s">
        <v>142</v>
      </c>
      <c r="B190" s="235"/>
      <c r="C190" s="235"/>
      <c r="D190" s="235"/>
      <c r="E190" s="235"/>
      <c r="F190" s="235"/>
      <c r="G190" s="235"/>
      <c r="H190" s="235"/>
    </row>
    <row r="191" spans="1:8" ht="26.25" x14ac:dyDescent="0.2">
      <c r="A191" s="229"/>
      <c r="B191" s="229"/>
      <c r="C191" s="230"/>
      <c r="D191" s="231"/>
      <c r="E191" s="231"/>
      <c r="F191" s="232"/>
      <c r="G191" s="233"/>
      <c r="H191" s="233"/>
    </row>
    <row r="192" spans="1:8" ht="24" thickBot="1" x14ac:dyDescent="0.25">
      <c r="A192" s="236" t="s">
        <v>143</v>
      </c>
      <c r="B192" s="236"/>
      <c r="C192" s="236"/>
      <c r="D192" s="236"/>
      <c r="E192" s="236"/>
      <c r="F192" s="237"/>
      <c r="G192" s="227"/>
      <c r="H192" s="238"/>
    </row>
    <row r="193" spans="1:8" ht="21.75" thickBot="1" x14ac:dyDescent="0.25">
      <c r="A193" s="306" t="s">
        <v>144</v>
      </c>
      <c r="B193" s="307"/>
      <c r="C193" s="307"/>
      <c r="D193" s="307"/>
      <c r="E193" s="308"/>
      <c r="F193" s="242"/>
      <c r="H193" s="243"/>
    </row>
    <row r="194" spans="1:8" ht="21.75" thickBot="1" x14ac:dyDescent="0.25">
      <c r="A194" s="421" t="s">
        <v>145</v>
      </c>
      <c r="B194" s="422"/>
      <c r="C194" s="246" t="s">
        <v>146</v>
      </c>
      <c r="D194" s="435" t="s">
        <v>147</v>
      </c>
      <c r="E194" s="436"/>
      <c r="F194" s="248"/>
      <c r="G194" s="248"/>
      <c r="H194" s="248"/>
    </row>
    <row r="195" spans="1:8" ht="84" x14ac:dyDescent="0.2">
      <c r="A195" s="254" t="s">
        <v>148</v>
      </c>
      <c r="B195" s="255"/>
      <c r="C195" s="256" t="s">
        <v>149</v>
      </c>
      <c r="D195" s="257" t="s">
        <v>150</v>
      </c>
      <c r="E195" s="258"/>
      <c r="F195" s="248"/>
      <c r="G195" s="248"/>
      <c r="H195" s="248"/>
    </row>
    <row r="196" spans="1:8" ht="21" x14ac:dyDescent="0.2">
      <c r="A196" s="254" t="s">
        <v>151</v>
      </c>
      <c r="B196" s="255"/>
      <c r="C196" s="256" t="s">
        <v>152</v>
      </c>
      <c r="D196" s="257" t="s">
        <v>153</v>
      </c>
      <c r="E196" s="258"/>
      <c r="F196" s="248"/>
      <c r="G196" s="248"/>
      <c r="H196" s="248"/>
    </row>
    <row r="197" spans="1:8" ht="63.75" thickBot="1" x14ac:dyDescent="0.25">
      <c r="A197" s="316" t="s">
        <v>154</v>
      </c>
      <c r="B197" s="317"/>
      <c r="C197" s="318" t="s">
        <v>155</v>
      </c>
      <c r="D197" s="319" t="s">
        <v>153</v>
      </c>
      <c r="E197" s="320"/>
      <c r="F197" s="248"/>
      <c r="G197" s="248"/>
      <c r="H197" s="248"/>
    </row>
    <row r="198" spans="1:8" ht="42.75" thickBot="1" x14ac:dyDescent="0.25">
      <c r="A198" s="316" t="s">
        <v>157</v>
      </c>
      <c r="B198" s="317"/>
      <c r="C198" s="613" t="s">
        <v>158</v>
      </c>
      <c r="D198" s="319" t="s">
        <v>153</v>
      </c>
      <c r="E198" s="320"/>
      <c r="F198" s="242"/>
      <c r="G198" s="242"/>
      <c r="H198" s="242"/>
    </row>
    <row r="199" spans="1:8" ht="50.1" customHeight="1" thickBot="1" x14ac:dyDescent="0.25">
      <c r="A199" s="316" t="s">
        <v>159</v>
      </c>
      <c r="B199" s="317"/>
      <c r="C199" s="318" t="s">
        <v>160</v>
      </c>
      <c r="D199" s="319" t="s">
        <v>153</v>
      </c>
      <c r="E199" s="320"/>
      <c r="F199" s="232"/>
      <c r="G199" s="233"/>
      <c r="H199" s="233"/>
    </row>
    <row r="200" spans="1:8" ht="50.1" customHeight="1" x14ac:dyDescent="0.2">
      <c r="A200" s="260" t="s">
        <v>161</v>
      </c>
      <c r="B200" s="260"/>
      <c r="C200" s="260"/>
      <c r="D200" s="260"/>
      <c r="E200" s="260"/>
      <c r="F200" s="260"/>
      <c r="G200" s="260"/>
      <c r="H200" s="260"/>
    </row>
    <row r="201" spans="1:8" ht="94.5" customHeight="1" x14ac:dyDescent="0.2">
      <c r="A201" s="260" t="s">
        <v>162</v>
      </c>
      <c r="B201" s="260"/>
      <c r="C201" s="260"/>
      <c r="D201" s="260"/>
      <c r="E201" s="260"/>
      <c r="F201" s="260"/>
      <c r="G201" s="260"/>
      <c r="H201" s="260"/>
    </row>
    <row r="202" spans="1:8" ht="101.25" customHeight="1" x14ac:dyDescent="0.2">
      <c r="A20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1"/>
      <c r="C202" s="321"/>
      <c r="D202" s="321"/>
      <c r="E202" s="321"/>
      <c r="F202" s="321"/>
      <c r="G202" s="321"/>
      <c r="H202" s="321"/>
    </row>
    <row r="203" spans="1:8" ht="111" customHeight="1" x14ac:dyDescent="0.2">
      <c r="A203" s="235" t="s">
        <v>164</v>
      </c>
      <c r="B203" s="235"/>
      <c r="C203" s="235"/>
      <c r="D203" s="235"/>
      <c r="E203" s="235"/>
      <c r="F203" s="235"/>
      <c r="G203" s="235"/>
      <c r="H203" s="235"/>
    </row>
    <row r="204" spans="1:8" ht="124.5" customHeight="1" x14ac:dyDescent="0.2">
      <c r="A204" s="260" t="s">
        <v>165</v>
      </c>
      <c r="B204" s="260"/>
      <c r="C204" s="260"/>
      <c r="D204" s="260"/>
      <c r="E204" s="260"/>
      <c r="F204" s="260"/>
      <c r="G204" s="260"/>
      <c r="H204" s="260"/>
    </row>
    <row r="205" spans="1:8" s="213" customFormat="1" ht="102.75" customHeight="1" x14ac:dyDescent="0.2">
      <c r="A205" s="235" t="s">
        <v>166</v>
      </c>
      <c r="B205" s="235"/>
      <c r="C205" s="235"/>
      <c r="D205" s="235"/>
      <c r="E205" s="235"/>
      <c r="F205" s="235"/>
      <c r="G205" s="235"/>
      <c r="H205" s="235"/>
    </row>
    <row r="206" spans="1:8" s="234" customFormat="1" ht="222.75" customHeight="1" x14ac:dyDescent="0.2">
      <c r="A206" s="212"/>
      <c r="B206" s="213"/>
      <c r="C206" s="214"/>
      <c r="D206" s="213"/>
      <c r="E206" s="213"/>
      <c r="F206" s="213"/>
      <c r="G206" s="213"/>
      <c r="H206" s="215"/>
    </row>
    <row r="207" spans="1:8" ht="27" customHeight="1" x14ac:dyDescent="0.2"/>
    <row r="208" spans="1:8" ht="27" customHeight="1" x14ac:dyDescent="0.2"/>
    <row r="209" spans="1:8" ht="182.25" customHeight="1" x14ac:dyDescent="0.2"/>
    <row r="210" spans="1:8" ht="81" customHeight="1" x14ac:dyDescent="0.2"/>
    <row r="211" spans="1:8" ht="48.75" customHeight="1" x14ac:dyDescent="0.2"/>
    <row r="212" spans="1:8" s="262" customFormat="1" ht="114.75" customHeight="1" x14ac:dyDescent="0.2">
      <c r="A212" s="212"/>
      <c r="B212" s="213"/>
      <c r="C212" s="214"/>
      <c r="D212" s="213"/>
      <c r="E212" s="213"/>
      <c r="F212" s="213"/>
      <c r="G212" s="213"/>
      <c r="H212" s="215"/>
    </row>
  </sheetData>
  <sheetProtection selectLockedCells="1" selectUnlockedCells="1"/>
  <mergeCells count="336">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61"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3" t="s">
        <v>168</v>
      </c>
      <c r="E6" s="264" t="s">
        <v>169</v>
      </c>
      <c r="F6" s="265" t="s">
        <v>170</v>
      </c>
      <c r="G6" s="264" t="s">
        <v>171</v>
      </c>
      <c r="H6" s="266"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267">
        <v>72</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275">
        <f>F48*1.2</f>
        <v>288</v>
      </c>
      <c r="E48" s="275">
        <f>F48*1.1</f>
        <v>264</v>
      </c>
      <c r="F48" s="275">
        <v>240</v>
      </c>
      <c r="G48" s="275">
        <f>F48*0.75</f>
        <v>180</v>
      </c>
      <c r="H48" s="275">
        <f>F48*0.5</f>
        <v>120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1">
        <f>F55*1.2</f>
        <v>9028.7999999999993</v>
      </c>
      <c r="E55" s="32">
        <f>F55*1.1</f>
        <v>8276.4000000000015</v>
      </c>
      <c r="F55" s="32">
        <v>7524</v>
      </c>
      <c r="G55" s="32">
        <f>F55*0.75</f>
        <v>5643</v>
      </c>
      <c r="H55" s="33">
        <f>F55*0.5</f>
        <v>3762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54">
        <f>F61*1.2</f>
        <v>9921.6</v>
      </c>
      <c r="E61" s="32">
        <f>F61*1.1</f>
        <v>9094.8000000000011</v>
      </c>
      <c r="F61" s="32">
        <v>8268</v>
      </c>
      <c r="G61" s="32">
        <f>F61*0.75</f>
        <v>6201</v>
      </c>
      <c r="H61" s="33">
        <f>F61*0.5</f>
        <v>4134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267">
        <v>72</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120 до 4560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144">
        <v>120</v>
      </c>
      <c r="E72" s="145"/>
      <c r="F72" s="145"/>
      <c r="G72" s="145"/>
      <c r="H72" s="146"/>
    </row>
    <row r="73" spans="1:8" s="16" customFormat="1" ht="37.5" customHeight="1" outlineLevel="1" x14ac:dyDescent="0.2">
      <c r="A73" s="147" t="s">
        <v>40</v>
      </c>
      <c r="B73" s="148"/>
      <c r="C73" s="143"/>
      <c r="D73" s="36">
        <v>240</v>
      </c>
      <c r="E73" s="37"/>
      <c r="F73" s="37"/>
      <c r="G73" s="37"/>
      <c r="H73" s="38"/>
    </row>
    <row r="74" spans="1:8" s="16" customFormat="1" ht="37.5" customHeight="1" outlineLevel="1" x14ac:dyDescent="0.2">
      <c r="A74" s="147" t="s">
        <v>41</v>
      </c>
      <c r="B74" s="148"/>
      <c r="C74" s="143"/>
      <c r="D74" s="36">
        <v>480</v>
      </c>
      <c r="E74" s="37"/>
      <c r="F74" s="37"/>
      <c r="G74" s="37"/>
      <c r="H74" s="38"/>
    </row>
    <row r="75" spans="1:8" s="16" customFormat="1" ht="37.5" customHeight="1" outlineLevel="1" x14ac:dyDescent="0.2">
      <c r="A75" s="147" t="s">
        <v>42</v>
      </c>
      <c r="B75" s="148"/>
      <c r="C75" s="143"/>
      <c r="D75" s="36">
        <v>720</v>
      </c>
      <c r="E75" s="37"/>
      <c r="F75" s="37"/>
      <c r="G75" s="37"/>
      <c r="H75" s="38"/>
    </row>
    <row r="76" spans="1:8" s="16" customFormat="1" ht="37.5" customHeight="1" outlineLevel="1" x14ac:dyDescent="0.2">
      <c r="A76" s="147" t="s">
        <v>43</v>
      </c>
      <c r="B76" s="148"/>
      <c r="C76" s="143"/>
      <c r="D76" s="36">
        <v>960</v>
      </c>
      <c r="E76" s="37"/>
      <c r="F76" s="37"/>
      <c r="G76" s="37"/>
      <c r="H76" s="38"/>
    </row>
    <row r="77" spans="1:8" s="16" customFormat="1" ht="37.5" customHeight="1" outlineLevel="1" x14ac:dyDescent="0.2">
      <c r="A77" s="147" t="s">
        <v>44</v>
      </c>
      <c r="B77" s="148"/>
      <c r="C77" s="143"/>
      <c r="D77" s="36">
        <v>1200</v>
      </c>
      <c r="E77" s="37"/>
      <c r="F77" s="37"/>
      <c r="G77" s="37"/>
      <c r="H77" s="38"/>
    </row>
    <row r="78" spans="1:8" s="16" customFormat="1" ht="37.5" customHeight="1" outlineLevel="1" x14ac:dyDescent="0.2">
      <c r="A78" s="147" t="s">
        <v>45</v>
      </c>
      <c r="B78" s="148"/>
      <c r="C78" s="143"/>
      <c r="D78" s="36">
        <v>1440</v>
      </c>
      <c r="E78" s="37"/>
      <c r="F78" s="37"/>
      <c r="G78" s="37"/>
      <c r="H78" s="38"/>
    </row>
    <row r="79" spans="1:8" s="16" customFormat="1" ht="37.5" customHeight="1" outlineLevel="1" x14ac:dyDescent="0.2">
      <c r="A79" s="147" t="s">
        <v>46</v>
      </c>
      <c r="B79" s="148"/>
      <c r="C79" s="143"/>
      <c r="D79" s="36">
        <v>1680</v>
      </c>
      <c r="E79" s="37"/>
      <c r="F79" s="37"/>
      <c r="G79" s="37"/>
      <c r="H79" s="38"/>
    </row>
    <row r="80" spans="1:8" s="16" customFormat="1" ht="37.5" customHeight="1" outlineLevel="1" x14ac:dyDescent="0.2">
      <c r="A80" s="147" t="s">
        <v>47</v>
      </c>
      <c r="B80" s="148"/>
      <c r="C80" s="143"/>
      <c r="D80" s="36">
        <v>1920</v>
      </c>
      <c r="E80" s="37"/>
      <c r="F80" s="37"/>
      <c r="G80" s="37"/>
      <c r="H80" s="38"/>
    </row>
    <row r="81" spans="1:8" s="16" customFormat="1" ht="37.5" customHeight="1" outlineLevel="1" x14ac:dyDescent="0.2">
      <c r="A81" s="147" t="s">
        <v>48</v>
      </c>
      <c r="B81" s="148"/>
      <c r="C81" s="143"/>
      <c r="D81" s="36">
        <v>2160</v>
      </c>
      <c r="E81" s="37"/>
      <c r="F81" s="37"/>
      <c r="G81" s="37"/>
      <c r="H81" s="38"/>
    </row>
    <row r="82" spans="1:8" s="16" customFormat="1" ht="37.5" customHeight="1" outlineLevel="1" x14ac:dyDescent="0.2">
      <c r="A82" s="147" t="s">
        <v>49</v>
      </c>
      <c r="B82" s="148"/>
      <c r="C82" s="143"/>
      <c r="D82" s="36">
        <v>2400</v>
      </c>
      <c r="E82" s="37"/>
      <c r="F82" s="37"/>
      <c r="G82" s="37"/>
      <c r="H82" s="38"/>
    </row>
    <row r="83" spans="1:8" s="16" customFormat="1" ht="37.5" customHeight="1" outlineLevel="1" x14ac:dyDescent="0.2">
      <c r="A83" s="147" t="s">
        <v>50</v>
      </c>
      <c r="B83" s="148"/>
      <c r="C83" s="143"/>
      <c r="D83" s="36">
        <v>2640</v>
      </c>
      <c r="E83" s="37"/>
      <c r="F83" s="37"/>
      <c r="G83" s="37"/>
      <c r="H83" s="38"/>
    </row>
    <row r="84" spans="1:8" s="16" customFormat="1" ht="37.5" customHeight="1" outlineLevel="1" x14ac:dyDescent="0.2">
      <c r="A84" s="147" t="s">
        <v>51</v>
      </c>
      <c r="B84" s="148"/>
      <c r="C84" s="143"/>
      <c r="D84" s="36">
        <v>2880</v>
      </c>
      <c r="E84" s="37"/>
      <c r="F84" s="37"/>
      <c r="G84" s="37"/>
      <c r="H84" s="38"/>
    </row>
    <row r="85" spans="1:8" s="16" customFormat="1" ht="37.5" customHeight="1" outlineLevel="1" x14ac:dyDescent="0.2">
      <c r="A85" s="147" t="s">
        <v>52</v>
      </c>
      <c r="B85" s="148"/>
      <c r="C85" s="143"/>
      <c r="D85" s="36">
        <v>3120</v>
      </c>
      <c r="E85" s="37"/>
      <c r="F85" s="37"/>
      <c r="G85" s="37"/>
      <c r="H85" s="38"/>
    </row>
    <row r="86" spans="1:8" s="16" customFormat="1" ht="37.5" customHeight="1" outlineLevel="1" x14ac:dyDescent="0.2">
      <c r="A86" s="147" t="s">
        <v>53</v>
      </c>
      <c r="B86" s="148"/>
      <c r="C86" s="143"/>
      <c r="D86" s="36">
        <v>3360</v>
      </c>
      <c r="E86" s="37"/>
      <c r="F86" s="37"/>
      <c r="G86" s="37"/>
      <c r="H86" s="38"/>
    </row>
    <row r="87" spans="1:8" s="16" customFormat="1" ht="37.5" customHeight="1" outlineLevel="1" x14ac:dyDescent="0.2">
      <c r="A87" s="147" t="s">
        <v>54</v>
      </c>
      <c r="B87" s="148"/>
      <c r="C87" s="143"/>
      <c r="D87" s="36">
        <v>3600</v>
      </c>
      <c r="E87" s="37"/>
      <c r="F87" s="37"/>
      <c r="G87" s="37"/>
      <c r="H87" s="38"/>
    </row>
    <row r="88" spans="1:8" s="16" customFormat="1" ht="37.5" customHeight="1" outlineLevel="1" x14ac:dyDescent="0.2">
      <c r="A88" s="147" t="s">
        <v>55</v>
      </c>
      <c r="B88" s="148"/>
      <c r="C88" s="143"/>
      <c r="D88" s="36">
        <v>3840</v>
      </c>
      <c r="E88" s="37"/>
      <c r="F88" s="37"/>
      <c r="G88" s="37"/>
      <c r="H88" s="38"/>
    </row>
    <row r="89" spans="1:8" s="16" customFormat="1" ht="37.5" customHeight="1" outlineLevel="1" x14ac:dyDescent="0.2">
      <c r="A89" s="147" t="s">
        <v>56</v>
      </c>
      <c r="B89" s="148"/>
      <c r="C89" s="143"/>
      <c r="D89" s="36">
        <v>4080</v>
      </c>
      <c r="E89" s="37"/>
      <c r="F89" s="37"/>
      <c r="G89" s="37"/>
      <c r="H89" s="38"/>
    </row>
    <row r="90" spans="1:8" s="16" customFormat="1" ht="37.5" customHeight="1" outlineLevel="1" x14ac:dyDescent="0.2">
      <c r="A90" s="147" t="s">
        <v>57</v>
      </c>
      <c r="B90" s="148"/>
      <c r="C90" s="143"/>
      <c r="D90" s="36">
        <v>4320</v>
      </c>
      <c r="E90" s="37"/>
      <c r="F90" s="37"/>
      <c r="G90" s="37"/>
      <c r="H90" s="38"/>
    </row>
    <row r="91" spans="1:8" s="16" customFormat="1" ht="37.5" customHeight="1" outlineLevel="1" thickBot="1" x14ac:dyDescent="0.25">
      <c r="A91" s="147" t="s">
        <v>58</v>
      </c>
      <c r="B91" s="148"/>
      <c r="C91" s="143"/>
      <c r="D91" s="36">
        <v>4560</v>
      </c>
      <c r="E91" s="37"/>
      <c r="F91" s="37"/>
      <c r="G91" s="37"/>
      <c r="H91" s="38"/>
    </row>
    <row r="92" spans="1:8" s="16" customFormat="1" ht="50.1" customHeight="1" thickBot="1" x14ac:dyDescent="0.25">
      <c r="A92" s="136" t="s">
        <v>59</v>
      </c>
      <c r="B92" s="137"/>
      <c r="C92" s="137"/>
      <c r="D92" s="138" t="str">
        <f>"от "&amp;MIN(D93:D104)&amp;" до "&amp;MAX(D93:D104)</f>
        <v>от 240 до 3954</v>
      </c>
      <c r="E92" s="139"/>
      <c r="F92" s="139"/>
      <c r="G92" s="139"/>
      <c r="H92" s="140"/>
    </row>
    <row r="93" spans="1:8" s="16" customFormat="1" ht="161.25" customHeight="1" x14ac:dyDescent="0.2">
      <c r="A93" s="517" t="s">
        <v>616</v>
      </c>
      <c r="B93" s="150" t="s">
        <v>194</v>
      </c>
      <c r="C9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144">
        <v>534</v>
      </c>
      <c r="E93" s="145"/>
      <c r="F93" s="145"/>
      <c r="G93" s="145"/>
      <c r="H93" s="146"/>
    </row>
    <row r="94" spans="1:8" s="16" customFormat="1" ht="152.25" customHeight="1" x14ac:dyDescent="0.2">
      <c r="A94" s="691" t="s">
        <v>617</v>
      </c>
      <c r="B94" s="150" t="s">
        <v>13</v>
      </c>
      <c r="C94" s="350"/>
      <c r="D94" s="144">
        <v>354</v>
      </c>
      <c r="E94" s="145"/>
      <c r="F94" s="145"/>
      <c r="G94" s="145"/>
      <c r="H94" s="146"/>
    </row>
    <row r="95" spans="1:8" s="16" customFormat="1" ht="152.25" customHeight="1" x14ac:dyDescent="0.2">
      <c r="A95" s="149" t="s">
        <v>60</v>
      </c>
      <c r="B95" s="150" t="s">
        <v>13</v>
      </c>
      <c r="C95" s="35"/>
      <c r="D95" s="144">
        <v>534</v>
      </c>
      <c r="E95" s="145"/>
      <c r="F95" s="145"/>
      <c r="G95" s="145"/>
      <c r="H95" s="146"/>
    </row>
    <row r="96" spans="1:8" s="16" customFormat="1" ht="37.5" customHeight="1" x14ac:dyDescent="0.2">
      <c r="A96" s="160" t="s">
        <v>61</v>
      </c>
      <c r="B96" s="281"/>
      <c r="C96" s="15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6">
        <v>354</v>
      </c>
      <c r="E96" s="37"/>
      <c r="F96" s="37"/>
      <c r="G96" s="37"/>
      <c r="H96" s="38"/>
    </row>
    <row r="97" spans="1:8" s="16" customFormat="1" ht="37.5" customHeight="1" x14ac:dyDescent="0.2">
      <c r="A97" s="160" t="s">
        <v>62</v>
      </c>
      <c r="B97" s="281"/>
      <c r="C97" s="159"/>
      <c r="D97" s="36">
        <v>2010</v>
      </c>
      <c r="E97" s="37"/>
      <c r="F97" s="37"/>
      <c r="G97" s="37"/>
      <c r="H97" s="38"/>
    </row>
    <row r="98" spans="1:8" s="16" customFormat="1" ht="37.5" customHeight="1" x14ac:dyDescent="0.2">
      <c r="A98" s="160" t="s">
        <v>63</v>
      </c>
      <c r="B98" s="281"/>
      <c r="C98" s="159"/>
      <c r="D98" s="36">
        <v>1122</v>
      </c>
      <c r="E98" s="37"/>
      <c r="F98" s="37"/>
      <c r="G98" s="37"/>
      <c r="H98" s="38"/>
    </row>
    <row r="99" spans="1:8" s="16" customFormat="1" ht="37.5" customHeight="1" x14ac:dyDescent="0.2">
      <c r="A99" s="160" t="s">
        <v>64</v>
      </c>
      <c r="B99" s="161"/>
      <c r="C99" s="159"/>
      <c r="D99" s="36">
        <v>1536</v>
      </c>
      <c r="E99" s="37"/>
      <c r="F99" s="37"/>
      <c r="G99" s="37"/>
      <c r="H99" s="38"/>
    </row>
    <row r="100" spans="1:8" s="16" customFormat="1" ht="37.5" customHeight="1" x14ac:dyDescent="0.2">
      <c r="A100" s="160" t="s">
        <v>65</v>
      </c>
      <c r="B100" s="281"/>
      <c r="C100" s="159"/>
      <c r="D100" s="36">
        <v>240</v>
      </c>
      <c r="E100" s="37"/>
      <c r="F100" s="37"/>
      <c r="G100" s="37"/>
      <c r="H100" s="38"/>
    </row>
    <row r="101" spans="1:8" s="16" customFormat="1" ht="37.5" customHeight="1" x14ac:dyDescent="0.2">
      <c r="A101" s="160" t="s">
        <v>66</v>
      </c>
      <c r="B101" s="281"/>
      <c r="C101" s="159"/>
      <c r="D101" s="36">
        <v>240</v>
      </c>
      <c r="E101" s="37"/>
      <c r="F101" s="37"/>
      <c r="G101" s="37"/>
      <c r="H101" s="38"/>
    </row>
    <row r="102" spans="1:8" s="16" customFormat="1" ht="37.5" customHeight="1" x14ac:dyDescent="0.2">
      <c r="A102" s="160" t="s">
        <v>67</v>
      </c>
      <c r="B102" s="281"/>
      <c r="C102" s="159"/>
      <c r="D102" s="36">
        <v>480</v>
      </c>
      <c r="E102" s="37"/>
      <c r="F102" s="37"/>
      <c r="G102" s="37"/>
      <c r="H102" s="38"/>
    </row>
    <row r="103" spans="1:8" s="16" customFormat="1" ht="37.5" customHeight="1" x14ac:dyDescent="0.2">
      <c r="A103" s="160" t="s">
        <v>68</v>
      </c>
      <c r="B103" s="281"/>
      <c r="C103" s="159"/>
      <c r="D103" s="36">
        <v>720</v>
      </c>
      <c r="E103" s="37"/>
      <c r="F103" s="37"/>
      <c r="G103" s="37"/>
      <c r="H103" s="38"/>
    </row>
    <row r="104" spans="1:8" s="16" customFormat="1" ht="37.5" customHeight="1" thickBot="1" x14ac:dyDescent="0.25">
      <c r="A104" s="207" t="s">
        <v>69</v>
      </c>
      <c r="B104" s="282"/>
      <c r="C104" s="164"/>
      <c r="D104" s="36">
        <v>3954</v>
      </c>
      <c r="E104" s="37"/>
      <c r="F104" s="37"/>
      <c r="G104" s="37"/>
      <c r="H104" s="38"/>
    </row>
    <row r="105" spans="1:8" s="16" customFormat="1" ht="117.75" customHeight="1" thickBot="1" x14ac:dyDescent="0.25">
      <c r="A105" s="283" t="s">
        <v>71</v>
      </c>
      <c r="B105" s="284"/>
      <c r="C10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45">
        <v>30</v>
      </c>
      <c r="E105" s="45"/>
      <c r="F105" s="45"/>
      <c r="G105" s="45"/>
      <c r="H105" s="46"/>
    </row>
    <row r="106" spans="1:8" s="28" customFormat="1" ht="50.1" customHeight="1" thickBot="1" x14ac:dyDescent="0.25">
      <c r="A106" s="24" t="s">
        <v>72</v>
      </c>
      <c r="B106" s="25"/>
      <c r="C106" s="26"/>
      <c r="D106" s="173" t="e">
        <f>"от "&amp;MIN(D108,D128:H129,#REF!,D130:H144)&amp;" до "&amp;MAX(D108,D128:H129,#REF!,D130:H144)</f>
        <v>#REF!</v>
      </c>
      <c r="E106" s="173"/>
      <c r="F106" s="173"/>
      <c r="G106" s="173"/>
      <c r="H106" s="174"/>
    </row>
    <row r="107" spans="1:8" s="16" customFormat="1" ht="24.95" customHeight="1" thickBot="1" x14ac:dyDescent="0.25">
      <c r="A107" s="286"/>
      <c r="B107" s="287"/>
      <c r="C107" s="130"/>
      <c r="D107" s="288"/>
      <c r="E107" s="288"/>
      <c r="F107" s="288"/>
      <c r="G107" s="288"/>
      <c r="H107" s="289"/>
    </row>
    <row r="108" spans="1:8" s="16" customFormat="1" ht="55.5" customHeight="1" thickBot="1" x14ac:dyDescent="0.25">
      <c r="A108" s="179" t="s">
        <v>73</v>
      </c>
      <c r="B108" s="180"/>
      <c r="C10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182">
        <v>900</v>
      </c>
      <c r="E108" s="182"/>
      <c r="F108" s="182"/>
      <c r="G108" s="182"/>
      <c r="H108" s="183"/>
    </row>
    <row r="109" spans="1:8" s="16" customFormat="1" ht="55.5" customHeight="1" thickBot="1" x14ac:dyDescent="0.25">
      <c r="A109" s="184" t="s">
        <v>74</v>
      </c>
      <c r="B109" s="185"/>
      <c r="C109" s="186"/>
      <c r="D109" s="187" t="s">
        <v>75</v>
      </c>
      <c r="E109" s="188"/>
      <c r="F109" s="188"/>
      <c r="G109" s="188"/>
      <c r="H109" s="189"/>
    </row>
    <row r="110" spans="1:8" s="16" customFormat="1" ht="55.5" customHeight="1" x14ac:dyDescent="0.2">
      <c r="A110" s="190" t="s">
        <v>76</v>
      </c>
      <c r="B110" s="191"/>
      <c r="C110" s="186"/>
      <c r="D110" s="157">
        <f>D108/4</f>
        <v>225</v>
      </c>
      <c r="E110" s="157"/>
      <c r="F110" s="157"/>
      <c r="G110" s="157"/>
      <c r="H110" s="158"/>
    </row>
    <row r="111" spans="1:8" s="16" customFormat="1" ht="55.5" customHeight="1" x14ac:dyDescent="0.2">
      <c r="A111" s="190" t="s">
        <v>77</v>
      </c>
      <c r="B111" s="191"/>
      <c r="C111" s="186"/>
      <c r="D111" s="157">
        <f>D108/5</f>
        <v>180</v>
      </c>
      <c r="E111" s="157"/>
      <c r="F111" s="157"/>
      <c r="G111" s="157"/>
      <c r="H111" s="158"/>
    </row>
    <row r="112" spans="1:8" s="16" customFormat="1" ht="55.5" customHeight="1" x14ac:dyDescent="0.2">
      <c r="A112" s="190" t="s">
        <v>78</v>
      </c>
      <c r="B112" s="191"/>
      <c r="C112" s="186"/>
      <c r="D112" s="157">
        <f>D108/6</f>
        <v>150</v>
      </c>
      <c r="E112" s="157"/>
      <c r="F112" s="157"/>
      <c r="G112" s="157"/>
      <c r="H112" s="158"/>
    </row>
    <row r="113" spans="1:8" s="16" customFormat="1" ht="55.5" customHeight="1" x14ac:dyDescent="0.2">
      <c r="A113" s="190" t="s">
        <v>79</v>
      </c>
      <c r="B113" s="191"/>
      <c r="C113" s="186"/>
      <c r="D113" s="157">
        <f>D108/7</f>
        <v>128.57142857142858</v>
      </c>
      <c r="E113" s="157"/>
      <c r="F113" s="157"/>
      <c r="G113" s="157"/>
      <c r="H113" s="158"/>
    </row>
    <row r="114" spans="1:8" s="16" customFormat="1" ht="55.5" customHeight="1" x14ac:dyDescent="0.2">
      <c r="A114" s="190" t="s">
        <v>80</v>
      </c>
      <c r="B114" s="191"/>
      <c r="C114" s="186"/>
      <c r="D114" s="157">
        <f>D108/8</f>
        <v>112.5</v>
      </c>
      <c r="E114" s="157"/>
      <c r="F114" s="157"/>
      <c r="G114" s="157"/>
      <c r="H114" s="158"/>
    </row>
    <row r="115" spans="1:8" s="16" customFormat="1" ht="55.5" customHeight="1" x14ac:dyDescent="0.2">
      <c r="A115" s="190" t="s">
        <v>81</v>
      </c>
      <c r="B115" s="191"/>
      <c r="C115" s="186"/>
      <c r="D115" s="157">
        <f>D108/9</f>
        <v>100</v>
      </c>
      <c r="E115" s="157"/>
      <c r="F115" s="157"/>
      <c r="G115" s="157"/>
      <c r="H115" s="158"/>
    </row>
    <row r="116" spans="1:8" s="16" customFormat="1" ht="55.5" customHeight="1" x14ac:dyDescent="0.2">
      <c r="A116" s="190" t="s">
        <v>82</v>
      </c>
      <c r="B116" s="191"/>
      <c r="C116" s="186"/>
      <c r="D116" s="157">
        <f>D108/10</f>
        <v>90</v>
      </c>
      <c r="E116" s="157"/>
      <c r="F116" s="157"/>
      <c r="G116" s="157"/>
      <c r="H116" s="158"/>
    </row>
    <row r="117" spans="1:8" s="16" customFormat="1" ht="55.5" customHeight="1" thickBot="1" x14ac:dyDescent="0.25">
      <c r="A117" s="179" t="s">
        <v>83</v>
      </c>
      <c r="B117" s="180"/>
      <c r="C117" s="186"/>
      <c r="D117" s="182">
        <v>1920</v>
      </c>
      <c r="E117" s="182"/>
      <c r="F117" s="182"/>
      <c r="G117" s="182"/>
      <c r="H117" s="183"/>
    </row>
    <row r="118" spans="1:8" s="16" customFormat="1" ht="55.5" customHeight="1" thickBot="1" x14ac:dyDescent="0.25">
      <c r="A118" s="184" t="s">
        <v>74</v>
      </c>
      <c r="B118" s="185"/>
      <c r="C118" s="186"/>
      <c r="D118" s="187" t="s">
        <v>75</v>
      </c>
      <c r="E118" s="188"/>
      <c r="F118" s="188"/>
      <c r="G118" s="188"/>
      <c r="H118" s="189"/>
    </row>
    <row r="119" spans="1:8" s="16" customFormat="1" ht="55.5" customHeight="1" x14ac:dyDescent="0.2">
      <c r="A119" s="190" t="s">
        <v>76</v>
      </c>
      <c r="B119" s="191"/>
      <c r="C119" s="186"/>
      <c r="D119" s="157">
        <v>480</v>
      </c>
      <c r="E119" s="157"/>
      <c r="F119" s="157"/>
      <c r="G119" s="157"/>
      <c r="H119" s="158"/>
    </row>
    <row r="120" spans="1:8" s="16" customFormat="1" ht="55.5" customHeight="1" x14ac:dyDescent="0.2">
      <c r="A120" s="190" t="s">
        <v>77</v>
      </c>
      <c r="B120" s="191"/>
      <c r="C120" s="186"/>
      <c r="D120" s="157">
        <v>384</v>
      </c>
      <c r="E120" s="157"/>
      <c r="F120" s="157"/>
      <c r="G120" s="157"/>
      <c r="H120" s="158"/>
    </row>
    <row r="121" spans="1:8" s="16" customFormat="1" ht="55.5" customHeight="1" x14ac:dyDescent="0.2">
      <c r="A121" s="190" t="s">
        <v>78</v>
      </c>
      <c r="B121" s="191"/>
      <c r="C121" s="186"/>
      <c r="D121" s="157">
        <v>320</v>
      </c>
      <c r="E121" s="157"/>
      <c r="F121" s="157"/>
      <c r="G121" s="157"/>
      <c r="H121" s="158"/>
    </row>
    <row r="122" spans="1:8" s="16" customFormat="1" ht="55.5" customHeight="1" x14ac:dyDescent="0.2">
      <c r="A122" s="190" t="s">
        <v>79</v>
      </c>
      <c r="B122" s="191"/>
      <c r="C122" s="186"/>
      <c r="D122" s="157">
        <v>274.28571428571428</v>
      </c>
      <c r="E122" s="157"/>
      <c r="F122" s="157"/>
      <c r="G122" s="157"/>
      <c r="H122" s="158"/>
    </row>
    <row r="123" spans="1:8" s="16" customFormat="1" ht="55.5" customHeight="1" x14ac:dyDescent="0.2">
      <c r="A123" s="190" t="s">
        <v>80</v>
      </c>
      <c r="B123" s="191"/>
      <c r="C123" s="186"/>
      <c r="D123" s="157">
        <v>240</v>
      </c>
      <c r="E123" s="157"/>
      <c r="F123" s="157"/>
      <c r="G123" s="157"/>
      <c r="H123" s="158"/>
    </row>
    <row r="124" spans="1:8" s="16" customFormat="1" ht="55.5" customHeight="1" x14ac:dyDescent="0.2">
      <c r="A124" s="190" t="s">
        <v>81</v>
      </c>
      <c r="B124" s="191"/>
      <c r="C124" s="186"/>
      <c r="D124" s="157">
        <v>213.33333333333331</v>
      </c>
      <c r="E124" s="157"/>
      <c r="F124" s="157"/>
      <c r="G124" s="157"/>
      <c r="H124" s="158"/>
    </row>
    <row r="125" spans="1:8" s="16" customFormat="1" ht="55.5" customHeight="1" thickBot="1" x14ac:dyDescent="0.25">
      <c r="A125" s="190" t="s">
        <v>82</v>
      </c>
      <c r="B125" s="191"/>
      <c r="C125" s="194"/>
      <c r="D125" s="157">
        <v>192</v>
      </c>
      <c r="E125" s="157"/>
      <c r="F125" s="157"/>
      <c r="G125" s="157"/>
      <c r="H125" s="158"/>
    </row>
    <row r="126" spans="1:8" s="16" customFormat="1" ht="62.45" customHeight="1" thickBot="1" x14ac:dyDescent="0.25">
      <c r="A126" s="195" t="s">
        <v>84</v>
      </c>
      <c r="B126" s="196"/>
      <c r="C12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44">
        <v>5004</v>
      </c>
      <c r="E126" s="45"/>
      <c r="F126" s="45"/>
      <c r="G126" s="45"/>
      <c r="H126" s="46"/>
    </row>
    <row r="127" spans="1:8" s="16" customFormat="1" ht="24.95" customHeight="1" thickBot="1" x14ac:dyDescent="0.25">
      <c r="A127" s="286"/>
      <c r="B127" s="287"/>
      <c r="C127" s="125"/>
      <c r="D127" s="288"/>
      <c r="E127" s="288"/>
      <c r="F127" s="288"/>
      <c r="G127" s="288"/>
      <c r="H127" s="289"/>
    </row>
    <row r="128" spans="1:8" s="16" customFormat="1" ht="50.1" customHeight="1" x14ac:dyDescent="0.2">
      <c r="A128" s="160" t="s">
        <v>85</v>
      </c>
      <c r="B128" s="161"/>
      <c r="C128" s="294" t="str">
        <f>"Интернет-площадка 2gis.ru на основе Cправочника организаций "&amp;$C$2&amp;""</f>
        <v>Интернет-площадка 2gis.ru на основе Cправочника организаций "2ГИС.УХТА"</v>
      </c>
      <c r="D128" s="56">
        <v>2640</v>
      </c>
      <c r="E128" s="37"/>
      <c r="F128" s="37"/>
      <c r="G128" s="37"/>
      <c r="H128" s="38"/>
    </row>
    <row r="129" spans="1:8" s="16" customFormat="1" ht="50.1" customHeight="1" x14ac:dyDescent="0.2">
      <c r="A129" s="160" t="s">
        <v>86</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56">
        <v>2478</v>
      </c>
      <c r="E129" s="37"/>
      <c r="F129" s="37"/>
      <c r="G129" s="37"/>
      <c r="H129" s="38"/>
    </row>
    <row r="130" spans="1:8" s="16" customFormat="1" ht="50.1" customHeight="1" x14ac:dyDescent="0.2">
      <c r="A130" s="154" t="s">
        <v>87</v>
      </c>
      <c r="B130" s="204"/>
      <c r="C13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56">
        <v>5016</v>
      </c>
      <c r="E130" s="37"/>
      <c r="F130" s="37"/>
      <c r="G130" s="37"/>
      <c r="H130" s="38"/>
    </row>
    <row r="131" spans="1:8" s="16" customFormat="1" ht="50.1" customHeight="1" x14ac:dyDescent="0.2">
      <c r="A131" s="154" t="s">
        <v>88</v>
      </c>
      <c r="B131" s="204"/>
      <c r="C131" s="203" t="str">
        <f>"Интернет-площадка 2gis.ru на основе Cправочника организаций "&amp;$C$2&amp;""</f>
        <v>Интернет-площадка 2gis.ru на основе Cправочника организаций "2ГИС.УХТА"</v>
      </c>
      <c r="D131" s="56">
        <v>3960</v>
      </c>
      <c r="E131" s="37"/>
      <c r="F131" s="37"/>
      <c r="G131" s="37"/>
      <c r="H131" s="38"/>
    </row>
    <row r="132" spans="1:8" s="16" customFormat="1" ht="50.1" customHeight="1" x14ac:dyDescent="0.2">
      <c r="A132" s="160" t="s">
        <v>89</v>
      </c>
      <c r="B132" s="161"/>
      <c r="C132" s="203" t="str">
        <f>"Интернет-площадка 2gis.ru на основе Cправочника организаций "&amp;$C$2&amp;""</f>
        <v>Интернет-площадка 2gis.ru на основе Cправочника организаций "2ГИС.УХТА"</v>
      </c>
      <c r="D132" s="56">
        <v>4752</v>
      </c>
      <c r="E132" s="37"/>
      <c r="F132" s="37"/>
      <c r="G132" s="37"/>
      <c r="H132" s="38"/>
    </row>
    <row r="133" spans="1:8" s="16" customFormat="1" ht="50.1" customHeight="1" x14ac:dyDescent="0.2">
      <c r="A133" s="160" t="s">
        <v>90</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56">
        <v>2478</v>
      </c>
      <c r="E133" s="37"/>
      <c r="F133" s="37"/>
      <c r="G133" s="37"/>
      <c r="H133" s="38"/>
    </row>
    <row r="134" spans="1:8" s="16" customFormat="1" ht="50.1" customHeight="1" x14ac:dyDescent="0.2">
      <c r="A134" s="160" t="s">
        <v>91</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56">
        <v>2478</v>
      </c>
      <c r="E134" s="37"/>
      <c r="F134" s="37"/>
      <c r="G134" s="37"/>
      <c r="H134" s="38"/>
    </row>
    <row r="135" spans="1:8" s="16" customFormat="1" ht="50.1" customHeight="1" x14ac:dyDescent="0.2">
      <c r="A135" s="160" t="s">
        <v>92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56">
        <v>6018</v>
      </c>
      <c r="E135" s="37"/>
      <c r="F135" s="37"/>
      <c r="G135" s="37"/>
      <c r="H135" s="38"/>
    </row>
    <row r="136" spans="1:8" s="16" customFormat="1" ht="50.1" customHeight="1" x14ac:dyDescent="0.2">
      <c r="A136" s="160" t="s">
        <v>93</v>
      </c>
      <c r="B136" s="161"/>
      <c r="C136" s="203" t="str">
        <f>C129</f>
        <v>Электронный справочник на основе Справочника организаций"2ГИС.УХТА" (версия для ПК)</v>
      </c>
      <c r="D136" s="56">
        <v>4020</v>
      </c>
      <c r="E136" s="37"/>
      <c r="F136" s="37"/>
      <c r="G136" s="37"/>
      <c r="H136" s="38"/>
    </row>
    <row r="137" spans="1:8" s="16" customFormat="1" ht="50.1" customHeight="1" x14ac:dyDescent="0.2">
      <c r="A137" s="160" t="s">
        <v>94</v>
      </c>
      <c r="B137" s="161"/>
      <c r="C137" s="203" t="s">
        <v>95</v>
      </c>
      <c r="D137" s="56">
        <v>504</v>
      </c>
      <c r="E137" s="37"/>
      <c r="F137" s="37"/>
      <c r="G137" s="37"/>
      <c r="H137" s="38"/>
    </row>
    <row r="138" spans="1:8" s="16" customFormat="1" ht="63" customHeight="1" x14ac:dyDescent="0.2">
      <c r="A138" s="160" t="s">
        <v>96</v>
      </c>
      <c r="B138" s="161"/>
      <c r="C13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56">
        <v>1770</v>
      </c>
      <c r="E138" s="37"/>
      <c r="F138" s="37"/>
      <c r="G138" s="37"/>
      <c r="H138" s="38"/>
    </row>
    <row r="139" spans="1:8" s="16" customFormat="1" ht="63" customHeight="1" x14ac:dyDescent="0.2">
      <c r="A139" s="160" t="s">
        <v>97</v>
      </c>
      <c r="B139" s="161"/>
      <c r="C139" s="203"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56">
        <v>1416</v>
      </c>
      <c r="E139" s="37"/>
      <c r="F139" s="37"/>
      <c r="G139" s="37"/>
      <c r="H139" s="38"/>
    </row>
    <row r="140" spans="1:8" s="16" customFormat="1" ht="63" customHeight="1" x14ac:dyDescent="0.2">
      <c r="A140" s="160" t="s">
        <v>98</v>
      </c>
      <c r="B140" s="161"/>
      <c r="C140"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56">
        <v>1182</v>
      </c>
      <c r="E140" s="37"/>
      <c r="F140" s="37"/>
      <c r="G140" s="37"/>
      <c r="H140" s="38"/>
    </row>
    <row r="141" spans="1:8" s="16" customFormat="1" ht="63" customHeight="1" x14ac:dyDescent="0.2">
      <c r="A141" s="160" t="s">
        <v>99</v>
      </c>
      <c r="B141" s="161"/>
      <c r="C141"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56">
        <v>708</v>
      </c>
      <c r="E141" s="37"/>
      <c r="F141" s="37"/>
      <c r="G141" s="37"/>
      <c r="H141" s="38"/>
    </row>
    <row r="142" spans="1:8" s="16" customFormat="1" ht="63" customHeight="1" x14ac:dyDescent="0.2">
      <c r="A142" s="160" t="s">
        <v>100</v>
      </c>
      <c r="B142" s="161" t="s">
        <v>100</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293">
        <v>3960</v>
      </c>
      <c r="E142" s="157"/>
      <c r="F142" s="157"/>
      <c r="G142" s="157"/>
      <c r="H142" s="158"/>
    </row>
    <row r="143" spans="1:8" s="16" customFormat="1" ht="63" customHeight="1" x14ac:dyDescent="0.2">
      <c r="A143" s="160" t="s">
        <v>101</v>
      </c>
      <c r="B143" s="161" t="s">
        <v>101</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293">
        <v>2004</v>
      </c>
      <c r="E143" s="157"/>
      <c r="F143" s="157"/>
      <c r="G143" s="157"/>
      <c r="H143" s="158"/>
    </row>
    <row r="144" spans="1:8" s="16" customFormat="1" ht="50.1" customHeight="1" thickBot="1" x14ac:dyDescent="0.25">
      <c r="A144" s="160" t="s">
        <v>102</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56">
        <v>1476</v>
      </c>
      <c r="E144" s="37"/>
      <c r="F144" s="37"/>
      <c r="G144" s="37"/>
      <c r="H144" s="38"/>
    </row>
    <row r="145" spans="1:8" s="16" customFormat="1" ht="102" customHeight="1" thickBot="1" x14ac:dyDescent="0.25">
      <c r="A145" s="160" t="s">
        <v>16</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56">
        <v>540</v>
      </c>
      <c r="E145" s="37"/>
      <c r="F145" s="37"/>
      <c r="G145" s="37"/>
      <c r="H145" s="38"/>
    </row>
    <row r="146" spans="1:8" s="16" customFormat="1" ht="102" customHeight="1" thickBot="1" x14ac:dyDescent="0.25">
      <c r="A146" s="160" t="s">
        <v>103</v>
      </c>
      <c r="B146" s="161"/>
      <c r="C14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6" s="56">
        <v>50010</v>
      </c>
      <c r="E146" s="37"/>
      <c r="F146" s="37"/>
      <c r="G146" s="37"/>
      <c r="H146" s="38"/>
    </row>
    <row r="147" spans="1:8" s="16" customFormat="1" ht="126" customHeight="1" x14ac:dyDescent="0.2">
      <c r="A147" s="160" t="s">
        <v>104</v>
      </c>
      <c r="B147" s="161"/>
      <c r="C147"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7" s="56">
        <v>2010</v>
      </c>
      <c r="E147" s="37"/>
      <c r="F147" s="37"/>
      <c r="G147" s="37"/>
      <c r="H147" s="38"/>
    </row>
    <row r="148" spans="1:8" s="16" customFormat="1" ht="96" customHeight="1" x14ac:dyDescent="0.2">
      <c r="A148" s="154" t="s">
        <v>105</v>
      </c>
      <c r="B148" s="204"/>
      <c r="C14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56">
        <v>1005</v>
      </c>
      <c r="E148" s="37"/>
      <c r="F148" s="37"/>
      <c r="G148" s="37"/>
      <c r="H148" s="38"/>
    </row>
    <row r="149" spans="1:8" s="16" customFormat="1" ht="96" customHeight="1" x14ac:dyDescent="0.2">
      <c r="A149" s="154" t="s">
        <v>106</v>
      </c>
      <c r="B149" s="204"/>
      <c r="C14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9" s="56">
        <v>5010</v>
      </c>
      <c r="E149" s="37"/>
      <c r="F149" s="37"/>
      <c r="G149" s="37"/>
      <c r="H149" s="38"/>
    </row>
    <row r="150" spans="1:8" s="16" customFormat="1" ht="50.1" customHeight="1" x14ac:dyDescent="0.2">
      <c r="A150" s="160" t="s">
        <v>107</v>
      </c>
      <c r="B150" s="161"/>
      <c r="C150" s="203" t="str">
        <f>"Интернет-площадка 2gis.ru на основе Cправочника организаций "&amp;$C$2&amp;""</f>
        <v>Интернет-площадка 2gis.ru на основе Cправочника организаций "2ГИС.УХТА"</v>
      </c>
      <c r="D150" s="56">
        <v>3720</v>
      </c>
      <c r="E150" s="37"/>
      <c r="F150" s="37"/>
      <c r="G150" s="37"/>
      <c r="H150" s="38"/>
    </row>
    <row r="151" spans="1:8" s="16" customFormat="1" ht="50.1" customHeight="1" x14ac:dyDescent="0.2">
      <c r="A151" s="160" t="s">
        <v>108</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56">
        <v>3480</v>
      </c>
      <c r="E151" s="37"/>
      <c r="F151" s="37"/>
      <c r="G151" s="37"/>
      <c r="H151" s="38"/>
    </row>
    <row r="152" spans="1:8" s="16" customFormat="1" ht="50.1" customHeight="1" x14ac:dyDescent="0.2">
      <c r="A152" s="154" t="s">
        <v>109</v>
      </c>
      <c r="B152" s="204"/>
      <c r="C152"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56">
        <v>7080</v>
      </c>
      <c r="E152" s="37"/>
      <c r="F152" s="37"/>
      <c r="G152" s="37"/>
      <c r="H152" s="38"/>
    </row>
    <row r="153" spans="1:8" s="16" customFormat="1" ht="50.1" customHeight="1" x14ac:dyDescent="0.2">
      <c r="A153" s="154" t="s">
        <v>110</v>
      </c>
      <c r="B153" s="204"/>
      <c r="C153" s="203" t="str">
        <f>"Интернет-площадка 2gis.ru на основе Cправочника организаций "&amp;$C$2&amp;""</f>
        <v>Интернет-площадка 2gis.ru на основе Cправочника организаций "2ГИС.УХТА"</v>
      </c>
      <c r="D153" s="56">
        <v>5640</v>
      </c>
      <c r="E153" s="37"/>
      <c r="F153" s="37"/>
      <c r="G153" s="37"/>
      <c r="H153" s="38"/>
    </row>
    <row r="154" spans="1:8" s="16" customFormat="1" ht="50.1" customHeight="1" x14ac:dyDescent="0.2">
      <c r="A154" s="154" t="s">
        <v>111</v>
      </c>
      <c r="B154" s="204"/>
      <c r="C154" s="203" t="str">
        <f>"Интернет-площадка 2gis.ru на основе Cправочника организаций "&amp;$C$2&amp;""</f>
        <v>Интернет-площадка 2gis.ru на основе Cправочника организаций "2ГИС.УХТА"</v>
      </c>
      <c r="D154" s="56">
        <v>6768</v>
      </c>
      <c r="E154" s="37"/>
      <c r="F154" s="37"/>
      <c r="G154" s="37"/>
      <c r="H154" s="38"/>
    </row>
    <row r="155" spans="1:8" s="16" customFormat="1" ht="50.1" customHeight="1" x14ac:dyDescent="0.2">
      <c r="A155" s="154" t="s">
        <v>112</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56">
        <v>3480</v>
      </c>
      <c r="E155" s="37"/>
      <c r="F155" s="37"/>
      <c r="G155" s="37"/>
      <c r="H155" s="38"/>
    </row>
    <row r="156" spans="1:8" s="16" customFormat="1" ht="50.1" customHeight="1" x14ac:dyDescent="0.2">
      <c r="A156" s="154" t="s">
        <v>113</v>
      </c>
      <c r="B156" s="204"/>
      <c r="C156"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56">
        <v>3480</v>
      </c>
      <c r="E156" s="37"/>
      <c r="F156" s="37"/>
      <c r="G156" s="37"/>
      <c r="H156" s="38"/>
    </row>
    <row r="157" spans="1:8" s="16" customFormat="1" ht="50.1" customHeight="1" x14ac:dyDescent="0.2">
      <c r="A157" s="160" t="s">
        <v>114</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56">
        <v>8520</v>
      </c>
      <c r="E157" s="37"/>
      <c r="F157" s="37"/>
      <c r="G157" s="37"/>
      <c r="H157" s="38"/>
    </row>
    <row r="158" spans="1:8" s="16" customFormat="1" ht="50.1" customHeight="1" x14ac:dyDescent="0.2">
      <c r="A158" s="160" t="s">
        <v>115</v>
      </c>
      <c r="B158" s="161"/>
      <c r="C158" s="203" t="s">
        <v>95</v>
      </c>
      <c r="D158" s="56">
        <v>720</v>
      </c>
      <c r="E158" s="37"/>
      <c r="F158" s="37"/>
      <c r="G158" s="37"/>
      <c r="H158" s="38"/>
    </row>
    <row r="159" spans="1:8" s="16" customFormat="1" ht="63" customHeight="1" x14ac:dyDescent="0.2">
      <c r="A159" s="160" t="s">
        <v>116</v>
      </c>
      <c r="B159" s="161"/>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56">
        <v>5640</v>
      </c>
      <c r="E159" s="37"/>
      <c r="F159" s="37"/>
      <c r="G159" s="37"/>
      <c r="H159" s="38"/>
    </row>
    <row r="160" spans="1:8" s="16" customFormat="1" ht="50.1" customHeight="1" thickBot="1" x14ac:dyDescent="0.25">
      <c r="A160" s="160" t="s">
        <v>117</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56">
        <v>2160</v>
      </c>
      <c r="E160" s="37"/>
      <c r="F160" s="37"/>
      <c r="G160" s="37"/>
      <c r="H160" s="38"/>
    </row>
    <row r="161" spans="1:8" s="28" customFormat="1" ht="50.1" customHeight="1" thickBot="1" x14ac:dyDescent="0.25">
      <c r="A161" s="24" t="s">
        <v>118</v>
      </c>
      <c r="B161" s="25"/>
      <c r="C161" s="26"/>
      <c r="D161" s="173"/>
      <c r="E161" s="173"/>
      <c r="F161" s="173"/>
      <c r="G161" s="173"/>
      <c r="H161" s="174"/>
    </row>
    <row r="162" spans="1:8" s="16" customFormat="1" ht="50.1" customHeight="1" x14ac:dyDescent="0.2">
      <c r="A162" s="160" t="s">
        <v>119</v>
      </c>
      <c r="B162" s="161"/>
      <c r="C16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6">
        <v>2004</v>
      </c>
      <c r="E162" s="37"/>
      <c r="F162" s="37"/>
      <c r="G162" s="37"/>
      <c r="H162" s="38"/>
    </row>
    <row r="163" spans="1:8" s="16" customFormat="1" ht="50.1" customHeight="1" x14ac:dyDescent="0.2">
      <c r="A163" s="160" t="s">
        <v>120</v>
      </c>
      <c r="B163" s="161"/>
      <c r="C163" s="209"/>
      <c r="D163" s="36">
        <v>2004</v>
      </c>
      <c r="E163" s="37"/>
      <c r="F163" s="37"/>
      <c r="G163" s="37"/>
      <c r="H163" s="38"/>
    </row>
    <row r="164" spans="1:8" s="16" customFormat="1" ht="50.1" customHeight="1" x14ac:dyDescent="0.2">
      <c r="A164" s="207" t="s">
        <v>121</v>
      </c>
      <c r="B164" s="208"/>
      <c r="C164" s="209"/>
      <c r="D164" s="293">
        <v>1500</v>
      </c>
      <c r="E164" s="157"/>
      <c r="F164" s="157"/>
      <c r="G164" s="157"/>
      <c r="H164" s="157"/>
    </row>
    <row r="165" spans="1:8" s="16" customFormat="1" ht="50.1" customHeight="1" x14ac:dyDescent="0.2">
      <c r="A165" s="207" t="s">
        <v>122</v>
      </c>
      <c r="B165" s="208"/>
      <c r="C165" s="209"/>
      <c r="D165" s="293">
        <v>150</v>
      </c>
      <c r="E165" s="157"/>
      <c r="F165" s="157"/>
      <c r="G165" s="157"/>
      <c r="H165" s="157"/>
    </row>
    <row r="166" spans="1:8" s="16" customFormat="1" ht="50.1" customHeight="1" thickBot="1" x14ac:dyDescent="0.25">
      <c r="A166" s="207" t="s">
        <v>123</v>
      </c>
      <c r="B166" s="208"/>
      <c r="C166" s="210"/>
      <c r="D166" s="78">
        <v>510</v>
      </c>
      <c r="E166" s="79"/>
      <c r="F166" s="79"/>
      <c r="G166" s="79"/>
      <c r="H166" s="79"/>
    </row>
    <row r="167" spans="1:8" s="16" customFormat="1" ht="50.1" customHeight="1" thickBot="1" x14ac:dyDescent="0.25">
      <c r="A167" s="24" t="s">
        <v>124</v>
      </c>
      <c r="B167" s="25"/>
      <c r="C167" s="26"/>
      <c r="D167" s="173"/>
      <c r="E167" s="173"/>
      <c r="F167" s="173"/>
      <c r="G167" s="173"/>
      <c r="H167" s="174"/>
    </row>
    <row r="168" spans="1:8" s="16" customFormat="1" ht="50.1" customHeight="1" x14ac:dyDescent="0.2">
      <c r="A168" s="160" t="s">
        <v>125</v>
      </c>
      <c r="B168" s="161"/>
      <c r="C168" s="203" t="str">
        <f>"Интернет-площадка 2gis.ru на основе Cправочника организаций "&amp;$C$2&amp;""</f>
        <v>Интернет-площадка 2gis.ru на основе Cправочника организаций "2ГИС.УХТА"</v>
      </c>
      <c r="D168" s="36">
        <v>1416</v>
      </c>
      <c r="E168" s="37"/>
      <c r="F168" s="37"/>
      <c r="G168" s="37"/>
      <c r="H168" s="38"/>
    </row>
    <row r="169" spans="1:8" s="16" customFormat="1" ht="50.1" customHeight="1" x14ac:dyDescent="0.2">
      <c r="A169" s="160" t="s">
        <v>126</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9" s="56">
        <v>474</v>
      </c>
      <c r="E169" s="37"/>
      <c r="F169" s="37"/>
      <c r="G169" s="37"/>
      <c r="H169" s="38"/>
    </row>
    <row r="170" spans="1:8" s="16" customFormat="1" ht="50.1" customHeight="1" x14ac:dyDescent="0.2">
      <c r="A170" s="154" t="s">
        <v>195</v>
      </c>
      <c r="B170" s="204"/>
      <c r="C170" s="203" t="str">
        <f>"Интернет-площадка 2gis.ru на основе Cправочника организаций "&amp;$C$2&amp;""</f>
        <v>Интернет-площадка 2gis.ru на основе Cправочника организаций "2ГИС.УХТА"</v>
      </c>
      <c r="D170" s="36">
        <v>2040</v>
      </c>
      <c r="E170" s="37"/>
      <c r="F170" s="37"/>
      <c r="G170" s="37"/>
      <c r="H170" s="38"/>
    </row>
    <row r="171" spans="1:8" s="16" customFormat="1" ht="50.1" customHeight="1" x14ac:dyDescent="0.2">
      <c r="A171" s="154" t="s">
        <v>128</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1" s="36">
        <v>720</v>
      </c>
      <c r="E171" s="37"/>
      <c r="F171" s="37"/>
      <c r="G171" s="37"/>
      <c r="H171" s="38"/>
    </row>
    <row r="172" spans="1:8" s="16" customFormat="1" ht="126" customHeight="1" thickBot="1" x14ac:dyDescent="0.25">
      <c r="A172" s="160" t="s">
        <v>129</v>
      </c>
      <c r="B172" s="161"/>
      <c r="C172" s="455" t="str">
        <f>C168</f>
        <v>Интернет-площадка 2gis.ru на основе Cправочника организаций "2ГИС.УХТА"</v>
      </c>
      <c r="D172" s="304">
        <v>3588</v>
      </c>
      <c r="E172" s="165"/>
      <c r="F172" s="165"/>
      <c r="G172" s="165"/>
      <c r="H172" s="166"/>
    </row>
    <row r="173" spans="1:8" s="28" customFormat="1" ht="50.1" customHeight="1" thickBot="1" x14ac:dyDescent="0.25">
      <c r="A173" s="24" t="s">
        <v>196</v>
      </c>
      <c r="B173" s="25"/>
      <c r="C173" s="26"/>
      <c r="D173" s="173"/>
      <c r="E173" s="173"/>
      <c r="F173" s="173"/>
      <c r="G173" s="173"/>
      <c r="H173" s="174"/>
    </row>
    <row r="174" spans="1:8" s="23" customFormat="1" ht="30" customHeight="1" thickBot="1" x14ac:dyDescent="0.25">
      <c r="A174" s="297"/>
      <c r="B174" s="298"/>
      <c r="C174" s="456"/>
      <c r="D174" s="298"/>
      <c r="E174" s="298"/>
      <c r="F174" s="298"/>
      <c r="G174" s="298"/>
      <c r="H174" s="299"/>
    </row>
    <row r="175" spans="1:8" s="16" customFormat="1" ht="185.25" customHeight="1" x14ac:dyDescent="0.2">
      <c r="A175" s="160" t="s">
        <v>197</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5" s="31">
        <v>6060</v>
      </c>
      <c r="E175" s="32"/>
      <c r="F175" s="32"/>
      <c r="G175" s="32"/>
      <c r="H175" s="33"/>
    </row>
    <row r="176" spans="1:8" s="16" customFormat="1" ht="83.25" customHeight="1" thickBot="1" x14ac:dyDescent="0.25">
      <c r="A176" s="160" t="s">
        <v>198</v>
      </c>
      <c r="B176" s="161"/>
      <c r="C176" s="209"/>
      <c r="D176" s="36">
        <v>6060</v>
      </c>
      <c r="E176" s="37"/>
      <c r="F176" s="37"/>
      <c r="G176" s="37"/>
      <c r="H176" s="38"/>
    </row>
    <row r="177" spans="1:8" s="16" customFormat="1" ht="21.75" thickBot="1" x14ac:dyDescent="0.25">
      <c r="A177" s="286"/>
      <c r="B177" s="287"/>
      <c r="C177" s="125"/>
      <c r="D177" s="288"/>
      <c r="E177" s="288"/>
      <c r="F177" s="288"/>
      <c r="G177" s="288"/>
      <c r="H177" s="289"/>
    </row>
    <row r="178" spans="1:8" ht="12.6" customHeight="1" x14ac:dyDescent="0.2"/>
    <row r="179" spans="1:8" s="219" customFormat="1" ht="24.95" customHeight="1" x14ac:dyDescent="0.2">
      <c r="A179" s="216"/>
      <c r="B179" s="217" t="s">
        <v>130</v>
      </c>
      <c r="C179" s="218" t="s">
        <v>688</v>
      </c>
      <c r="D179" s="218"/>
    </row>
    <row r="180" spans="1:8" s="219" customFormat="1" ht="24.95" customHeight="1" x14ac:dyDescent="0.2">
      <c r="A180" s="216"/>
      <c r="C180" s="220" t="s">
        <v>689</v>
      </c>
      <c r="D180" s="220"/>
    </row>
    <row r="181" spans="1:8" s="219" customFormat="1" ht="24.95" customHeight="1" x14ac:dyDescent="0.2">
      <c r="A181" s="216"/>
      <c r="C181" s="220" t="s">
        <v>690</v>
      </c>
      <c r="D181" s="220"/>
    </row>
    <row r="182" spans="1:8" s="213" customFormat="1" ht="12" customHeight="1" x14ac:dyDescent="0.2">
      <c r="A182" s="212"/>
      <c r="C182" s="220"/>
      <c r="D182" s="220"/>
      <c r="E182" s="219"/>
      <c r="F182" s="219"/>
      <c r="G182" s="219"/>
    </row>
    <row r="183" spans="1:8" s="227" customFormat="1" ht="24.95" customHeight="1" x14ac:dyDescent="0.2">
      <c r="A183" s="223" t="str">
        <f>Абакан_юр!A171</f>
        <v>По соглашению сторон в качестве валюты платежа могут выступать украинские гривны, в этом случае курс следующий: 1 руб. = 0,5104 гривен</v>
      </c>
      <c r="B183" s="223"/>
      <c r="C183" s="223"/>
      <c r="D183" s="224"/>
      <c r="E183" s="224"/>
      <c r="F183" s="225"/>
      <c r="G183" s="226"/>
      <c r="H183" s="226"/>
    </row>
    <row r="184" spans="1:8" s="227" customFormat="1" ht="24.95" customHeight="1" x14ac:dyDescent="0.2">
      <c r="A184" s="223" t="str">
        <f>Абакан_юр!A172</f>
        <v>По соглашению сторон в качестве валюты платежа могут выступать дирхамы ОАЭ, в этом случае курс следующий: 1 руб. = 0,0436 дирхам</v>
      </c>
      <c r="B184" s="223"/>
      <c r="C184" s="223"/>
      <c r="D184" s="224"/>
      <c r="E184" s="224"/>
      <c r="F184" s="225"/>
      <c r="G184" s="228"/>
      <c r="H184" s="228"/>
    </row>
    <row r="185" spans="1:8" s="227" customFormat="1" ht="24.95" customHeight="1" x14ac:dyDescent="0.2">
      <c r="A185" s="223" t="str">
        <f>Абакан_юр!A173</f>
        <v>По соглашению сторон в качестве валюты платежа могут выступать доллары США, в этом случае курс следующий: 1 руб. = 0,0118 доллара</v>
      </c>
      <c r="B185" s="223"/>
      <c r="C185" s="223"/>
      <c r="D185" s="224"/>
      <c r="E185" s="224"/>
      <c r="F185" s="225"/>
      <c r="G185" s="228"/>
      <c r="H185" s="228"/>
    </row>
    <row r="186" spans="1:8" s="227" customFormat="1" ht="24.95" customHeight="1" x14ac:dyDescent="0.2">
      <c r="A186" s="223" t="str">
        <f>Абакан_юр!A174</f>
        <v>По соглашению сторон в качестве валюты платежа могут выступать евро, в этом случае курс следующий: 1 руб. = 0,0108 евро</v>
      </c>
      <c r="B186" s="223"/>
      <c r="C186" s="223"/>
      <c r="D186" s="224"/>
      <c r="E186" s="225"/>
      <c r="F186" s="225"/>
      <c r="G186" s="228"/>
      <c r="H186" s="228"/>
    </row>
    <row r="187" spans="1:8" s="227" customFormat="1" ht="24.95" customHeight="1" x14ac:dyDescent="0.2">
      <c r="A187" s="223" t="str">
        <f>Абакан_юр!A175</f>
        <v>По соглашению сторон в качестве валюты платежа могут выступать чешские кроны, в этом случае курс следующий: 1 руб. = 0,2741 крона</v>
      </c>
      <c r="B187" s="223"/>
      <c r="C187" s="223"/>
      <c r="D187" s="224"/>
      <c r="E187" s="225"/>
      <c r="F187" s="225"/>
      <c r="G187" s="228"/>
      <c r="H187" s="228"/>
    </row>
    <row r="188" spans="1:8" s="227" customFormat="1" ht="24.95" customHeight="1" x14ac:dyDescent="0.2">
      <c r="A188" s="223" t="str">
        <f>Абакан_юр!A176</f>
        <v>По соглашению сторон в качестве валюты платежа могут выступать киргизские сомы, в этом случае курс следующий: 1 руб. = 1,0001 сом</v>
      </c>
      <c r="B188" s="223"/>
      <c r="C188" s="223"/>
      <c r="D188" s="224"/>
      <c r="E188" s="224"/>
      <c r="F188" s="225"/>
      <c r="G188" s="228"/>
      <c r="H188" s="228"/>
    </row>
    <row r="189" spans="1:8" s="227" customFormat="1" ht="24.95" customHeight="1" x14ac:dyDescent="0.2">
      <c r="A189"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9" s="223"/>
      <c r="C189" s="223"/>
      <c r="D189" s="224"/>
      <c r="E189" s="224"/>
      <c r="F189" s="225"/>
      <c r="G189" s="228"/>
      <c r="H189" s="228"/>
    </row>
    <row r="190" spans="1:8" s="234" customFormat="1" ht="12" customHeight="1" x14ac:dyDescent="0.2">
      <c r="A190" s="229"/>
      <c r="B190" s="229"/>
      <c r="C190" s="230"/>
      <c r="D190" s="231"/>
      <c r="E190" s="231"/>
      <c r="F190" s="232"/>
      <c r="G190" s="233"/>
      <c r="H190" s="233"/>
    </row>
    <row r="191" spans="1:8" ht="24.95" customHeight="1" x14ac:dyDescent="0.2">
      <c r="A191" s="235" t="s">
        <v>141</v>
      </c>
      <c r="B191" s="235"/>
      <c r="C191" s="235"/>
      <c r="D191" s="235"/>
      <c r="E191" s="235"/>
      <c r="F191" s="235"/>
      <c r="G191" s="235"/>
      <c r="H191" s="235"/>
    </row>
    <row r="192" spans="1:8" ht="24.95" customHeight="1" x14ac:dyDescent="0.2">
      <c r="A192" s="235" t="s">
        <v>142</v>
      </c>
      <c r="B192" s="235"/>
      <c r="C192" s="235"/>
      <c r="D192" s="235"/>
      <c r="E192" s="235"/>
      <c r="F192" s="235"/>
      <c r="G192" s="235"/>
      <c r="H192" s="235"/>
    </row>
    <row r="193" spans="1:8" s="234" customFormat="1" ht="12.6" customHeight="1" x14ac:dyDescent="0.2">
      <c r="A193" s="229"/>
      <c r="B193" s="229"/>
      <c r="C193" s="230"/>
      <c r="D193" s="231"/>
      <c r="E193" s="231"/>
      <c r="F193" s="232"/>
      <c r="G193" s="233"/>
      <c r="H193" s="233"/>
    </row>
    <row r="194" spans="1:8" s="238" customFormat="1" ht="50.1" customHeight="1" thickBot="1" x14ac:dyDescent="0.25">
      <c r="A194" s="236" t="s">
        <v>143</v>
      </c>
      <c r="B194" s="236"/>
      <c r="C194" s="236"/>
      <c r="D194" s="236"/>
      <c r="E194" s="236"/>
      <c r="F194" s="237"/>
      <c r="G194" s="227"/>
    </row>
    <row r="195" spans="1:8" s="243" customFormat="1" ht="50.1" customHeight="1" thickBot="1" x14ac:dyDescent="0.25">
      <c r="A195" s="306" t="s">
        <v>144</v>
      </c>
      <c r="B195" s="307"/>
      <c r="C195" s="307"/>
      <c r="D195" s="307"/>
      <c r="E195" s="308"/>
      <c r="F195" s="242"/>
      <c r="G195" s="213"/>
    </row>
    <row r="196" spans="1:8" ht="84" customHeight="1" thickBot="1" x14ac:dyDescent="0.25">
      <c r="A196" s="421" t="s">
        <v>145</v>
      </c>
      <c r="B196" s="422"/>
      <c r="C196" s="246" t="s">
        <v>146</v>
      </c>
      <c r="D196" s="435" t="s">
        <v>147</v>
      </c>
      <c r="E196" s="436"/>
      <c r="F196" s="248"/>
      <c r="G196" s="248"/>
      <c r="H196" s="248"/>
    </row>
    <row r="197" spans="1:8" ht="99.95" customHeight="1" x14ac:dyDescent="0.2">
      <c r="A197" s="254" t="s">
        <v>148</v>
      </c>
      <c r="B197" s="255"/>
      <c r="C197" s="256" t="s">
        <v>149</v>
      </c>
      <c r="D197" s="257" t="s">
        <v>150</v>
      </c>
      <c r="E197" s="258"/>
      <c r="F197" s="248"/>
      <c r="G197" s="248"/>
      <c r="H197" s="248"/>
    </row>
    <row r="198" spans="1:8" ht="75" customHeight="1" x14ac:dyDescent="0.2">
      <c r="A198" s="254" t="s">
        <v>151</v>
      </c>
      <c r="B198" s="255"/>
      <c r="C198" s="256" t="s">
        <v>152</v>
      </c>
      <c r="D198" s="257" t="s">
        <v>153</v>
      </c>
      <c r="E198" s="258"/>
      <c r="F198" s="248"/>
      <c r="G198" s="248"/>
      <c r="H198" s="248"/>
    </row>
    <row r="199" spans="1:8" ht="117.75" customHeight="1" thickBot="1" x14ac:dyDescent="0.25">
      <c r="A199" s="316" t="s">
        <v>154</v>
      </c>
      <c r="B199" s="317"/>
      <c r="C199" s="318" t="s">
        <v>155</v>
      </c>
      <c r="D199" s="319" t="s">
        <v>153</v>
      </c>
      <c r="E199" s="320"/>
      <c r="F199" s="248"/>
      <c r="G199" s="248"/>
      <c r="H199" s="248"/>
    </row>
    <row r="200" spans="1:8" s="213" customFormat="1" ht="102.75" customHeight="1" thickBot="1" x14ac:dyDescent="0.25">
      <c r="A200" s="316" t="s">
        <v>157</v>
      </c>
      <c r="B200" s="317"/>
      <c r="C200" s="613" t="s">
        <v>158</v>
      </c>
      <c r="D200" s="319" t="s">
        <v>153</v>
      </c>
      <c r="E200" s="320"/>
      <c r="F200" s="242"/>
      <c r="G200" s="242"/>
      <c r="H200" s="242"/>
    </row>
    <row r="201" spans="1:8" s="234" customFormat="1" ht="222.75" customHeight="1" thickBot="1" x14ac:dyDescent="0.25">
      <c r="A201" s="316" t="s">
        <v>159</v>
      </c>
      <c r="B201" s="317"/>
      <c r="C201" s="318" t="s">
        <v>160</v>
      </c>
      <c r="D201" s="319" t="s">
        <v>153</v>
      </c>
      <c r="E201" s="320"/>
      <c r="F201" s="232"/>
      <c r="G201" s="233"/>
      <c r="H201" s="233"/>
    </row>
    <row r="202" spans="1:8" s="540" customFormat="1" ht="75" customHeight="1" x14ac:dyDescent="0.2">
      <c r="A202" s="538" t="s">
        <v>718</v>
      </c>
      <c r="B202" s="538"/>
      <c r="C202" s="538"/>
      <c r="D202" s="538"/>
      <c r="E202" s="538"/>
      <c r="F202" s="538"/>
      <c r="G202" s="538"/>
      <c r="H202" s="538"/>
    </row>
    <row r="203" spans="1:8" s="540" customFormat="1" ht="24.75" customHeight="1" x14ac:dyDescent="0.2">
      <c r="A203" s="539" t="s">
        <v>719</v>
      </c>
      <c r="B203" s="539"/>
      <c r="C203" s="539"/>
      <c r="D203" s="539"/>
      <c r="E203" s="539"/>
      <c r="F203" s="539"/>
      <c r="G203" s="539"/>
      <c r="H203" s="539"/>
    </row>
    <row r="204" spans="1:8" s="234" customFormat="1" ht="12" customHeight="1" x14ac:dyDescent="0.2">
      <c r="A204" s="229"/>
      <c r="B204" s="229"/>
      <c r="C204" s="230"/>
      <c r="D204" s="231"/>
      <c r="E204" s="231"/>
      <c r="F204" s="232"/>
      <c r="G204" s="233"/>
      <c r="H204" s="233"/>
    </row>
    <row r="205" spans="1:8" s="234" customFormat="1" ht="30.75" customHeight="1" x14ac:dyDescent="0.2">
      <c r="A205" s="260" t="s">
        <v>162</v>
      </c>
      <c r="B205" s="260"/>
      <c r="C205" s="260"/>
      <c r="D205" s="260"/>
      <c r="E205" s="260"/>
      <c r="F205" s="260"/>
      <c r="G205" s="260"/>
      <c r="H205" s="260"/>
    </row>
    <row r="206" spans="1:8" ht="184.5" customHeight="1" x14ac:dyDescent="0.2">
      <c r="A20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21"/>
      <c r="C206" s="321"/>
      <c r="D206" s="321"/>
      <c r="E206" s="321"/>
      <c r="F206" s="321"/>
      <c r="G206" s="321"/>
      <c r="H206" s="321"/>
    </row>
    <row r="207" spans="1:8" s="16" customFormat="1" ht="67.5" customHeight="1" x14ac:dyDescent="0.2">
      <c r="A207" s="235" t="s">
        <v>164</v>
      </c>
      <c r="B207" s="235"/>
      <c r="C207" s="235"/>
      <c r="D207" s="235"/>
      <c r="E207" s="235"/>
      <c r="F207" s="235"/>
      <c r="G207" s="235"/>
      <c r="H207" s="235"/>
    </row>
    <row r="208" spans="1:8" ht="23.25" x14ac:dyDescent="0.2">
      <c r="A208" s="260" t="s">
        <v>165</v>
      </c>
      <c r="B208" s="260"/>
      <c r="C208" s="260"/>
      <c r="D208" s="260"/>
      <c r="E208" s="260"/>
      <c r="F208" s="260"/>
      <c r="G208" s="260"/>
      <c r="H208" s="260"/>
    </row>
    <row r="209" spans="1:8" ht="6" customHeight="1" x14ac:dyDescent="0.2"/>
    <row r="210" spans="1:8" s="262" customFormat="1" ht="114.75" customHeight="1" x14ac:dyDescent="0.2">
      <c r="A210" s="235" t="s">
        <v>166</v>
      </c>
      <c r="B210" s="235"/>
      <c r="C210" s="235"/>
      <c r="D210" s="235"/>
      <c r="E210" s="235"/>
      <c r="F210" s="235"/>
      <c r="G210" s="235"/>
      <c r="H210" s="235"/>
    </row>
  </sheetData>
  <sheetProtection selectLockedCells="1" selectUnlockedCells="1"/>
  <mergeCells count="340">
    <mergeCell ref="A205:H205"/>
    <mergeCell ref="A206:H206"/>
    <mergeCell ref="A207:H207"/>
    <mergeCell ref="A208:H208"/>
    <mergeCell ref="A210:E210"/>
    <mergeCell ref="F210:H210"/>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D161:H161"/>
    <mergeCell ref="A162:B162"/>
    <mergeCell ref="C162:C166"/>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C108:C125"/>
    <mergeCell ref="D108:H108"/>
    <mergeCell ref="A109:B109"/>
    <mergeCell ref="D109:H109"/>
    <mergeCell ref="A110:B110"/>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9"/>
  <sheetViews>
    <sheetView view="pageBreakPreview" zoomScale="40" zoomScaleNormal="60" zoomScaleSheetLayoutView="40" workbookViewId="0">
      <pane ySplit="3" topLeftCell="A253"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720</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s="16" customFormat="1" ht="24.95" customHeight="1" thickBot="1" x14ac:dyDescent="0.25">
      <c r="A7" s="81"/>
      <c r="B7" s="129"/>
      <c r="C7" s="130"/>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267">
        <v>240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1">
        <f>F49*1.2</f>
        <v>14428.8</v>
      </c>
      <c r="E49" s="32">
        <f>F49*1.1</f>
        <v>13226.400000000001</v>
      </c>
      <c r="F49" s="32">
        <v>12024</v>
      </c>
      <c r="G49" s="32">
        <f>F49*0.75</f>
        <v>9018</v>
      </c>
      <c r="H49" s="33">
        <f>F49*0.5</f>
        <v>6012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54">
        <f>F55*1.2</f>
        <v>16416</v>
      </c>
      <c r="E55" s="32">
        <f>F55*1.1</f>
        <v>15048.000000000002</v>
      </c>
      <c r="F55" s="32">
        <v>13680</v>
      </c>
      <c r="G55" s="32">
        <f>F55*0.75</f>
        <v>10260</v>
      </c>
      <c r="H55" s="33">
        <f>F55*0.5</f>
        <v>6840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267">
        <v>240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663</v>
      </c>
      <c r="B65" s="137"/>
      <c r="C65" s="137"/>
      <c r="D65" s="138" t="str">
        <f>"от "&amp;MIN(D66:D115)&amp;" до "&amp;MAX(D66:D115)</f>
        <v>от 2280 до 114000</v>
      </c>
      <c r="E65" s="139"/>
      <c r="F65" s="139"/>
      <c r="G65" s="139"/>
      <c r="H65" s="140"/>
    </row>
    <row r="66" spans="1:8" s="16" customFormat="1" ht="37.5" customHeight="1" outlineLevel="1" x14ac:dyDescent="0.2">
      <c r="A66" s="141" t="s">
        <v>39</v>
      </c>
      <c r="B66" s="142"/>
      <c r="C66" s="27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144">
        <v>2280</v>
      </c>
      <c r="E66" s="145"/>
      <c r="F66" s="145"/>
      <c r="G66" s="145"/>
      <c r="H66" s="146"/>
    </row>
    <row r="67" spans="1:8" s="16" customFormat="1" ht="37.5" customHeight="1" outlineLevel="1" x14ac:dyDescent="0.2">
      <c r="A67" s="147" t="s">
        <v>40</v>
      </c>
      <c r="B67" s="148"/>
      <c r="C67" s="143"/>
      <c r="D67" s="36">
        <v>4560</v>
      </c>
      <c r="E67" s="37"/>
      <c r="F67" s="37"/>
      <c r="G67" s="37"/>
      <c r="H67" s="38"/>
    </row>
    <row r="68" spans="1:8" s="16" customFormat="1" ht="37.5" customHeight="1" outlineLevel="1" x14ac:dyDescent="0.2">
      <c r="A68" s="147" t="s">
        <v>41</v>
      </c>
      <c r="B68" s="148"/>
      <c r="C68" s="143"/>
      <c r="D68" s="36">
        <v>6840</v>
      </c>
      <c r="E68" s="37"/>
      <c r="F68" s="37"/>
      <c r="G68" s="37"/>
      <c r="H68" s="38"/>
    </row>
    <row r="69" spans="1:8" s="16" customFormat="1" ht="37.5" customHeight="1" outlineLevel="1" x14ac:dyDescent="0.2">
      <c r="A69" s="147" t="s">
        <v>42</v>
      </c>
      <c r="B69" s="148"/>
      <c r="C69" s="143"/>
      <c r="D69" s="36">
        <v>9120</v>
      </c>
      <c r="E69" s="37"/>
      <c r="F69" s="37"/>
      <c r="G69" s="37"/>
      <c r="H69" s="38"/>
    </row>
    <row r="70" spans="1:8" s="16" customFormat="1" ht="37.5" customHeight="1" outlineLevel="1" x14ac:dyDescent="0.2">
      <c r="A70" s="147" t="s">
        <v>43</v>
      </c>
      <c r="B70" s="148"/>
      <c r="C70" s="143"/>
      <c r="D70" s="36">
        <v>11400</v>
      </c>
      <c r="E70" s="37"/>
      <c r="F70" s="37"/>
      <c r="G70" s="37"/>
      <c r="H70" s="38"/>
    </row>
    <row r="71" spans="1:8" s="16" customFormat="1" ht="37.5" customHeight="1" outlineLevel="1" x14ac:dyDescent="0.2">
      <c r="A71" s="147" t="s">
        <v>44</v>
      </c>
      <c r="B71" s="148"/>
      <c r="C71" s="143"/>
      <c r="D71" s="36">
        <v>13680</v>
      </c>
      <c r="E71" s="37"/>
      <c r="F71" s="37"/>
      <c r="G71" s="37"/>
      <c r="H71" s="38"/>
    </row>
    <row r="72" spans="1:8" s="16" customFormat="1" ht="37.5" customHeight="1" outlineLevel="1" x14ac:dyDescent="0.2">
      <c r="A72" s="147" t="s">
        <v>45</v>
      </c>
      <c r="B72" s="148"/>
      <c r="C72" s="143"/>
      <c r="D72" s="36">
        <v>15960</v>
      </c>
      <c r="E72" s="37"/>
      <c r="F72" s="37"/>
      <c r="G72" s="37"/>
      <c r="H72" s="38"/>
    </row>
    <row r="73" spans="1:8" s="16" customFormat="1" ht="37.5" customHeight="1" outlineLevel="1" x14ac:dyDescent="0.2">
      <c r="A73" s="147" t="s">
        <v>46</v>
      </c>
      <c r="B73" s="148"/>
      <c r="C73" s="143"/>
      <c r="D73" s="36">
        <v>18240</v>
      </c>
      <c r="E73" s="37"/>
      <c r="F73" s="37"/>
      <c r="G73" s="37"/>
      <c r="H73" s="38"/>
    </row>
    <row r="74" spans="1:8" s="16" customFormat="1" ht="37.5" customHeight="1" outlineLevel="1" x14ac:dyDescent="0.2">
      <c r="A74" s="147" t="s">
        <v>47</v>
      </c>
      <c r="B74" s="148"/>
      <c r="C74" s="143"/>
      <c r="D74" s="36">
        <v>20520</v>
      </c>
      <c r="E74" s="37"/>
      <c r="F74" s="37"/>
      <c r="G74" s="37"/>
      <c r="H74" s="38"/>
    </row>
    <row r="75" spans="1:8" s="16" customFormat="1" ht="37.5" customHeight="1" outlineLevel="1" x14ac:dyDescent="0.2">
      <c r="A75" s="147" t="s">
        <v>48</v>
      </c>
      <c r="B75" s="148"/>
      <c r="C75" s="143"/>
      <c r="D75" s="36">
        <v>22800</v>
      </c>
      <c r="E75" s="37"/>
      <c r="F75" s="37"/>
      <c r="G75" s="37"/>
      <c r="H75" s="38"/>
    </row>
    <row r="76" spans="1:8" s="16" customFormat="1" ht="37.5" customHeight="1" outlineLevel="1" x14ac:dyDescent="0.2">
      <c r="A76" s="147" t="s">
        <v>49</v>
      </c>
      <c r="B76" s="148"/>
      <c r="C76" s="143"/>
      <c r="D76" s="36">
        <v>25080</v>
      </c>
      <c r="E76" s="37"/>
      <c r="F76" s="37"/>
      <c r="G76" s="37"/>
      <c r="H76" s="38"/>
    </row>
    <row r="77" spans="1:8" s="16" customFormat="1" ht="37.5" customHeight="1" outlineLevel="1" x14ac:dyDescent="0.2">
      <c r="A77" s="147" t="s">
        <v>50</v>
      </c>
      <c r="B77" s="148"/>
      <c r="C77" s="143"/>
      <c r="D77" s="36">
        <v>27360</v>
      </c>
      <c r="E77" s="37"/>
      <c r="F77" s="37"/>
      <c r="G77" s="37"/>
      <c r="H77" s="38"/>
    </row>
    <row r="78" spans="1:8" s="16" customFormat="1" ht="37.5" customHeight="1" outlineLevel="1" x14ac:dyDescent="0.2">
      <c r="A78" s="147" t="s">
        <v>51</v>
      </c>
      <c r="B78" s="148"/>
      <c r="C78" s="143"/>
      <c r="D78" s="36">
        <v>29640</v>
      </c>
      <c r="E78" s="37"/>
      <c r="F78" s="37"/>
      <c r="G78" s="37"/>
      <c r="H78" s="38"/>
    </row>
    <row r="79" spans="1:8" s="16" customFormat="1" ht="37.5" customHeight="1" outlineLevel="1" x14ac:dyDescent="0.2">
      <c r="A79" s="147" t="s">
        <v>52</v>
      </c>
      <c r="B79" s="148"/>
      <c r="C79" s="143"/>
      <c r="D79" s="36">
        <v>31920</v>
      </c>
      <c r="E79" s="37"/>
      <c r="F79" s="37"/>
      <c r="G79" s="37"/>
      <c r="H79" s="38"/>
    </row>
    <row r="80" spans="1:8" s="16" customFormat="1" ht="37.5" customHeight="1" outlineLevel="1" x14ac:dyDescent="0.2">
      <c r="A80" s="147" t="s">
        <v>53</v>
      </c>
      <c r="B80" s="148"/>
      <c r="C80" s="143"/>
      <c r="D80" s="36">
        <v>34200</v>
      </c>
      <c r="E80" s="37"/>
      <c r="F80" s="37"/>
      <c r="G80" s="37"/>
      <c r="H80" s="38"/>
    </row>
    <row r="81" spans="1:8" s="16" customFormat="1" ht="37.5" customHeight="1" outlineLevel="1" x14ac:dyDescent="0.2">
      <c r="A81" s="147" t="s">
        <v>54</v>
      </c>
      <c r="B81" s="148"/>
      <c r="C81" s="143"/>
      <c r="D81" s="36">
        <v>36480</v>
      </c>
      <c r="E81" s="37"/>
      <c r="F81" s="37"/>
      <c r="G81" s="37"/>
      <c r="H81" s="38"/>
    </row>
    <row r="82" spans="1:8" s="16" customFormat="1" ht="37.5" customHeight="1" outlineLevel="1" x14ac:dyDescent="0.2">
      <c r="A82" s="147" t="s">
        <v>55</v>
      </c>
      <c r="B82" s="148"/>
      <c r="C82" s="143"/>
      <c r="D82" s="36">
        <v>38760</v>
      </c>
      <c r="E82" s="37"/>
      <c r="F82" s="37"/>
      <c r="G82" s="37"/>
      <c r="H82" s="38"/>
    </row>
    <row r="83" spans="1:8" s="16" customFormat="1" ht="37.5" customHeight="1" outlineLevel="1" x14ac:dyDescent="0.2">
      <c r="A83" s="147" t="s">
        <v>56</v>
      </c>
      <c r="B83" s="148"/>
      <c r="C83" s="143"/>
      <c r="D83" s="36">
        <v>41040</v>
      </c>
      <c r="E83" s="37"/>
      <c r="F83" s="37"/>
      <c r="G83" s="37"/>
      <c r="H83" s="38"/>
    </row>
    <row r="84" spans="1:8" s="16" customFormat="1" ht="37.5" customHeight="1" outlineLevel="1" x14ac:dyDescent="0.2">
      <c r="A84" s="147" t="s">
        <v>57</v>
      </c>
      <c r="B84" s="148"/>
      <c r="C84" s="143"/>
      <c r="D84" s="36">
        <v>43320</v>
      </c>
      <c r="E84" s="37"/>
      <c r="F84" s="37"/>
      <c r="G84" s="37"/>
      <c r="H84" s="38"/>
    </row>
    <row r="85" spans="1:8" s="16" customFormat="1" ht="37.5" customHeight="1" outlineLevel="1" x14ac:dyDescent="0.2">
      <c r="A85" s="147" t="s">
        <v>58</v>
      </c>
      <c r="B85" s="148"/>
      <c r="C85" s="143"/>
      <c r="D85" s="36">
        <v>45600</v>
      </c>
      <c r="E85" s="37"/>
      <c r="F85" s="37"/>
      <c r="G85" s="37"/>
      <c r="H85" s="38"/>
    </row>
    <row r="86" spans="1:8" s="16" customFormat="1" ht="37.5" customHeight="1" outlineLevel="1" x14ac:dyDescent="0.2">
      <c r="A86" s="147" t="s">
        <v>178</v>
      </c>
      <c r="B86" s="148"/>
      <c r="C86" s="143"/>
      <c r="D86" s="36">
        <v>47880</v>
      </c>
      <c r="E86" s="37"/>
      <c r="F86" s="37"/>
      <c r="G86" s="37"/>
      <c r="H86" s="38"/>
    </row>
    <row r="87" spans="1:8" s="16" customFormat="1" ht="37.5" customHeight="1" outlineLevel="1" x14ac:dyDescent="0.2">
      <c r="A87" s="147" t="s">
        <v>179</v>
      </c>
      <c r="B87" s="148"/>
      <c r="C87" s="143"/>
      <c r="D87" s="36">
        <v>50160</v>
      </c>
      <c r="E87" s="37"/>
      <c r="F87" s="37"/>
      <c r="G87" s="37"/>
      <c r="H87" s="38"/>
    </row>
    <row r="88" spans="1:8" s="16" customFormat="1" ht="37.5" customHeight="1" outlineLevel="1" x14ac:dyDescent="0.2">
      <c r="A88" s="147" t="s">
        <v>180</v>
      </c>
      <c r="B88" s="148"/>
      <c r="C88" s="143"/>
      <c r="D88" s="36">
        <v>52440</v>
      </c>
      <c r="E88" s="37"/>
      <c r="F88" s="37"/>
      <c r="G88" s="37"/>
      <c r="H88" s="38"/>
    </row>
    <row r="89" spans="1:8" s="16" customFormat="1" ht="37.5" customHeight="1" outlineLevel="1" x14ac:dyDescent="0.2">
      <c r="A89" s="147" t="s">
        <v>181</v>
      </c>
      <c r="B89" s="148"/>
      <c r="C89" s="143"/>
      <c r="D89" s="36">
        <v>54720</v>
      </c>
      <c r="E89" s="37"/>
      <c r="F89" s="37"/>
      <c r="G89" s="37"/>
      <c r="H89" s="38"/>
    </row>
    <row r="90" spans="1:8" s="16" customFormat="1" ht="37.5" customHeight="1" outlineLevel="1" x14ac:dyDescent="0.2">
      <c r="A90" s="147" t="s">
        <v>182</v>
      </c>
      <c r="B90" s="148"/>
      <c r="C90" s="143"/>
      <c r="D90" s="36">
        <v>57000</v>
      </c>
      <c r="E90" s="37"/>
      <c r="F90" s="37"/>
      <c r="G90" s="37"/>
      <c r="H90" s="38"/>
    </row>
    <row r="91" spans="1:8" s="16" customFormat="1" ht="37.5" customHeight="1" outlineLevel="1" x14ac:dyDescent="0.2">
      <c r="A91" s="147" t="s">
        <v>183</v>
      </c>
      <c r="B91" s="148"/>
      <c r="C91" s="143"/>
      <c r="D91" s="36">
        <v>59280</v>
      </c>
      <c r="E91" s="37"/>
      <c r="F91" s="37"/>
      <c r="G91" s="37"/>
      <c r="H91" s="38"/>
    </row>
    <row r="92" spans="1:8" s="16" customFormat="1" ht="37.5" customHeight="1" outlineLevel="1" x14ac:dyDescent="0.2">
      <c r="A92" s="147" t="s">
        <v>184</v>
      </c>
      <c r="B92" s="148"/>
      <c r="C92" s="143"/>
      <c r="D92" s="36">
        <v>61560</v>
      </c>
      <c r="E92" s="37"/>
      <c r="F92" s="37"/>
      <c r="G92" s="37"/>
      <c r="H92" s="38"/>
    </row>
    <row r="93" spans="1:8" s="16" customFormat="1" ht="37.5" customHeight="1" outlineLevel="1" x14ac:dyDescent="0.2">
      <c r="A93" s="147" t="s">
        <v>185</v>
      </c>
      <c r="B93" s="148"/>
      <c r="C93" s="143"/>
      <c r="D93" s="36">
        <v>63840</v>
      </c>
      <c r="E93" s="37"/>
      <c r="F93" s="37"/>
      <c r="G93" s="37"/>
      <c r="H93" s="38"/>
    </row>
    <row r="94" spans="1:8" s="16" customFormat="1" ht="37.5" customHeight="1" outlineLevel="1" x14ac:dyDescent="0.2">
      <c r="A94" s="147" t="s">
        <v>186</v>
      </c>
      <c r="B94" s="148"/>
      <c r="C94" s="143"/>
      <c r="D94" s="36">
        <v>66120</v>
      </c>
      <c r="E94" s="37"/>
      <c r="F94" s="37"/>
      <c r="G94" s="37"/>
      <c r="H94" s="38"/>
    </row>
    <row r="95" spans="1:8" s="16" customFormat="1" ht="37.5" customHeight="1" outlineLevel="1" x14ac:dyDescent="0.2">
      <c r="A95" s="147" t="s">
        <v>187</v>
      </c>
      <c r="B95" s="148"/>
      <c r="C95" s="143"/>
      <c r="D95" s="36">
        <v>68400</v>
      </c>
      <c r="E95" s="37"/>
      <c r="F95" s="37"/>
      <c r="G95" s="37"/>
      <c r="H95" s="38"/>
    </row>
    <row r="96" spans="1:8" s="16" customFormat="1" ht="37.5" customHeight="1" outlineLevel="1" x14ac:dyDescent="0.2">
      <c r="A96" s="147" t="s">
        <v>188</v>
      </c>
      <c r="B96" s="148"/>
      <c r="C96" s="143"/>
      <c r="D96" s="36">
        <v>70680</v>
      </c>
      <c r="E96" s="37"/>
      <c r="F96" s="37"/>
      <c r="G96" s="37"/>
      <c r="H96" s="38"/>
    </row>
    <row r="97" spans="1:8" s="16" customFormat="1" ht="37.5" customHeight="1" outlineLevel="1" x14ac:dyDescent="0.2">
      <c r="A97" s="147" t="s">
        <v>189</v>
      </c>
      <c r="B97" s="148"/>
      <c r="C97" s="143"/>
      <c r="D97" s="36">
        <v>72960</v>
      </c>
      <c r="E97" s="37"/>
      <c r="F97" s="37"/>
      <c r="G97" s="37"/>
      <c r="H97" s="38"/>
    </row>
    <row r="98" spans="1:8" s="16" customFormat="1" ht="37.5" customHeight="1" outlineLevel="1" x14ac:dyDescent="0.2">
      <c r="A98" s="147" t="s">
        <v>190</v>
      </c>
      <c r="B98" s="148"/>
      <c r="C98" s="143"/>
      <c r="D98" s="36">
        <v>75240</v>
      </c>
      <c r="E98" s="37"/>
      <c r="F98" s="37"/>
      <c r="G98" s="37"/>
      <c r="H98" s="38"/>
    </row>
    <row r="99" spans="1:8" s="16" customFormat="1" ht="37.5" customHeight="1" outlineLevel="1" x14ac:dyDescent="0.2">
      <c r="A99" s="147" t="s">
        <v>191</v>
      </c>
      <c r="B99" s="148"/>
      <c r="C99" s="143"/>
      <c r="D99" s="36">
        <v>77520</v>
      </c>
      <c r="E99" s="37"/>
      <c r="F99" s="37"/>
      <c r="G99" s="37"/>
      <c r="H99" s="38"/>
    </row>
    <row r="100" spans="1:8" s="16" customFormat="1" ht="37.5" customHeight="1" outlineLevel="1" x14ac:dyDescent="0.2">
      <c r="A100" s="147" t="s">
        <v>192</v>
      </c>
      <c r="B100" s="148"/>
      <c r="C100" s="143"/>
      <c r="D100" s="36">
        <v>79800</v>
      </c>
      <c r="E100" s="37"/>
      <c r="F100" s="37"/>
      <c r="G100" s="37"/>
      <c r="H100" s="38"/>
    </row>
    <row r="101" spans="1:8" s="16" customFormat="1" ht="37.5" customHeight="1" outlineLevel="1" x14ac:dyDescent="0.2">
      <c r="A101" s="147" t="s">
        <v>229</v>
      </c>
      <c r="B101" s="148"/>
      <c r="C101" s="143"/>
      <c r="D101" s="36">
        <v>82080</v>
      </c>
      <c r="E101" s="37"/>
      <c r="F101" s="37"/>
      <c r="G101" s="37"/>
      <c r="H101" s="38"/>
    </row>
    <row r="102" spans="1:8" s="16" customFormat="1" ht="37.5" customHeight="1" outlineLevel="1" x14ac:dyDescent="0.2">
      <c r="A102" s="147" t="s">
        <v>230</v>
      </c>
      <c r="B102" s="148"/>
      <c r="C102" s="143"/>
      <c r="D102" s="36">
        <v>84360</v>
      </c>
      <c r="E102" s="37"/>
      <c r="F102" s="37"/>
      <c r="G102" s="37"/>
      <c r="H102" s="38"/>
    </row>
    <row r="103" spans="1:8" s="16" customFormat="1" ht="37.5" customHeight="1" outlineLevel="1" x14ac:dyDescent="0.2">
      <c r="A103" s="147" t="s">
        <v>231</v>
      </c>
      <c r="B103" s="148"/>
      <c r="C103" s="143"/>
      <c r="D103" s="36">
        <v>86640</v>
      </c>
      <c r="E103" s="37"/>
      <c r="F103" s="37"/>
      <c r="G103" s="37"/>
      <c r="H103" s="38"/>
    </row>
    <row r="104" spans="1:8" s="16" customFormat="1" ht="37.5" customHeight="1" outlineLevel="1" x14ac:dyDescent="0.2">
      <c r="A104" s="147" t="s">
        <v>232</v>
      </c>
      <c r="B104" s="148"/>
      <c r="C104" s="143"/>
      <c r="D104" s="36">
        <v>88920</v>
      </c>
      <c r="E104" s="37"/>
      <c r="F104" s="37"/>
      <c r="G104" s="37"/>
      <c r="H104" s="38"/>
    </row>
    <row r="105" spans="1:8" s="16" customFormat="1" ht="37.5" customHeight="1" outlineLevel="1" x14ac:dyDescent="0.2">
      <c r="A105" s="147" t="s">
        <v>233</v>
      </c>
      <c r="B105" s="148"/>
      <c r="C105" s="143"/>
      <c r="D105" s="36">
        <v>91200</v>
      </c>
      <c r="E105" s="37"/>
      <c r="F105" s="37"/>
      <c r="G105" s="37"/>
      <c r="H105" s="38"/>
    </row>
    <row r="106" spans="1:8" s="16" customFormat="1" ht="37.5" customHeight="1" outlineLevel="1" x14ac:dyDescent="0.2">
      <c r="A106" s="147" t="s">
        <v>356</v>
      </c>
      <c r="B106" s="148"/>
      <c r="C106" s="143"/>
      <c r="D106" s="36">
        <v>93480</v>
      </c>
      <c r="E106" s="37"/>
      <c r="F106" s="37"/>
      <c r="G106" s="37"/>
      <c r="H106" s="38"/>
    </row>
    <row r="107" spans="1:8" s="16" customFormat="1" ht="37.5" customHeight="1" outlineLevel="1" x14ac:dyDescent="0.2">
      <c r="A107" s="147" t="s">
        <v>357</v>
      </c>
      <c r="B107" s="148"/>
      <c r="C107" s="143"/>
      <c r="D107" s="36">
        <v>95760</v>
      </c>
      <c r="E107" s="37"/>
      <c r="F107" s="37"/>
      <c r="G107" s="37"/>
      <c r="H107" s="38"/>
    </row>
    <row r="108" spans="1:8" s="16" customFormat="1" ht="37.5" customHeight="1" outlineLevel="1" x14ac:dyDescent="0.2">
      <c r="A108" s="147" t="s">
        <v>358</v>
      </c>
      <c r="B108" s="148"/>
      <c r="C108" s="143"/>
      <c r="D108" s="36">
        <v>98040</v>
      </c>
      <c r="E108" s="37"/>
      <c r="F108" s="37"/>
      <c r="G108" s="37"/>
      <c r="H108" s="38"/>
    </row>
    <row r="109" spans="1:8" s="16" customFormat="1" ht="37.5" customHeight="1" outlineLevel="1" x14ac:dyDescent="0.2">
      <c r="A109" s="147" t="s">
        <v>359</v>
      </c>
      <c r="B109" s="148"/>
      <c r="C109" s="143"/>
      <c r="D109" s="36">
        <v>100320</v>
      </c>
      <c r="E109" s="37"/>
      <c r="F109" s="37"/>
      <c r="G109" s="37"/>
      <c r="H109" s="38"/>
    </row>
    <row r="110" spans="1:8" s="16" customFormat="1" ht="37.5" customHeight="1" outlineLevel="1" x14ac:dyDescent="0.2">
      <c r="A110" s="147" t="s">
        <v>360</v>
      </c>
      <c r="B110" s="148"/>
      <c r="C110" s="143"/>
      <c r="D110" s="36">
        <v>102600</v>
      </c>
      <c r="E110" s="37"/>
      <c r="F110" s="37"/>
      <c r="G110" s="37"/>
      <c r="H110" s="38"/>
    </row>
    <row r="111" spans="1:8" s="16" customFormat="1" ht="37.5" customHeight="1" outlineLevel="1" x14ac:dyDescent="0.2">
      <c r="A111" s="147" t="s">
        <v>361</v>
      </c>
      <c r="B111" s="148"/>
      <c r="C111" s="143"/>
      <c r="D111" s="36">
        <v>104880</v>
      </c>
      <c r="E111" s="37"/>
      <c r="F111" s="37"/>
      <c r="G111" s="37"/>
      <c r="H111" s="38"/>
    </row>
    <row r="112" spans="1:8" s="16" customFormat="1" ht="37.5" customHeight="1" outlineLevel="1" x14ac:dyDescent="0.2">
      <c r="A112" s="147" t="s">
        <v>362</v>
      </c>
      <c r="B112" s="148"/>
      <c r="C112" s="143"/>
      <c r="D112" s="36">
        <v>107160</v>
      </c>
      <c r="E112" s="37"/>
      <c r="F112" s="37"/>
      <c r="G112" s="37"/>
      <c r="H112" s="38"/>
    </row>
    <row r="113" spans="1:8" s="16" customFormat="1" ht="37.5" customHeight="1" outlineLevel="1" x14ac:dyDescent="0.2">
      <c r="A113" s="147" t="s">
        <v>363</v>
      </c>
      <c r="B113" s="148"/>
      <c r="C113" s="143"/>
      <c r="D113" s="36">
        <v>109440</v>
      </c>
      <c r="E113" s="37"/>
      <c r="F113" s="37"/>
      <c r="G113" s="37"/>
      <c r="H113" s="38"/>
    </row>
    <row r="114" spans="1:8" s="16" customFormat="1" ht="37.5" customHeight="1" outlineLevel="1" x14ac:dyDescent="0.2">
      <c r="A114" s="147" t="s">
        <v>364</v>
      </c>
      <c r="B114" s="148"/>
      <c r="C114" s="143"/>
      <c r="D114" s="36">
        <v>111720</v>
      </c>
      <c r="E114" s="37"/>
      <c r="F114" s="37"/>
      <c r="G114" s="37"/>
      <c r="H114" s="38"/>
    </row>
    <row r="115" spans="1:8" s="16" customFormat="1" ht="37.5" customHeight="1" outlineLevel="1" thickBot="1" x14ac:dyDescent="0.25">
      <c r="A115" s="147" t="s">
        <v>365</v>
      </c>
      <c r="B115" s="148"/>
      <c r="C115" s="143"/>
      <c r="D115" s="36">
        <v>114000</v>
      </c>
      <c r="E115" s="37"/>
      <c r="F115" s="37"/>
      <c r="G115" s="37"/>
      <c r="H115" s="38"/>
    </row>
    <row r="116" spans="1:8" s="16" customFormat="1" ht="24.95" customHeight="1" thickBot="1" x14ac:dyDescent="0.4">
      <c r="A116" s="81"/>
      <c r="B116" s="460"/>
      <c r="C116" s="130"/>
      <c r="D116" s="789" t="s">
        <v>721</v>
      </c>
      <c r="E116" s="789"/>
      <c r="F116" s="789"/>
      <c r="G116" s="789"/>
      <c r="H116" s="790"/>
    </row>
    <row r="117" spans="1:8" s="16" customFormat="1" ht="24.95" customHeight="1" thickBot="1" x14ac:dyDescent="0.25">
      <c r="A117" s="461"/>
      <c r="B117" s="124"/>
      <c r="C117" s="125"/>
      <c r="D117" s="462" t="s">
        <v>168</v>
      </c>
      <c r="E117" s="463" t="s">
        <v>169</v>
      </c>
      <c r="F117" s="464" t="s">
        <v>170</v>
      </c>
      <c r="G117" s="463" t="s">
        <v>171</v>
      </c>
      <c r="H117" s="465" t="s">
        <v>172</v>
      </c>
    </row>
    <row r="118" spans="1:8" s="16" customFormat="1" ht="48" customHeight="1" x14ac:dyDescent="0.2">
      <c r="A118" s="29" t="s">
        <v>235</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8" s="31">
        <f>F118*1.2</f>
        <v>12024</v>
      </c>
      <c r="E118" s="32">
        <f>F118*1.1</f>
        <v>11022</v>
      </c>
      <c r="F118" s="32">
        <v>10020</v>
      </c>
      <c r="G118" s="32">
        <f>F118*0.75</f>
        <v>7515</v>
      </c>
      <c r="H118" s="33">
        <f>F118*0.5</f>
        <v>5010</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1" s="44"/>
      <c r="E121" s="45"/>
      <c r="F121" s="45"/>
      <c r="G121" s="45"/>
      <c r="H121" s="46"/>
    </row>
    <row r="122" spans="1:8" s="16" customFormat="1" ht="24.95" customHeight="1" thickBot="1" x14ac:dyDescent="0.25">
      <c r="A122" s="47"/>
      <c r="B122" s="48"/>
      <c r="C122" s="49"/>
      <c r="D122" s="287"/>
      <c r="E122" s="287"/>
      <c r="F122" s="287"/>
      <c r="G122" s="287"/>
      <c r="H122" s="459"/>
    </row>
    <row r="123" spans="1:8" s="16" customFormat="1" ht="48" customHeight="1" x14ac:dyDescent="0.2">
      <c r="A123" s="53" t="s">
        <v>236</v>
      </c>
      <c r="B123" s="30" t="s">
        <v>27</v>
      </c>
      <c r="C1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3" s="54">
        <f>F123*1.2</f>
        <v>13680</v>
      </c>
      <c r="E123" s="32">
        <f>F123*1.1</f>
        <v>12540.000000000002</v>
      </c>
      <c r="F123" s="32">
        <v>11400</v>
      </c>
      <c r="G123" s="32">
        <f>F123*0.75</f>
        <v>8550</v>
      </c>
      <c r="H123" s="33">
        <f>F123*0.5</f>
        <v>5700</v>
      </c>
    </row>
    <row r="124" spans="1:8" s="16" customFormat="1" ht="132" customHeight="1" x14ac:dyDescent="0.2">
      <c r="A124" s="55"/>
      <c r="B124" s="35"/>
      <c r="C124" s="35"/>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7" s="61"/>
      <c r="E127" s="45"/>
      <c r="F127" s="45"/>
      <c r="G127" s="45"/>
      <c r="H127" s="46"/>
    </row>
    <row r="128" spans="1:8" s="16" customFormat="1" ht="24.95" customHeight="1" thickBot="1" x14ac:dyDescent="0.25">
      <c r="A128" s="81"/>
      <c r="B128" s="82"/>
      <c r="C128" s="83"/>
      <c r="D128" s="287"/>
      <c r="E128" s="287"/>
      <c r="F128" s="287"/>
      <c r="G128" s="287"/>
      <c r="H128" s="459"/>
    </row>
    <row r="129" spans="1:8" s="16" customFormat="1" ht="50.1" customHeight="1" x14ac:dyDescent="0.2">
      <c r="A129" s="65" t="s">
        <v>237</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9" s="267">
        <v>240</v>
      </c>
      <c r="E129" s="268"/>
      <c r="F129" s="268"/>
      <c r="G129" s="268"/>
      <c r="H129" s="269"/>
    </row>
    <row r="130" spans="1:8" s="16" customFormat="1" ht="94.5" customHeight="1" x14ac:dyDescent="0.2">
      <c r="A130" s="71"/>
      <c r="B130" s="92"/>
      <c r="C130" s="93"/>
      <c r="D130" s="94"/>
      <c r="E130" s="95"/>
      <c r="F130" s="95"/>
      <c r="G130" s="95"/>
      <c r="H130" s="270"/>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31" s="271"/>
      <c r="E131" s="272"/>
      <c r="F131" s="272"/>
      <c r="G131" s="272"/>
      <c r="H131" s="273"/>
    </row>
    <row r="132" spans="1:8" s="16" customFormat="1" ht="24.95" customHeight="1" thickBot="1" x14ac:dyDescent="0.25">
      <c r="A132" s="81"/>
      <c r="B132" s="129"/>
      <c r="C132" s="130"/>
      <c r="D132" s="345" t="s">
        <v>234</v>
      </c>
      <c r="E132" s="345"/>
      <c r="F132" s="345"/>
      <c r="G132" s="345"/>
      <c r="H132" s="346"/>
    </row>
    <row r="133" spans="1:8" s="16" customFormat="1" ht="50.1" customHeight="1" thickBot="1" x14ac:dyDescent="0.25">
      <c r="A133" s="136" t="s">
        <v>38</v>
      </c>
      <c r="B133" s="137"/>
      <c r="C133" s="137"/>
      <c r="D133" s="745" t="str">
        <f>"от "&amp;MIN(D134:D152)&amp;" до "&amp;MAX(D134:D152)</f>
        <v>от 2280 до 43320</v>
      </c>
      <c r="E133" s="746"/>
      <c r="F133" s="746"/>
      <c r="G133" s="746"/>
      <c r="H133" s="747"/>
    </row>
    <row r="134" spans="1:8" s="16" customFormat="1" ht="37.5" customHeight="1" outlineLevel="1" x14ac:dyDescent="0.2">
      <c r="A134" s="141" t="s">
        <v>238</v>
      </c>
      <c r="B134" s="364"/>
      <c r="C134" s="661"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34" s="31">
        <v>2280</v>
      </c>
      <c r="E134" s="32"/>
      <c r="F134" s="32"/>
      <c r="G134" s="32"/>
      <c r="H134" s="33"/>
    </row>
    <row r="135" spans="1:8" s="16" customFormat="1" ht="37.5" customHeight="1" outlineLevel="1" x14ac:dyDescent="0.2">
      <c r="A135" s="558" t="s">
        <v>239</v>
      </c>
      <c r="B135" s="568"/>
      <c r="C135" s="771"/>
      <c r="D135" s="36">
        <v>4560</v>
      </c>
      <c r="E135" s="37"/>
      <c r="F135" s="37"/>
      <c r="G135" s="37"/>
      <c r="H135" s="38"/>
    </row>
    <row r="136" spans="1:8" s="16" customFormat="1" ht="37.5" customHeight="1" outlineLevel="1" x14ac:dyDescent="0.2">
      <c r="A136" s="558" t="s">
        <v>240</v>
      </c>
      <c r="B136" s="568"/>
      <c r="C136" s="771"/>
      <c r="D136" s="36">
        <v>6840</v>
      </c>
      <c r="E136" s="37"/>
      <c r="F136" s="37"/>
      <c r="G136" s="37"/>
      <c r="H136" s="38"/>
    </row>
    <row r="137" spans="1:8" s="16" customFormat="1" ht="37.5" customHeight="1" outlineLevel="1" x14ac:dyDescent="0.2">
      <c r="A137" s="558" t="s">
        <v>241</v>
      </c>
      <c r="B137" s="568"/>
      <c r="C137" s="771"/>
      <c r="D137" s="36">
        <v>9120</v>
      </c>
      <c r="E137" s="37"/>
      <c r="F137" s="37"/>
      <c r="G137" s="37"/>
      <c r="H137" s="38"/>
    </row>
    <row r="138" spans="1:8" s="16" customFormat="1" ht="37.5" customHeight="1" outlineLevel="1" x14ac:dyDescent="0.2">
      <c r="A138" s="558" t="s">
        <v>242</v>
      </c>
      <c r="B138" s="568"/>
      <c r="C138" s="771"/>
      <c r="D138" s="36">
        <v>11400</v>
      </c>
      <c r="E138" s="37"/>
      <c r="F138" s="37"/>
      <c r="G138" s="37"/>
      <c r="H138" s="38"/>
    </row>
    <row r="139" spans="1:8" s="16" customFormat="1" ht="37.5" customHeight="1" outlineLevel="1" x14ac:dyDescent="0.2">
      <c r="A139" s="558" t="s">
        <v>243</v>
      </c>
      <c r="B139" s="568"/>
      <c r="C139" s="771"/>
      <c r="D139" s="36">
        <v>13680</v>
      </c>
      <c r="E139" s="37"/>
      <c r="F139" s="37"/>
      <c r="G139" s="37"/>
      <c r="H139" s="38"/>
    </row>
    <row r="140" spans="1:8" s="16" customFormat="1" ht="37.5" customHeight="1" outlineLevel="1" x14ac:dyDescent="0.2">
      <c r="A140" s="558" t="s">
        <v>244</v>
      </c>
      <c r="B140" s="568"/>
      <c r="C140" s="771"/>
      <c r="D140" s="36">
        <v>15960</v>
      </c>
      <c r="E140" s="37"/>
      <c r="F140" s="37"/>
      <c r="G140" s="37"/>
      <c r="H140" s="38"/>
    </row>
    <row r="141" spans="1:8" s="16" customFormat="1" ht="37.5" customHeight="1" outlineLevel="1" x14ac:dyDescent="0.2">
      <c r="A141" s="558" t="s">
        <v>245</v>
      </c>
      <c r="B141" s="568"/>
      <c r="C141" s="771"/>
      <c r="D141" s="36">
        <v>18240</v>
      </c>
      <c r="E141" s="37"/>
      <c r="F141" s="37"/>
      <c r="G141" s="37"/>
      <c r="H141" s="38"/>
    </row>
    <row r="142" spans="1:8" s="16" customFormat="1" ht="37.5" customHeight="1" outlineLevel="1" x14ac:dyDescent="0.2">
      <c r="A142" s="558" t="s">
        <v>246</v>
      </c>
      <c r="B142" s="568"/>
      <c r="C142" s="771"/>
      <c r="D142" s="36">
        <v>20520</v>
      </c>
      <c r="E142" s="37"/>
      <c r="F142" s="37"/>
      <c r="G142" s="37"/>
      <c r="H142" s="38"/>
    </row>
    <row r="143" spans="1:8" s="16" customFormat="1" ht="37.5" customHeight="1" outlineLevel="1" x14ac:dyDescent="0.2">
      <c r="A143" s="558" t="s">
        <v>247</v>
      </c>
      <c r="B143" s="568"/>
      <c r="C143" s="771"/>
      <c r="D143" s="36">
        <v>22800</v>
      </c>
      <c r="E143" s="37"/>
      <c r="F143" s="37"/>
      <c r="G143" s="37"/>
      <c r="H143" s="38"/>
    </row>
    <row r="144" spans="1:8" s="16" customFormat="1" ht="37.5" customHeight="1" outlineLevel="1" x14ac:dyDescent="0.2">
      <c r="A144" s="558" t="s">
        <v>248</v>
      </c>
      <c r="B144" s="568"/>
      <c r="C144" s="771"/>
      <c r="D144" s="36">
        <v>25080</v>
      </c>
      <c r="E144" s="37"/>
      <c r="F144" s="37"/>
      <c r="G144" s="37"/>
      <c r="H144" s="38"/>
    </row>
    <row r="145" spans="1:8" s="16" customFormat="1" ht="37.5" customHeight="1" outlineLevel="1" x14ac:dyDescent="0.2">
      <c r="A145" s="558" t="s">
        <v>249</v>
      </c>
      <c r="B145" s="568"/>
      <c r="C145" s="771"/>
      <c r="D145" s="36">
        <v>27360</v>
      </c>
      <c r="E145" s="37"/>
      <c r="F145" s="37"/>
      <c r="G145" s="37"/>
      <c r="H145" s="38"/>
    </row>
    <row r="146" spans="1:8" s="16" customFormat="1" ht="37.5" customHeight="1" outlineLevel="1" x14ac:dyDescent="0.2">
      <c r="A146" s="558" t="s">
        <v>250</v>
      </c>
      <c r="B146" s="568"/>
      <c r="C146" s="771"/>
      <c r="D146" s="36">
        <v>29640</v>
      </c>
      <c r="E146" s="37"/>
      <c r="F146" s="37"/>
      <c r="G146" s="37"/>
      <c r="H146" s="38"/>
    </row>
    <row r="147" spans="1:8" s="16" customFormat="1" ht="37.5" customHeight="1" outlineLevel="1" x14ac:dyDescent="0.2">
      <c r="A147" s="558" t="s">
        <v>251</v>
      </c>
      <c r="B147" s="568"/>
      <c r="C147" s="771"/>
      <c r="D147" s="36">
        <v>31920</v>
      </c>
      <c r="E147" s="37"/>
      <c r="F147" s="37"/>
      <c r="G147" s="37"/>
      <c r="H147" s="38"/>
    </row>
    <row r="148" spans="1:8" s="16" customFormat="1" ht="37.5" customHeight="1" outlineLevel="1" x14ac:dyDescent="0.2">
      <c r="A148" s="558" t="s">
        <v>252</v>
      </c>
      <c r="B148" s="568"/>
      <c r="C148" s="771"/>
      <c r="D148" s="36">
        <v>34200</v>
      </c>
      <c r="E148" s="37"/>
      <c r="F148" s="37"/>
      <c r="G148" s="37"/>
      <c r="H148" s="38"/>
    </row>
    <row r="149" spans="1:8" s="16" customFormat="1" ht="37.5" customHeight="1" outlineLevel="1" x14ac:dyDescent="0.2">
      <c r="A149" s="558" t="s">
        <v>253</v>
      </c>
      <c r="B149" s="568"/>
      <c r="C149" s="771"/>
      <c r="D149" s="36">
        <v>36480</v>
      </c>
      <c r="E149" s="37"/>
      <c r="F149" s="37"/>
      <c r="G149" s="37"/>
      <c r="H149" s="38"/>
    </row>
    <row r="150" spans="1:8" s="16" customFormat="1" ht="37.5" customHeight="1" outlineLevel="1" x14ac:dyDescent="0.2">
      <c r="A150" s="558" t="s">
        <v>254</v>
      </c>
      <c r="B150" s="568"/>
      <c r="C150" s="771"/>
      <c r="D150" s="36">
        <v>38760</v>
      </c>
      <c r="E150" s="37"/>
      <c r="F150" s="37"/>
      <c r="G150" s="37"/>
      <c r="H150" s="38"/>
    </row>
    <row r="151" spans="1:8" s="16" customFormat="1" ht="37.5" customHeight="1" outlineLevel="1" x14ac:dyDescent="0.2">
      <c r="A151" s="558" t="s">
        <v>255</v>
      </c>
      <c r="B151" s="568"/>
      <c r="C151" s="771"/>
      <c r="D151" s="36">
        <v>41040</v>
      </c>
      <c r="E151" s="37"/>
      <c r="F151" s="37"/>
      <c r="G151" s="37"/>
      <c r="H151" s="38"/>
    </row>
    <row r="152" spans="1:8" s="16" customFormat="1" ht="37.5" customHeight="1" outlineLevel="1" x14ac:dyDescent="0.2">
      <c r="A152" s="558" t="s">
        <v>256</v>
      </c>
      <c r="B152" s="568"/>
      <c r="C152" s="771"/>
      <c r="D152" s="36">
        <v>43320</v>
      </c>
      <c r="E152" s="37"/>
      <c r="F152" s="37"/>
      <c r="G152" s="37"/>
      <c r="H152" s="38"/>
    </row>
    <row r="153" spans="1:8" s="16" customFormat="1" ht="37.5" customHeight="1" outlineLevel="1" x14ac:dyDescent="0.2">
      <c r="A153" s="147" t="s">
        <v>257</v>
      </c>
      <c r="B153" s="366"/>
      <c r="C153" s="771"/>
      <c r="D153" s="36">
        <v>45600</v>
      </c>
      <c r="E153" s="37"/>
      <c r="F153" s="37"/>
      <c r="G153" s="37"/>
      <c r="H153" s="38"/>
    </row>
    <row r="154" spans="1:8" s="16" customFormat="1" ht="37.5" customHeight="1" outlineLevel="1" x14ac:dyDescent="0.2">
      <c r="A154" s="147" t="s">
        <v>258</v>
      </c>
      <c r="B154" s="148"/>
      <c r="C154" s="771"/>
      <c r="D154" s="36">
        <v>47880</v>
      </c>
      <c r="E154" s="37"/>
      <c r="F154" s="37"/>
      <c r="G154" s="37"/>
      <c r="H154" s="38"/>
    </row>
    <row r="155" spans="1:8" s="16" customFormat="1" ht="37.5" customHeight="1" outlineLevel="1" x14ac:dyDescent="0.2">
      <c r="A155" s="147" t="s">
        <v>259</v>
      </c>
      <c r="B155" s="148"/>
      <c r="C155" s="771"/>
      <c r="D155" s="36">
        <v>50160</v>
      </c>
      <c r="E155" s="37"/>
      <c r="F155" s="37"/>
      <c r="G155" s="37"/>
      <c r="H155" s="38"/>
    </row>
    <row r="156" spans="1:8" s="16" customFormat="1" ht="37.5" customHeight="1" outlineLevel="1" x14ac:dyDescent="0.2">
      <c r="A156" s="147" t="s">
        <v>260</v>
      </c>
      <c r="B156" s="148"/>
      <c r="C156" s="771"/>
      <c r="D156" s="36">
        <v>52440</v>
      </c>
      <c r="E156" s="37"/>
      <c r="F156" s="37"/>
      <c r="G156" s="37"/>
      <c r="H156" s="38"/>
    </row>
    <row r="157" spans="1:8" s="16" customFormat="1" ht="37.5" customHeight="1" outlineLevel="1" x14ac:dyDescent="0.2">
      <c r="A157" s="147" t="s">
        <v>261</v>
      </c>
      <c r="B157" s="148"/>
      <c r="C157" s="771"/>
      <c r="D157" s="36">
        <v>54720</v>
      </c>
      <c r="E157" s="37"/>
      <c r="F157" s="37"/>
      <c r="G157" s="37"/>
      <c r="H157" s="38"/>
    </row>
    <row r="158" spans="1:8" s="16" customFormat="1" ht="37.5" customHeight="1" outlineLevel="1" x14ac:dyDescent="0.2">
      <c r="A158" s="147" t="s">
        <v>262</v>
      </c>
      <c r="B158" s="148"/>
      <c r="C158" s="771"/>
      <c r="D158" s="36">
        <v>57000</v>
      </c>
      <c r="E158" s="37"/>
      <c r="F158" s="37"/>
      <c r="G158" s="37"/>
      <c r="H158" s="38"/>
    </row>
    <row r="159" spans="1:8" s="16" customFormat="1" ht="37.5" customHeight="1" outlineLevel="1" x14ac:dyDescent="0.2">
      <c r="A159" s="147" t="s">
        <v>263</v>
      </c>
      <c r="B159" s="148"/>
      <c r="C159" s="771"/>
      <c r="D159" s="36">
        <v>59280</v>
      </c>
      <c r="E159" s="37"/>
      <c r="F159" s="37"/>
      <c r="G159" s="37"/>
      <c r="H159" s="38"/>
    </row>
    <row r="160" spans="1:8" s="16" customFormat="1" ht="37.5" customHeight="1" outlineLevel="1" x14ac:dyDescent="0.2">
      <c r="A160" s="147" t="s">
        <v>264</v>
      </c>
      <c r="B160" s="148"/>
      <c r="C160" s="771"/>
      <c r="D160" s="36">
        <v>61560</v>
      </c>
      <c r="E160" s="37"/>
      <c r="F160" s="37"/>
      <c r="G160" s="37"/>
      <c r="H160" s="38"/>
    </row>
    <row r="161" spans="1:8" s="16" customFormat="1" ht="37.5" customHeight="1" outlineLevel="1" x14ac:dyDescent="0.2">
      <c r="A161" s="147" t="s">
        <v>265</v>
      </c>
      <c r="B161" s="148"/>
      <c r="C161" s="771"/>
      <c r="D161" s="36">
        <v>63840</v>
      </c>
      <c r="E161" s="37"/>
      <c r="F161" s="37"/>
      <c r="G161" s="37"/>
      <c r="H161" s="38"/>
    </row>
    <row r="162" spans="1:8" s="16" customFormat="1" ht="37.5" customHeight="1" outlineLevel="1" x14ac:dyDescent="0.2">
      <c r="A162" s="147" t="s">
        <v>266</v>
      </c>
      <c r="B162" s="148"/>
      <c r="C162" s="771"/>
      <c r="D162" s="36">
        <v>66120</v>
      </c>
      <c r="E162" s="37"/>
      <c r="F162" s="37"/>
      <c r="G162" s="37"/>
      <c r="H162" s="38"/>
    </row>
    <row r="163" spans="1:8" s="16" customFormat="1" ht="37.5" customHeight="1" outlineLevel="1" x14ac:dyDescent="0.2">
      <c r="A163" s="147" t="s">
        <v>267</v>
      </c>
      <c r="B163" s="148"/>
      <c r="C163" s="771"/>
      <c r="D163" s="36">
        <v>68400</v>
      </c>
      <c r="E163" s="37"/>
      <c r="F163" s="37"/>
      <c r="G163" s="37"/>
      <c r="H163" s="38"/>
    </row>
    <row r="164" spans="1:8" s="16" customFormat="1" ht="37.5" customHeight="1" outlineLevel="1" x14ac:dyDescent="0.2">
      <c r="A164" s="147" t="s">
        <v>268</v>
      </c>
      <c r="B164" s="148"/>
      <c r="C164" s="771"/>
      <c r="D164" s="36">
        <v>70680</v>
      </c>
      <c r="E164" s="37"/>
      <c r="F164" s="37"/>
      <c r="G164" s="37"/>
      <c r="H164" s="38"/>
    </row>
    <row r="165" spans="1:8" s="16" customFormat="1" ht="37.5" customHeight="1" outlineLevel="1" x14ac:dyDescent="0.2">
      <c r="A165" s="147" t="s">
        <v>269</v>
      </c>
      <c r="B165" s="148"/>
      <c r="C165" s="771"/>
      <c r="D165" s="36">
        <v>72960</v>
      </c>
      <c r="E165" s="37"/>
      <c r="F165" s="37"/>
      <c r="G165" s="37"/>
      <c r="H165" s="38"/>
    </row>
    <row r="166" spans="1:8" s="16" customFormat="1" ht="37.5" customHeight="1" outlineLevel="1" x14ac:dyDescent="0.2">
      <c r="A166" s="147" t="s">
        <v>270</v>
      </c>
      <c r="B166" s="148"/>
      <c r="C166" s="771"/>
      <c r="D166" s="36">
        <v>75240</v>
      </c>
      <c r="E166" s="37"/>
      <c r="F166" s="37"/>
      <c r="G166" s="37"/>
      <c r="H166" s="38"/>
    </row>
    <row r="167" spans="1:8" s="16" customFormat="1" ht="37.5" customHeight="1" outlineLevel="1" x14ac:dyDescent="0.2">
      <c r="A167" s="147" t="s">
        <v>271</v>
      </c>
      <c r="B167" s="148"/>
      <c r="C167" s="771"/>
      <c r="D167" s="36">
        <v>77520</v>
      </c>
      <c r="E167" s="37"/>
      <c r="F167" s="37"/>
      <c r="G167" s="37"/>
      <c r="H167" s="38"/>
    </row>
    <row r="168" spans="1:8" s="16" customFormat="1" ht="37.5" customHeight="1" outlineLevel="1" x14ac:dyDescent="0.2">
      <c r="A168" s="147" t="s">
        <v>272</v>
      </c>
      <c r="B168" s="148"/>
      <c r="C168" s="771"/>
      <c r="D168" s="36">
        <v>79800</v>
      </c>
      <c r="E168" s="37"/>
      <c r="F168" s="37"/>
      <c r="G168" s="37"/>
      <c r="H168" s="38"/>
    </row>
    <row r="169" spans="1:8" s="16" customFormat="1" ht="37.5" customHeight="1" outlineLevel="1" x14ac:dyDescent="0.2">
      <c r="A169" s="147" t="s">
        <v>273</v>
      </c>
      <c r="B169" s="148"/>
      <c r="C169" s="771"/>
      <c r="D169" s="36">
        <v>82080</v>
      </c>
      <c r="E169" s="37"/>
      <c r="F169" s="37"/>
      <c r="G169" s="37"/>
      <c r="H169" s="38"/>
    </row>
    <row r="170" spans="1:8" s="16" customFormat="1" ht="37.5" customHeight="1" outlineLevel="1" x14ac:dyDescent="0.2">
      <c r="A170" s="147" t="s">
        <v>274</v>
      </c>
      <c r="B170" s="148"/>
      <c r="C170" s="771"/>
      <c r="D170" s="36">
        <v>84360</v>
      </c>
      <c r="E170" s="37"/>
      <c r="F170" s="37"/>
      <c r="G170" s="37"/>
      <c r="H170" s="38"/>
    </row>
    <row r="171" spans="1:8" s="16" customFormat="1" ht="37.5" customHeight="1" outlineLevel="1" x14ac:dyDescent="0.2">
      <c r="A171" s="147" t="s">
        <v>275</v>
      </c>
      <c r="B171" s="148"/>
      <c r="C171" s="771"/>
      <c r="D171" s="36">
        <v>86640</v>
      </c>
      <c r="E171" s="37"/>
      <c r="F171" s="37"/>
      <c r="G171" s="37"/>
      <c r="H171" s="38"/>
    </row>
    <row r="172" spans="1:8" s="16" customFormat="1" ht="37.5" customHeight="1" outlineLevel="1" x14ac:dyDescent="0.2">
      <c r="A172" s="147" t="s">
        <v>276</v>
      </c>
      <c r="B172" s="148"/>
      <c r="C172" s="771"/>
      <c r="D172" s="36">
        <v>88920</v>
      </c>
      <c r="E172" s="37"/>
      <c r="F172" s="37"/>
      <c r="G172" s="37"/>
      <c r="H172" s="38"/>
    </row>
    <row r="173" spans="1:8" s="16" customFormat="1" ht="37.5" customHeight="1" outlineLevel="1" x14ac:dyDescent="0.2">
      <c r="A173" s="147" t="s">
        <v>277</v>
      </c>
      <c r="B173" s="148"/>
      <c r="C173" s="771"/>
      <c r="D173" s="36">
        <v>91200</v>
      </c>
      <c r="E173" s="37"/>
      <c r="F173" s="37"/>
      <c r="G173" s="37"/>
      <c r="H173" s="38"/>
    </row>
    <row r="174" spans="1:8" s="16" customFormat="1" ht="37.5" customHeight="1" outlineLevel="1" x14ac:dyDescent="0.2">
      <c r="A174" s="147" t="s">
        <v>416</v>
      </c>
      <c r="B174" s="148"/>
      <c r="C174" s="771"/>
      <c r="D174" s="36">
        <v>93480</v>
      </c>
      <c r="E174" s="37"/>
      <c r="F174" s="37"/>
      <c r="G174" s="37"/>
      <c r="H174" s="38"/>
    </row>
    <row r="175" spans="1:8" s="16" customFormat="1" ht="37.5" customHeight="1" outlineLevel="1" x14ac:dyDescent="0.2">
      <c r="A175" s="147" t="s">
        <v>417</v>
      </c>
      <c r="B175" s="148"/>
      <c r="C175" s="771"/>
      <c r="D175" s="36">
        <v>95760</v>
      </c>
      <c r="E175" s="37"/>
      <c r="F175" s="37"/>
      <c r="G175" s="37"/>
      <c r="H175" s="38"/>
    </row>
    <row r="176" spans="1:8" s="16" customFormat="1" ht="37.5" customHeight="1" outlineLevel="1" x14ac:dyDescent="0.2">
      <c r="A176" s="147" t="s">
        <v>418</v>
      </c>
      <c r="B176" s="148"/>
      <c r="C176" s="771"/>
      <c r="D176" s="36">
        <v>98040</v>
      </c>
      <c r="E176" s="37"/>
      <c r="F176" s="37"/>
      <c r="G176" s="37"/>
      <c r="H176" s="38"/>
    </row>
    <row r="177" spans="1:8" s="16" customFormat="1" ht="37.5" customHeight="1" outlineLevel="1" x14ac:dyDescent="0.2">
      <c r="A177" s="147" t="s">
        <v>419</v>
      </c>
      <c r="B177" s="148"/>
      <c r="C177" s="771"/>
      <c r="D177" s="36">
        <v>100320</v>
      </c>
      <c r="E177" s="37"/>
      <c r="F177" s="37"/>
      <c r="G177" s="37"/>
      <c r="H177" s="38"/>
    </row>
    <row r="178" spans="1:8" s="16" customFormat="1" ht="37.5" customHeight="1" outlineLevel="1" x14ac:dyDescent="0.2">
      <c r="A178" s="147" t="s">
        <v>420</v>
      </c>
      <c r="B178" s="148"/>
      <c r="C178" s="771"/>
      <c r="D178" s="36">
        <v>102600</v>
      </c>
      <c r="E178" s="37"/>
      <c r="F178" s="37"/>
      <c r="G178" s="37"/>
      <c r="H178" s="38"/>
    </row>
    <row r="179" spans="1:8" s="16" customFormat="1" ht="37.5" customHeight="1" outlineLevel="1" x14ac:dyDescent="0.2">
      <c r="A179" s="147" t="s">
        <v>421</v>
      </c>
      <c r="B179" s="148"/>
      <c r="C179" s="771"/>
      <c r="D179" s="36">
        <v>104880</v>
      </c>
      <c r="E179" s="37"/>
      <c r="F179" s="37"/>
      <c r="G179" s="37"/>
      <c r="H179" s="38"/>
    </row>
    <row r="180" spans="1:8" s="16" customFormat="1" ht="37.5" customHeight="1" outlineLevel="1" x14ac:dyDescent="0.2">
      <c r="A180" s="147" t="s">
        <v>422</v>
      </c>
      <c r="B180" s="148"/>
      <c r="C180" s="771"/>
      <c r="D180" s="36">
        <v>107160</v>
      </c>
      <c r="E180" s="37"/>
      <c r="F180" s="37"/>
      <c r="G180" s="37"/>
      <c r="H180" s="38"/>
    </row>
    <row r="181" spans="1:8" s="16" customFormat="1" ht="37.5" customHeight="1" outlineLevel="1" x14ac:dyDescent="0.2">
      <c r="A181" s="147" t="s">
        <v>423</v>
      </c>
      <c r="B181" s="148"/>
      <c r="C181" s="771"/>
      <c r="D181" s="36">
        <v>109440</v>
      </c>
      <c r="E181" s="37"/>
      <c r="F181" s="37"/>
      <c r="G181" s="37"/>
      <c r="H181" s="38"/>
    </row>
    <row r="182" spans="1:8" s="16" customFormat="1" ht="37.5" customHeight="1" outlineLevel="1" x14ac:dyDescent="0.2">
      <c r="A182" s="147" t="s">
        <v>424</v>
      </c>
      <c r="B182" s="148"/>
      <c r="C182" s="771"/>
      <c r="D182" s="36">
        <v>111720</v>
      </c>
      <c r="E182" s="37"/>
      <c r="F182" s="37"/>
      <c r="G182" s="37"/>
      <c r="H182" s="38"/>
    </row>
    <row r="183" spans="1:8" s="16" customFormat="1" ht="37.5" customHeight="1" outlineLevel="1" thickBot="1" x14ac:dyDescent="0.25">
      <c r="A183" s="147" t="s">
        <v>425</v>
      </c>
      <c r="B183" s="148"/>
      <c r="C183" s="771"/>
      <c r="D183" s="44">
        <v>114000</v>
      </c>
      <c r="E183" s="45"/>
      <c r="F183" s="45"/>
      <c r="G183" s="45"/>
      <c r="H183" s="46"/>
    </row>
    <row r="184" spans="1:8" s="16" customFormat="1" ht="50.1" customHeight="1" thickBot="1" x14ac:dyDescent="0.25">
      <c r="A184" s="136" t="s">
        <v>59</v>
      </c>
      <c r="B184" s="137"/>
      <c r="C184" s="137"/>
      <c r="D184" s="466" t="str">
        <f>"от "&amp;MIN(D185:D194)&amp;" до "&amp;MAX(D185:D194)</f>
        <v>от 390 до 10290</v>
      </c>
      <c r="E184" s="467"/>
      <c r="F184" s="467"/>
      <c r="G184" s="467"/>
      <c r="H184" s="468"/>
    </row>
    <row r="185" spans="1:8" s="16" customFormat="1" ht="162.75" customHeight="1" x14ac:dyDescent="0.2">
      <c r="A185" s="279" t="s">
        <v>339</v>
      </c>
      <c r="B185" s="150" t="s">
        <v>194</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85" s="291">
        <v>1380</v>
      </c>
      <c r="E185" s="291"/>
      <c r="F185" s="291"/>
      <c r="G185" s="291"/>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6" s="56">
        <v>840</v>
      </c>
      <c r="E186" s="37"/>
      <c r="F186" s="37"/>
      <c r="G186" s="37"/>
      <c r="H186" s="38"/>
    </row>
    <row r="187" spans="1:8" s="16" customFormat="1" ht="37.5" customHeight="1" x14ac:dyDescent="0.2">
      <c r="A187" s="160" t="s">
        <v>62</v>
      </c>
      <c r="B187" s="161"/>
      <c r="C187" s="159"/>
      <c r="D187" s="56">
        <v>10290</v>
      </c>
      <c r="E187" s="37"/>
      <c r="F187" s="37"/>
      <c r="G187" s="37"/>
      <c r="H187" s="38"/>
    </row>
    <row r="188" spans="1:8" s="16" customFormat="1" ht="37.5" customHeight="1" x14ac:dyDescent="0.2">
      <c r="A188" s="160" t="s">
        <v>63</v>
      </c>
      <c r="B188" s="161"/>
      <c r="C188" s="159"/>
      <c r="D188" s="56">
        <v>2190</v>
      </c>
      <c r="E188" s="37"/>
      <c r="F188" s="37"/>
      <c r="G188" s="37"/>
      <c r="H188" s="38"/>
    </row>
    <row r="189" spans="1:8" s="16" customFormat="1" ht="37.5" customHeight="1" x14ac:dyDescent="0.2">
      <c r="A189" s="160" t="s">
        <v>64</v>
      </c>
      <c r="B189" s="161"/>
      <c r="C189" s="159"/>
      <c r="D189" s="56">
        <v>6390</v>
      </c>
      <c r="E189" s="37"/>
      <c r="F189" s="37"/>
      <c r="G189" s="37"/>
      <c r="H189" s="38"/>
    </row>
    <row r="190" spans="1:8" s="16" customFormat="1" ht="37.5" customHeight="1" x14ac:dyDescent="0.2">
      <c r="A190" s="160" t="s">
        <v>65</v>
      </c>
      <c r="B190" s="161"/>
      <c r="C190" s="159"/>
      <c r="D190" s="56">
        <v>390</v>
      </c>
      <c r="E190" s="37"/>
      <c r="F190" s="37"/>
      <c r="G190" s="37"/>
      <c r="H190" s="38"/>
    </row>
    <row r="191" spans="1:8" s="16" customFormat="1" ht="37.5" customHeight="1" x14ac:dyDescent="0.2">
      <c r="A191" s="160" t="s">
        <v>66</v>
      </c>
      <c r="B191" s="161"/>
      <c r="C191" s="159"/>
      <c r="D191" s="56">
        <v>390</v>
      </c>
      <c r="E191" s="37"/>
      <c r="F191" s="37"/>
      <c r="G191" s="37"/>
      <c r="H191" s="38"/>
    </row>
    <row r="192" spans="1:8" s="16" customFormat="1" ht="37.5" customHeight="1" x14ac:dyDescent="0.2">
      <c r="A192" s="160" t="s">
        <v>67</v>
      </c>
      <c r="B192" s="161"/>
      <c r="C192" s="159"/>
      <c r="D192" s="56">
        <v>780</v>
      </c>
      <c r="E192" s="37"/>
      <c r="F192" s="37"/>
      <c r="G192" s="37"/>
      <c r="H192" s="38"/>
    </row>
    <row r="193" spans="1:8" s="16" customFormat="1" ht="37.5" customHeight="1" x14ac:dyDescent="0.2">
      <c r="A193" s="160" t="s">
        <v>68</v>
      </c>
      <c r="B193" s="161"/>
      <c r="C193" s="159"/>
      <c r="D193" s="56">
        <v>1170</v>
      </c>
      <c r="E193" s="37"/>
      <c r="F193" s="37"/>
      <c r="G193" s="37"/>
      <c r="H193" s="38"/>
    </row>
    <row r="194" spans="1:8" s="16" customFormat="1" ht="37.5" customHeight="1" thickBot="1" x14ac:dyDescent="0.25">
      <c r="A194" s="207" t="s">
        <v>69</v>
      </c>
      <c r="B194" s="208"/>
      <c r="C194" s="164"/>
      <c r="D194" s="56">
        <v>6990</v>
      </c>
      <c r="E194" s="37"/>
      <c r="F194" s="37"/>
      <c r="G194" s="37"/>
      <c r="H194" s="38"/>
    </row>
    <row r="195" spans="1:8" s="16" customFormat="1" ht="117.75" customHeight="1" thickBot="1" x14ac:dyDescent="0.25">
      <c r="A195" s="283" t="s">
        <v>71</v>
      </c>
      <c r="B195" s="284"/>
      <c r="C19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95" s="45">
        <v>30</v>
      </c>
      <c r="E195" s="45"/>
      <c r="F195" s="45"/>
      <c r="G195" s="45"/>
      <c r="H195" s="46"/>
    </row>
    <row r="196" spans="1:8" s="28" customFormat="1" ht="50.1" customHeight="1" thickBot="1" x14ac:dyDescent="0.25">
      <c r="A196" s="24" t="s">
        <v>72</v>
      </c>
      <c r="B196" s="25"/>
      <c r="C196" s="26"/>
      <c r="D196" s="173" t="str">
        <f>"от "&amp;MIN(D198,D218:D232)&amp;" до "&amp;MAX(D198,D218:D232)</f>
        <v>от 540 до 39690</v>
      </c>
      <c r="E196" s="173"/>
      <c r="F196" s="173"/>
      <c r="G196" s="173"/>
      <c r="H196" s="174"/>
    </row>
    <row r="197" spans="1:8" s="16" customFormat="1" ht="24.95" customHeight="1" thickBot="1" x14ac:dyDescent="0.25">
      <c r="A197" s="286"/>
      <c r="B197" s="287"/>
      <c r="C197" s="130"/>
      <c r="D197" s="288"/>
      <c r="E197" s="288"/>
      <c r="F197" s="288"/>
      <c r="G197" s="288"/>
      <c r="H197" s="289"/>
    </row>
    <row r="198" spans="1:8" s="16" customFormat="1" ht="50.1"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98" s="182">
        <v>12600</v>
      </c>
      <c r="E198" s="182"/>
      <c r="F198" s="182"/>
      <c r="G198" s="182"/>
      <c r="H198" s="183"/>
    </row>
    <row r="199" spans="1:8" s="16" customFormat="1" ht="50.1" customHeight="1" thickBot="1" x14ac:dyDescent="0.25">
      <c r="A199" s="184" t="s">
        <v>74</v>
      </c>
      <c r="B199" s="185"/>
      <c r="C199" s="186"/>
      <c r="D199" s="187" t="s">
        <v>75</v>
      </c>
      <c r="E199" s="188"/>
      <c r="F199" s="188"/>
      <c r="G199" s="188"/>
      <c r="H199" s="189"/>
    </row>
    <row r="200" spans="1:8" s="16" customFormat="1" ht="50.1" customHeight="1" x14ac:dyDescent="0.2">
      <c r="A200" s="190" t="s">
        <v>76</v>
      </c>
      <c r="B200" s="191"/>
      <c r="C200" s="186"/>
      <c r="D200" s="157">
        <f>D198/4</f>
        <v>3150</v>
      </c>
      <c r="E200" s="157"/>
      <c r="F200" s="157"/>
      <c r="G200" s="157"/>
      <c r="H200" s="158"/>
    </row>
    <row r="201" spans="1:8" s="16" customFormat="1" ht="50.1" customHeight="1" x14ac:dyDescent="0.2">
      <c r="A201" s="190" t="s">
        <v>77</v>
      </c>
      <c r="B201" s="191"/>
      <c r="C201" s="186"/>
      <c r="D201" s="157">
        <f>D198/5</f>
        <v>2520</v>
      </c>
      <c r="E201" s="157"/>
      <c r="F201" s="157"/>
      <c r="G201" s="157"/>
      <c r="H201" s="158"/>
    </row>
    <row r="202" spans="1:8" s="16" customFormat="1" ht="50.1" customHeight="1" x14ac:dyDescent="0.2">
      <c r="A202" s="190" t="s">
        <v>78</v>
      </c>
      <c r="B202" s="191"/>
      <c r="C202" s="186"/>
      <c r="D202" s="157">
        <f>D198/6</f>
        <v>2100</v>
      </c>
      <c r="E202" s="157"/>
      <c r="F202" s="157"/>
      <c r="G202" s="157"/>
      <c r="H202" s="158"/>
    </row>
    <row r="203" spans="1:8" s="16" customFormat="1" ht="50.1" customHeight="1" x14ac:dyDescent="0.2">
      <c r="A203" s="190" t="s">
        <v>79</v>
      </c>
      <c r="B203" s="191"/>
      <c r="C203" s="186"/>
      <c r="D203" s="157">
        <f>D198/7</f>
        <v>1800</v>
      </c>
      <c r="E203" s="157"/>
      <c r="F203" s="157"/>
      <c r="G203" s="157"/>
      <c r="H203" s="158"/>
    </row>
    <row r="204" spans="1:8" s="16" customFormat="1" ht="50.1" customHeight="1" x14ac:dyDescent="0.2">
      <c r="A204" s="190" t="s">
        <v>80</v>
      </c>
      <c r="B204" s="191"/>
      <c r="C204" s="186"/>
      <c r="D204" s="157">
        <f>D198/8</f>
        <v>1575</v>
      </c>
      <c r="E204" s="157"/>
      <c r="F204" s="157"/>
      <c r="G204" s="157"/>
      <c r="H204" s="158"/>
    </row>
    <row r="205" spans="1:8" s="16" customFormat="1" ht="50.1" customHeight="1" x14ac:dyDescent="0.2">
      <c r="A205" s="190" t="s">
        <v>81</v>
      </c>
      <c r="B205" s="191"/>
      <c r="C205" s="186"/>
      <c r="D205" s="157">
        <f>D198/9</f>
        <v>1400</v>
      </c>
      <c r="E205" s="157"/>
      <c r="F205" s="157"/>
      <c r="G205" s="157"/>
      <c r="H205" s="158"/>
    </row>
    <row r="206" spans="1:8" s="16" customFormat="1" ht="50.1" customHeight="1" x14ac:dyDescent="0.2">
      <c r="A206" s="190" t="s">
        <v>82</v>
      </c>
      <c r="B206" s="191"/>
      <c r="C206" s="186"/>
      <c r="D206" s="157">
        <f>D198/10</f>
        <v>1260</v>
      </c>
      <c r="E206" s="157"/>
      <c r="F206" s="157"/>
      <c r="G206" s="157"/>
      <c r="H206" s="158"/>
    </row>
    <row r="207" spans="1:8" s="16" customFormat="1" ht="50.1" customHeight="1" thickBot="1" x14ac:dyDescent="0.25">
      <c r="A207" s="179" t="s">
        <v>83</v>
      </c>
      <c r="B207" s="180"/>
      <c r="C207" s="186"/>
      <c r="D207" s="182">
        <v>18888</v>
      </c>
      <c r="E207" s="182"/>
      <c r="F207" s="182"/>
      <c r="G207" s="182"/>
      <c r="H207" s="183"/>
    </row>
    <row r="208" spans="1:8" s="16" customFormat="1" ht="50.1" customHeight="1" thickBot="1" x14ac:dyDescent="0.25">
      <c r="A208" s="184" t="s">
        <v>74</v>
      </c>
      <c r="B208" s="185"/>
      <c r="C208" s="186"/>
      <c r="D208" s="187" t="s">
        <v>75</v>
      </c>
      <c r="E208" s="188"/>
      <c r="F208" s="188"/>
      <c r="G208" s="188"/>
      <c r="H208" s="189"/>
    </row>
    <row r="209" spans="1:8" s="16" customFormat="1" ht="50.1" customHeight="1" x14ac:dyDescent="0.2">
      <c r="A209" s="190" t="s">
        <v>76</v>
      </c>
      <c r="B209" s="191"/>
      <c r="C209" s="186"/>
      <c r="D209" s="157">
        <v>4722</v>
      </c>
      <c r="E209" s="157"/>
      <c r="F209" s="157"/>
      <c r="G209" s="157"/>
      <c r="H209" s="158"/>
    </row>
    <row r="210" spans="1:8" s="16" customFormat="1" ht="50.1" customHeight="1" x14ac:dyDescent="0.2">
      <c r="A210" s="190" t="s">
        <v>77</v>
      </c>
      <c r="B210" s="191"/>
      <c r="C210" s="186"/>
      <c r="D210" s="157">
        <v>3777.6</v>
      </c>
      <c r="E210" s="157"/>
      <c r="F210" s="157"/>
      <c r="G210" s="157"/>
      <c r="H210" s="158"/>
    </row>
    <row r="211" spans="1:8" s="16" customFormat="1" ht="50.1" customHeight="1" x14ac:dyDescent="0.2">
      <c r="A211" s="190" t="s">
        <v>78</v>
      </c>
      <c r="B211" s="191"/>
      <c r="C211" s="186"/>
      <c r="D211" s="157">
        <v>3148</v>
      </c>
      <c r="E211" s="157"/>
      <c r="F211" s="157"/>
      <c r="G211" s="157"/>
      <c r="H211" s="158"/>
    </row>
    <row r="212" spans="1:8" s="16" customFormat="1" ht="50.1" customHeight="1" x14ac:dyDescent="0.2">
      <c r="A212" s="190" t="s">
        <v>79</v>
      </c>
      <c r="B212" s="191"/>
      <c r="C212" s="186"/>
      <c r="D212" s="157">
        <v>2698.2857142857142</v>
      </c>
      <c r="E212" s="157"/>
      <c r="F212" s="157"/>
      <c r="G212" s="157"/>
      <c r="H212" s="158"/>
    </row>
    <row r="213" spans="1:8" s="16" customFormat="1" ht="50.1" customHeight="1" x14ac:dyDescent="0.2">
      <c r="A213" s="190" t="s">
        <v>80</v>
      </c>
      <c r="B213" s="191"/>
      <c r="C213" s="186"/>
      <c r="D213" s="157">
        <v>2361</v>
      </c>
      <c r="E213" s="157"/>
      <c r="F213" s="157"/>
      <c r="G213" s="157"/>
      <c r="H213" s="158"/>
    </row>
    <row r="214" spans="1:8" s="16" customFormat="1" ht="50.1" customHeight="1" x14ac:dyDescent="0.2">
      <c r="A214" s="190" t="s">
        <v>81</v>
      </c>
      <c r="B214" s="191"/>
      <c r="C214" s="186"/>
      <c r="D214" s="157">
        <v>2098.6666666666665</v>
      </c>
      <c r="E214" s="157"/>
      <c r="F214" s="157"/>
      <c r="G214" s="157"/>
      <c r="H214" s="158"/>
    </row>
    <row r="215" spans="1:8" s="16" customFormat="1" ht="50.1" customHeight="1" thickBot="1" x14ac:dyDescent="0.25">
      <c r="A215" s="190" t="s">
        <v>82</v>
      </c>
      <c r="B215" s="191"/>
      <c r="C215" s="194"/>
      <c r="D215" s="157">
        <v>1888.8</v>
      </c>
      <c r="E215" s="157"/>
      <c r="F215" s="157"/>
      <c r="G215" s="157"/>
      <c r="H215" s="158"/>
    </row>
    <row r="216" spans="1:8" s="16" customFormat="1" ht="62.45" customHeight="1" thickBot="1" x14ac:dyDescent="0.25">
      <c r="A216" s="195" t="s">
        <v>84</v>
      </c>
      <c r="B216" s="196"/>
      <c r="C2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6" s="44">
        <v>20004</v>
      </c>
      <c r="E216" s="45"/>
      <c r="F216" s="45"/>
      <c r="G216" s="45"/>
      <c r="H216" s="46"/>
    </row>
    <row r="217" spans="1:8" s="16" customFormat="1" ht="24.95" customHeight="1" thickBot="1" x14ac:dyDescent="0.25">
      <c r="A217" s="286"/>
      <c r="B217" s="287"/>
      <c r="C217" s="125"/>
      <c r="D217" s="288"/>
      <c r="E217" s="288"/>
      <c r="F217" s="288"/>
      <c r="G217" s="288"/>
      <c r="H217" s="289"/>
    </row>
    <row r="218" spans="1:8" s="16" customFormat="1" ht="50.1" customHeight="1" x14ac:dyDescent="0.2">
      <c r="A218" s="160" t="s">
        <v>85</v>
      </c>
      <c r="B218" s="161"/>
      <c r="C218" s="294" t="str">
        <f>"Интернет-площадка 2gis.ru на основе Cправочника организаций "&amp;$C$2&amp;""</f>
        <v>Интернет-площадка 2gis.ru на основе Cправочника организаций "2ГИС.УФА"</v>
      </c>
      <c r="D218" s="56">
        <v>16590</v>
      </c>
      <c r="E218" s="37"/>
      <c r="F218" s="37"/>
      <c r="G218" s="37"/>
      <c r="H218" s="38"/>
    </row>
    <row r="219" spans="1:8" s="16" customFormat="1" ht="50.1" customHeight="1" x14ac:dyDescent="0.2">
      <c r="A219" s="154" t="s">
        <v>86</v>
      </c>
      <c r="B219" s="204"/>
      <c r="C219"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9" s="56">
        <v>8490</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0" s="56">
        <v>28890</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"2ГИС.УФА"</v>
      </c>
      <c r="D221" s="56">
        <v>20004</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"2ГИС.УФА"</v>
      </c>
      <c r="D222" s="56">
        <v>24004.799999999999</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3" s="56">
        <v>10590</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56">
        <v>14790</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5" s="56">
        <v>39690</v>
      </c>
      <c r="E225" s="37"/>
      <c r="F225" s="37"/>
      <c r="G225" s="37"/>
      <c r="H225" s="38"/>
    </row>
    <row r="226" spans="1:8" s="16" customFormat="1" ht="50.1" customHeight="1" x14ac:dyDescent="0.2">
      <c r="A226" s="160" t="s">
        <v>93</v>
      </c>
      <c r="B226" s="161"/>
      <c r="C226" s="203" t="e">
        <f>#REF!</f>
        <v>#REF!</v>
      </c>
      <c r="D226" s="56">
        <v>20004</v>
      </c>
      <c r="E226" s="37"/>
      <c r="F226" s="37"/>
      <c r="G226" s="37"/>
      <c r="H226" s="38"/>
    </row>
    <row r="227" spans="1:8" s="16" customFormat="1" ht="50.1" customHeight="1" x14ac:dyDescent="0.2">
      <c r="A227" s="160" t="s">
        <v>94</v>
      </c>
      <c r="B227" s="161"/>
      <c r="C227" s="203" t="s">
        <v>722</v>
      </c>
      <c r="D227" s="56">
        <v>540</v>
      </c>
      <c r="E227" s="37"/>
      <c r="F227" s="37"/>
      <c r="G227" s="37"/>
      <c r="H227" s="38"/>
    </row>
    <row r="228" spans="1:8" s="16" customFormat="1" ht="78"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8" s="56">
        <v>8490</v>
      </c>
      <c r="E228" s="37"/>
      <c r="F228" s="37"/>
      <c r="G228" s="37"/>
      <c r="H228" s="38"/>
    </row>
    <row r="229" spans="1:8" s="16" customFormat="1" ht="78"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9" s="56">
        <v>6792</v>
      </c>
      <c r="E229" s="37"/>
      <c r="F229" s="37"/>
      <c r="G229" s="37"/>
      <c r="H229" s="38"/>
    </row>
    <row r="230" spans="1:8" s="16" customFormat="1" ht="78" customHeight="1" x14ac:dyDescent="0.2">
      <c r="A230" s="160" t="s">
        <v>98</v>
      </c>
      <c r="B230" s="161"/>
      <c r="C230"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0" s="56">
        <v>6990</v>
      </c>
      <c r="E230" s="37"/>
      <c r="F230" s="37"/>
      <c r="G230" s="37"/>
      <c r="H230" s="38"/>
    </row>
    <row r="231" spans="1:8" s="16" customFormat="1" ht="78" customHeight="1" x14ac:dyDescent="0.2">
      <c r="A231" s="160" t="s">
        <v>99</v>
      </c>
      <c r="B231" s="161"/>
      <c r="C231"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1" s="56">
        <v>3396</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2" s="56">
        <v>9390</v>
      </c>
      <c r="E232" s="37"/>
      <c r="F232" s="37"/>
      <c r="G232" s="37"/>
      <c r="H232" s="38"/>
    </row>
    <row r="233" spans="1:8" s="16" customFormat="1" ht="102" customHeight="1" thickBot="1" x14ac:dyDescent="0.25">
      <c r="A233" s="160" t="s">
        <v>16</v>
      </c>
      <c r="B233" s="161"/>
      <c r="C23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3" s="56">
        <v>1380</v>
      </c>
      <c r="E233" s="37"/>
      <c r="F233" s="37"/>
      <c r="G233" s="37"/>
      <c r="H233" s="38"/>
    </row>
    <row r="234" spans="1:8" s="16" customFormat="1" ht="102" customHeight="1" thickBot="1" x14ac:dyDescent="0.25">
      <c r="A234" s="160" t="s">
        <v>103</v>
      </c>
      <c r="B234" s="161"/>
      <c r="C23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4" s="56">
        <v>100002</v>
      </c>
      <c r="E234" s="37"/>
      <c r="F234" s="37"/>
      <c r="G234" s="37"/>
      <c r="H234" s="38"/>
    </row>
    <row r="235" spans="1:8" s="16" customFormat="1" ht="126" customHeight="1" x14ac:dyDescent="0.2">
      <c r="A235" s="160" t="s">
        <v>104</v>
      </c>
      <c r="B235" s="161"/>
      <c r="C23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5" s="56">
        <v>25002</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6" s="56">
        <v>10500</v>
      </c>
      <c r="E236" s="37"/>
      <c r="F236" s="37"/>
      <c r="G236" s="37"/>
      <c r="H236" s="38"/>
    </row>
    <row r="237" spans="1:8" s="16" customFormat="1" ht="96" customHeight="1" x14ac:dyDescent="0.2">
      <c r="A237" s="154" t="s">
        <v>106</v>
      </c>
      <c r="B237" s="204"/>
      <c r="C2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7" s="56">
        <v>15000</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8" s="56">
        <v>20004</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9" s="56">
        <v>15000</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"2ГИС.УФА"</v>
      </c>
      <c r="D240" s="56">
        <v>23280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1" s="56">
        <v>12000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"2ГИС.УФА" (версия для ПК)</v>
      </c>
      <c r="D242" s="56">
        <v>40560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"2ГИС.УФА"</v>
      </c>
      <c r="D243" s="56">
        <v>28080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"2ГИС.УФА"</v>
      </c>
      <c r="D244" s="56">
        <v>33696</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"2ГИС.УФА" (версия для ПК)</v>
      </c>
      <c r="D245" s="56">
        <v>14880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"2ГИС.УФА" (версия для ПК)</v>
      </c>
      <c r="D246" s="56">
        <v>20760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"2ГИС.УФА" (версия для ПК)</v>
      </c>
      <c r="D247" s="56">
        <v>55680</v>
      </c>
      <c r="E247" s="37"/>
      <c r="F247" s="37"/>
      <c r="G247" s="37"/>
      <c r="H247" s="38"/>
    </row>
    <row r="248" spans="1:8" s="16" customFormat="1" ht="50.1" customHeight="1" x14ac:dyDescent="0.2">
      <c r="A248" s="160" t="s">
        <v>340</v>
      </c>
      <c r="B248" s="161"/>
      <c r="C248" s="203" t="s">
        <v>722</v>
      </c>
      <c r="D248" s="56">
        <v>840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"2ГИС.УФА" (версия для ПК)</v>
      </c>
      <c r="D249" s="56">
        <v>13200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51" s="56">
        <v>10002</v>
      </c>
      <c r="E251" s="37"/>
      <c r="F251" s="37"/>
      <c r="G251" s="37"/>
      <c r="H251" s="38"/>
    </row>
    <row r="252" spans="1:8" s="16" customFormat="1" ht="50.1" customHeight="1" x14ac:dyDescent="0.2">
      <c r="A252" s="160" t="s">
        <v>120</v>
      </c>
      <c r="B252" s="161"/>
      <c r="C252" s="209"/>
      <c r="D252" s="56">
        <v>10002</v>
      </c>
      <c r="E252" s="37"/>
      <c r="F252" s="37"/>
      <c r="G252" s="37"/>
      <c r="H252" s="38"/>
    </row>
    <row r="253" spans="1:8" s="16" customFormat="1" ht="50.1" customHeight="1" x14ac:dyDescent="0.2">
      <c r="A253" s="207" t="s">
        <v>121</v>
      </c>
      <c r="B253" s="208"/>
      <c r="C253" s="209"/>
      <c r="D253" s="293">
        <v>3000</v>
      </c>
      <c r="E253" s="157"/>
      <c r="F253" s="157"/>
      <c r="G253" s="157"/>
      <c r="H253" s="157"/>
    </row>
    <row r="254" spans="1:8" s="16" customFormat="1" ht="50.1" customHeight="1" x14ac:dyDescent="0.2">
      <c r="A254" s="207" t="s">
        <v>122</v>
      </c>
      <c r="B254" s="208"/>
      <c r="C254" s="209"/>
      <c r="D254" s="293">
        <v>300</v>
      </c>
      <c r="E254" s="157"/>
      <c r="F254" s="157"/>
      <c r="G254" s="157"/>
      <c r="H254" s="157"/>
    </row>
    <row r="255" spans="1:8" s="16" customFormat="1" ht="50.1" customHeight="1" thickBot="1" x14ac:dyDescent="0.25">
      <c r="A255" s="207" t="s">
        <v>123</v>
      </c>
      <c r="B255" s="208"/>
      <c r="C255" s="210"/>
      <c r="D255" s="78">
        <v>1050</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50.1" customHeight="1" x14ac:dyDescent="0.2">
      <c r="A257" s="154" t="s">
        <v>125</v>
      </c>
      <c r="B257" s="204"/>
      <c r="C257" s="203" t="str">
        <f>"Интернет-площадка 2gis.ru на основе Cправочника организаций "&amp;$C$2&amp;""</f>
        <v>Интернет-площадка 2gis.ru на основе Cправочника организаций "2ГИС.УФА"</v>
      </c>
      <c r="D257" s="56">
        <v>9990</v>
      </c>
      <c r="E257" s="37"/>
      <c r="F257" s="37"/>
      <c r="G257" s="37"/>
      <c r="H257" s="38"/>
    </row>
    <row r="258" spans="1:8" s="16" customFormat="1" ht="50.1" customHeight="1" x14ac:dyDescent="0.2">
      <c r="A258" s="154" t="s">
        <v>126</v>
      </c>
      <c r="B258" s="204"/>
      <c r="C258" s="54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8" s="56">
        <v>7290</v>
      </c>
      <c r="E258" s="37"/>
      <c r="F258" s="37"/>
      <c r="G258" s="37"/>
      <c r="H258" s="38"/>
    </row>
    <row r="259" spans="1:8" s="16" customFormat="1" ht="50.1" customHeight="1" x14ac:dyDescent="0.2">
      <c r="A259" s="160" t="s">
        <v>195</v>
      </c>
      <c r="B259" s="161"/>
      <c r="C259" s="54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9" s="36">
        <v>10320</v>
      </c>
      <c r="E259" s="37"/>
      <c r="F259" s="37"/>
      <c r="G259" s="37"/>
      <c r="H259" s="38"/>
    </row>
    <row r="260" spans="1:8" s="16" customFormat="1" ht="50.1" customHeight="1" x14ac:dyDescent="0.2">
      <c r="A260" s="160" t="s">
        <v>128</v>
      </c>
      <c r="B260" s="161"/>
      <c r="C260" s="203" t="str">
        <f>"Интернет-площадка 2gis.ru на основе Cправочника организаций "&amp;$C$2&amp;""</f>
        <v>Интернет-площадка 2gis.ru на основе Cправочника организаций "2ГИС.УФА"</v>
      </c>
      <c r="D260" s="36">
        <v>14040</v>
      </c>
      <c r="E260" s="37"/>
      <c r="F260" s="37"/>
      <c r="G260" s="37"/>
      <c r="H260" s="38"/>
    </row>
    <row r="261" spans="1:8" s="16" customFormat="1" ht="126" customHeight="1" thickBot="1" x14ac:dyDescent="0.25">
      <c r="A261" s="160" t="s">
        <v>129</v>
      </c>
      <c r="B261" s="161"/>
      <c r="C2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1" s="56">
        <v>9990</v>
      </c>
      <c r="E261" s="37"/>
      <c r="F261" s="37"/>
      <c r="G261" s="37"/>
      <c r="H261" s="38"/>
    </row>
    <row r="262" spans="1:8" s="16" customFormat="1" ht="126" customHeight="1" thickBot="1" x14ac:dyDescent="0.25">
      <c r="A262" s="160" t="s">
        <v>477</v>
      </c>
      <c r="B262" s="161"/>
      <c r="C2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2" s="36">
        <v>19080</v>
      </c>
      <c r="E262" s="37"/>
      <c r="F262" s="37"/>
      <c r="G262" s="37"/>
      <c r="H262" s="38"/>
    </row>
    <row r="263" spans="1:8" s="28" customFormat="1" ht="50.1" customHeight="1" thickBot="1" x14ac:dyDescent="0.25">
      <c r="A263" s="286"/>
      <c r="B263" s="287"/>
      <c r="C263" s="287"/>
      <c r="D263" s="287"/>
      <c r="E263" s="287"/>
      <c r="F263" s="287"/>
      <c r="G263" s="287"/>
      <c r="H263" s="459"/>
    </row>
    <row r="264" spans="1:8" s="23" customFormat="1" ht="26.25" x14ac:dyDescent="0.2">
      <c r="A264" s="212"/>
      <c r="B264" s="213"/>
      <c r="C264" s="214"/>
      <c r="D264" s="213"/>
      <c r="E264" s="213"/>
      <c r="F264" s="213"/>
      <c r="G264" s="213"/>
      <c r="H264" s="215"/>
    </row>
    <row r="265" spans="1:8" s="16" customFormat="1" ht="21" x14ac:dyDescent="0.2">
      <c r="A265" s="216"/>
      <c r="B265" s="217" t="s">
        <v>130</v>
      </c>
      <c r="C265" s="218" t="s">
        <v>214</v>
      </c>
      <c r="D265" s="218"/>
      <c r="E265" s="219"/>
      <c r="F265" s="219"/>
      <c r="G265" s="219"/>
      <c r="H265" s="219"/>
    </row>
    <row r="266" spans="1:8" s="16" customFormat="1" ht="21" x14ac:dyDescent="0.2">
      <c r="A266" s="216"/>
      <c r="B266" s="219"/>
      <c r="C266" s="220" t="s">
        <v>215</v>
      </c>
      <c r="D266" s="220"/>
      <c r="E266" s="219"/>
      <c r="F266" s="219"/>
      <c r="G266" s="219"/>
      <c r="H266" s="219"/>
    </row>
    <row r="267" spans="1:8" s="16" customFormat="1" ht="21" x14ac:dyDescent="0.2">
      <c r="A267" s="216"/>
      <c r="B267" s="219"/>
      <c r="C267" s="218" t="s">
        <v>216</v>
      </c>
      <c r="D267" s="220"/>
      <c r="E267" s="219"/>
      <c r="F267" s="219"/>
      <c r="G267" s="219"/>
      <c r="H267" s="219"/>
    </row>
    <row r="268" spans="1:8" s="16" customFormat="1" ht="26.25" x14ac:dyDescent="0.2">
      <c r="A268" s="229"/>
      <c r="B268" s="229"/>
      <c r="C268" s="220"/>
      <c r="D268" s="220"/>
      <c r="E268" s="231"/>
      <c r="F268" s="232"/>
      <c r="G268" s="233"/>
      <c r="H268" s="233"/>
    </row>
    <row r="269" spans="1:8" s="16" customFormat="1" ht="26.25" x14ac:dyDescent="0.2">
      <c r="A269" s="223" t="str">
        <f>Абакан_юр!A171</f>
        <v>По соглашению сторон в качестве валюты платежа могут выступать украинские гривны, в этом случае курс следующий: 1 руб. = 0,5104 гривен</v>
      </c>
      <c r="B269" s="223"/>
      <c r="C269" s="223"/>
      <c r="D269" s="224"/>
      <c r="E269" s="224"/>
      <c r="F269" s="225"/>
      <c r="G269" s="226"/>
      <c r="H269" s="226"/>
    </row>
    <row r="270" spans="1:8" s="16" customFormat="1" ht="24.95" customHeight="1" x14ac:dyDescent="0.2">
      <c r="A270" s="223" t="str">
        <f>Абакан_юр!A172</f>
        <v>По соглашению сторон в качестве валюты платежа могут выступать дирхамы ОАЭ, в этом случае курс следующий: 1 руб. = 0,0436 дирхам</v>
      </c>
      <c r="B270" s="223"/>
      <c r="C270" s="223"/>
      <c r="D270" s="224"/>
      <c r="E270" s="224"/>
      <c r="F270" s="225"/>
      <c r="G270" s="228"/>
      <c r="H270" s="228"/>
    </row>
    <row r="271" spans="1:8" ht="36.75" customHeight="1" x14ac:dyDescent="0.2">
      <c r="A271" s="223" t="str">
        <f>Абакан_юр!A173</f>
        <v>По соглашению сторон в качестве валюты платежа могут выступать доллары США, в этом случае курс следующий: 1 руб. = 0,0118 доллара</v>
      </c>
      <c r="B271" s="223"/>
      <c r="C271" s="223"/>
      <c r="D271" s="224"/>
      <c r="E271" s="224"/>
      <c r="F271" s="225"/>
      <c r="G271" s="228"/>
      <c r="H271" s="228"/>
    </row>
    <row r="272" spans="1:8" s="219" customFormat="1" ht="24.95" customHeight="1" x14ac:dyDescent="0.2">
      <c r="A272" s="223" t="str">
        <f>Абакан_юр!A174</f>
        <v>По соглашению сторон в качестве валюты платежа могут выступать евро, в этом случае курс следующий: 1 руб. = 0,0108 евро</v>
      </c>
      <c r="B272" s="223"/>
      <c r="C272" s="223"/>
      <c r="D272" s="224"/>
      <c r="E272" s="225"/>
      <c r="F272" s="225"/>
      <c r="G272" s="228"/>
      <c r="H272" s="228"/>
    </row>
    <row r="273" spans="1:8" s="219" customFormat="1" ht="24.95" customHeight="1" x14ac:dyDescent="0.2">
      <c r="A273" s="223" t="str">
        <f>Абакан_юр!A175</f>
        <v>По соглашению сторон в качестве валюты платежа могут выступать чешские кроны, в этом случае курс следующий: 1 руб. = 0,2741 крона</v>
      </c>
      <c r="B273" s="223"/>
      <c r="C273" s="223"/>
      <c r="D273" s="224"/>
      <c r="E273" s="225"/>
      <c r="F273" s="225"/>
      <c r="G273" s="228"/>
      <c r="H273" s="228"/>
    </row>
    <row r="274" spans="1:8" s="219" customFormat="1" ht="24.95" customHeight="1" x14ac:dyDescent="0.2">
      <c r="A274" s="223" t="str">
        <f>Абакан_юр!A176</f>
        <v>По соглашению сторон в качестве валюты платежа могут выступать киргизские сомы, в этом случае курс следующий: 1 руб. = 1,0001 сом</v>
      </c>
      <c r="B274" s="223"/>
      <c r="C274" s="223"/>
      <c r="D274" s="224"/>
      <c r="E274" s="224"/>
      <c r="F274" s="225"/>
      <c r="G274" s="228"/>
      <c r="H274" s="228"/>
    </row>
    <row r="275" spans="1:8" s="234" customFormat="1" ht="29.25" customHeight="1" x14ac:dyDescent="0.2">
      <c r="A275" s="223" t="str">
        <f>Абакан_юр!A177</f>
        <v>По соглашению сторон в качестве валюты платежа могут выступать казахстанские тенге, в этом случае курс следующий: 1 руб. = 5,6363 тенге</v>
      </c>
      <c r="B275" s="223"/>
      <c r="C275" s="223"/>
      <c r="D275" s="224"/>
      <c r="E275" s="224"/>
      <c r="F275" s="225"/>
      <c r="G275" s="228"/>
      <c r="H275" s="228"/>
    </row>
    <row r="276" spans="1:8" s="227" customFormat="1" ht="24.95" customHeight="1" x14ac:dyDescent="0.2">
      <c r="A276" s="229"/>
      <c r="B276" s="229"/>
      <c r="C276" s="230"/>
      <c r="D276" s="231"/>
      <c r="E276" s="231"/>
      <c r="F276" s="232"/>
      <c r="G276" s="233"/>
      <c r="H276" s="233"/>
    </row>
    <row r="277" spans="1:8" s="227" customFormat="1" ht="24.95" customHeight="1" x14ac:dyDescent="0.2">
      <c r="A277" s="235" t="s">
        <v>141</v>
      </c>
      <c r="B277" s="235"/>
      <c r="C277" s="235"/>
      <c r="D277" s="235"/>
      <c r="E277" s="235"/>
      <c r="F277" s="235"/>
      <c r="G277" s="235"/>
      <c r="H277" s="235"/>
    </row>
    <row r="278" spans="1:8" s="227" customFormat="1" ht="24.95" customHeight="1" x14ac:dyDescent="0.2">
      <c r="A278" s="235" t="s">
        <v>142</v>
      </c>
      <c r="B278" s="235"/>
      <c r="C278" s="235"/>
      <c r="D278" s="235"/>
      <c r="E278" s="235"/>
      <c r="F278" s="235"/>
      <c r="G278" s="235"/>
      <c r="H278" s="235"/>
    </row>
    <row r="279" spans="1:8" s="227" customFormat="1" ht="57" customHeight="1" x14ac:dyDescent="0.2">
      <c r="A279" s="223" t="s">
        <v>480</v>
      </c>
      <c r="B279" s="223"/>
      <c r="C279" s="223"/>
      <c r="D279" s="223"/>
      <c r="E279" s="223"/>
      <c r="F279" s="223"/>
      <c r="G279" s="223"/>
      <c r="H279" s="223"/>
    </row>
    <row r="280" spans="1:8" s="227" customFormat="1" ht="24.95" customHeight="1" thickBot="1" x14ac:dyDescent="0.25">
      <c r="A280" s="236" t="s">
        <v>143</v>
      </c>
      <c r="B280" s="236"/>
      <c r="C280" s="236"/>
      <c r="D280" s="236"/>
      <c r="E280" s="236"/>
      <c r="F280" s="237"/>
      <c r="H280" s="238"/>
    </row>
    <row r="281" spans="1:8" s="227" customFormat="1" ht="24.95" customHeight="1" thickBot="1" x14ac:dyDescent="0.25">
      <c r="A281" s="306" t="s">
        <v>144</v>
      </c>
      <c r="B281" s="307"/>
      <c r="C281" s="307"/>
      <c r="D281" s="307"/>
      <c r="E281" s="308"/>
      <c r="F281" s="242"/>
      <c r="G281" s="213"/>
      <c r="H281" s="243"/>
    </row>
    <row r="282" spans="1:8" s="227" customFormat="1" ht="100.5" customHeight="1" thickBot="1" x14ac:dyDescent="0.25">
      <c r="A282" s="421" t="s">
        <v>145</v>
      </c>
      <c r="B282" s="422"/>
      <c r="C282" s="246" t="s">
        <v>146</v>
      </c>
      <c r="D282" s="435" t="s">
        <v>147</v>
      </c>
      <c r="E282" s="436"/>
      <c r="F282" s="248"/>
      <c r="G282" s="248"/>
      <c r="H282" s="248"/>
    </row>
    <row r="283" spans="1:8" s="234" customFormat="1" ht="36.75" customHeight="1" x14ac:dyDescent="0.2">
      <c r="A283" s="791" t="s">
        <v>203</v>
      </c>
      <c r="B283" s="792"/>
      <c r="C283" s="793" t="s">
        <v>204</v>
      </c>
      <c r="D283" s="794">
        <v>2190</v>
      </c>
      <c r="E283" s="611"/>
      <c r="F283" s="248"/>
      <c r="G283" s="248"/>
      <c r="H283" s="248"/>
    </row>
    <row r="284" spans="1:8" ht="24.95" customHeight="1" x14ac:dyDescent="0.2">
      <c r="A284" s="791" t="s">
        <v>205</v>
      </c>
      <c r="B284" s="792"/>
      <c r="C284" s="795"/>
      <c r="D284" s="794">
        <v>1590</v>
      </c>
      <c r="E284" s="611"/>
      <c r="F284" s="248"/>
      <c r="G284" s="248"/>
      <c r="H284" s="248"/>
    </row>
    <row r="285" spans="1:8" ht="24.95" customHeight="1" x14ac:dyDescent="0.2">
      <c r="A285" s="791" t="s">
        <v>206</v>
      </c>
      <c r="B285" s="792"/>
      <c r="C285" s="795"/>
      <c r="D285" s="794">
        <v>1440</v>
      </c>
      <c r="E285" s="611"/>
      <c r="F285" s="248"/>
      <c r="G285" s="248"/>
      <c r="H285" s="248"/>
    </row>
    <row r="286" spans="1:8" s="213" customFormat="1" ht="38.25" customHeight="1" x14ac:dyDescent="0.2">
      <c r="A286" s="791" t="s">
        <v>207</v>
      </c>
      <c r="B286" s="792"/>
      <c r="C286" s="610"/>
      <c r="D286" s="794">
        <v>1290</v>
      </c>
      <c r="E286" s="611"/>
      <c r="F286" s="248"/>
      <c r="G286" s="248"/>
      <c r="H286" s="248"/>
    </row>
    <row r="287" spans="1:8" s="238" customFormat="1" ht="78" customHeight="1" x14ac:dyDescent="0.2">
      <c r="A287" s="254" t="s">
        <v>148</v>
      </c>
      <c r="B287" s="255"/>
      <c r="C287" s="256" t="s">
        <v>149</v>
      </c>
      <c r="D287" s="257" t="s">
        <v>150</v>
      </c>
      <c r="E287" s="258"/>
      <c r="F287" s="248"/>
      <c r="G287" s="248"/>
      <c r="H287" s="248"/>
    </row>
    <row r="288" spans="1:8" s="243" customFormat="1" ht="93" customHeight="1" x14ac:dyDescent="0.2">
      <c r="A288" s="254" t="s">
        <v>151</v>
      </c>
      <c r="B288" s="255"/>
      <c r="C288" s="256" t="s">
        <v>152</v>
      </c>
      <c r="D288" s="257" t="s">
        <v>153</v>
      </c>
      <c r="E288" s="258"/>
      <c r="F288" s="248"/>
      <c r="G288" s="248"/>
      <c r="H288" s="248"/>
    </row>
    <row r="289" spans="1:8" ht="87" customHeight="1" thickBot="1" x14ac:dyDescent="0.25">
      <c r="A289" s="316" t="s">
        <v>154</v>
      </c>
      <c r="B289" s="317"/>
      <c r="C289" s="318" t="s">
        <v>155</v>
      </c>
      <c r="D289" s="319" t="s">
        <v>153</v>
      </c>
      <c r="E289" s="320"/>
      <c r="F289" s="248"/>
      <c r="G289" s="248"/>
      <c r="H289" s="248"/>
    </row>
    <row r="290" spans="1:8" ht="50.1" customHeight="1" thickBot="1" x14ac:dyDescent="0.25">
      <c r="A290" s="316" t="s">
        <v>157</v>
      </c>
      <c r="B290" s="317"/>
      <c r="C290" s="613" t="s">
        <v>158</v>
      </c>
      <c r="D290" s="319" t="s">
        <v>153</v>
      </c>
      <c r="E290" s="320"/>
      <c r="F290" s="242"/>
      <c r="G290" s="242"/>
      <c r="H290" s="242"/>
    </row>
    <row r="291" spans="1:8" ht="50.1" customHeight="1" thickBot="1" x14ac:dyDescent="0.25">
      <c r="A291" s="316" t="s">
        <v>159</v>
      </c>
      <c r="B291" s="317"/>
      <c r="C291" s="318" t="s">
        <v>160</v>
      </c>
      <c r="D291" s="319" t="s">
        <v>153</v>
      </c>
      <c r="E291" s="320"/>
      <c r="F291" s="232"/>
      <c r="G291" s="233"/>
      <c r="H291" s="233"/>
    </row>
    <row r="292" spans="1:8" ht="50.1" customHeight="1" x14ac:dyDescent="0.2">
      <c r="A292" s="260" t="s">
        <v>161</v>
      </c>
      <c r="B292" s="260"/>
      <c r="C292" s="260"/>
      <c r="D292" s="260"/>
      <c r="E292" s="260"/>
      <c r="F292" s="260"/>
      <c r="G292" s="260"/>
      <c r="H292" s="260"/>
    </row>
    <row r="293" spans="1:8" ht="50.1" customHeight="1" x14ac:dyDescent="0.2">
      <c r="A293" s="260" t="s">
        <v>162</v>
      </c>
      <c r="B293" s="260"/>
      <c r="C293" s="260"/>
      <c r="D293" s="260"/>
      <c r="E293" s="260"/>
      <c r="F293" s="260"/>
      <c r="G293" s="260"/>
      <c r="H293" s="260"/>
    </row>
    <row r="294" spans="1:8" ht="99.95" customHeight="1" x14ac:dyDescent="0.2">
      <c r="A29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321"/>
      <c r="C294" s="321"/>
      <c r="D294" s="321"/>
      <c r="E294" s="321"/>
      <c r="F294" s="321"/>
      <c r="G294" s="321"/>
      <c r="H294" s="321"/>
    </row>
    <row r="295" spans="1:8" ht="75" customHeight="1" x14ac:dyDescent="0.2">
      <c r="A295" s="235" t="s">
        <v>164</v>
      </c>
      <c r="B295" s="235"/>
      <c r="C295" s="235"/>
      <c r="D295" s="235"/>
      <c r="E295" s="235"/>
      <c r="F295" s="235"/>
      <c r="G295" s="235"/>
      <c r="H295" s="235"/>
    </row>
    <row r="296" spans="1:8" ht="113.25" customHeight="1" x14ac:dyDescent="0.2">
      <c r="A296" s="260" t="s">
        <v>165</v>
      </c>
      <c r="B296" s="260"/>
      <c r="C296" s="260"/>
      <c r="D296" s="260"/>
      <c r="E296" s="260"/>
      <c r="F296" s="260"/>
      <c r="G296" s="260"/>
      <c r="H296" s="260"/>
    </row>
    <row r="297" spans="1:8" s="213" customFormat="1" ht="102.75" customHeight="1" x14ac:dyDescent="0.2">
      <c r="A297" s="212"/>
      <c r="C297" s="214"/>
      <c r="H297" s="215"/>
    </row>
    <row r="298" spans="1:8" s="213" customFormat="1" ht="125.25" customHeight="1" x14ac:dyDescent="0.2">
      <c r="A298" s="474" t="s">
        <v>281</v>
      </c>
      <c r="B298" s="474"/>
      <c r="C298" s="474"/>
      <c r="D298" s="474"/>
      <c r="E298" s="474"/>
      <c r="F298" s="474"/>
      <c r="G298" s="474"/>
      <c r="H298" s="474"/>
    </row>
    <row r="299" spans="1:8" ht="25.5" x14ac:dyDescent="0.35">
      <c r="A299" s="475" t="s">
        <v>282</v>
      </c>
      <c r="B299" s="476"/>
      <c r="C299" s="477" t="s">
        <v>283</v>
      </c>
    </row>
    <row r="300" spans="1:8" ht="25.5" x14ac:dyDescent="0.35">
      <c r="A300" s="478" t="s">
        <v>284</v>
      </c>
      <c r="B300" s="479"/>
      <c r="C300" s="480">
        <v>1</v>
      </c>
    </row>
    <row r="301" spans="1:8" ht="25.5" x14ac:dyDescent="0.35">
      <c r="A301" s="478">
        <v>2</v>
      </c>
      <c r="B301" s="479"/>
      <c r="C301" s="480">
        <v>1.1000000000000001</v>
      </c>
    </row>
    <row r="302" spans="1:8" ht="25.5" x14ac:dyDescent="0.35">
      <c r="A302" s="478">
        <v>3</v>
      </c>
      <c r="B302" s="479"/>
      <c r="C302" s="480">
        <v>1.2</v>
      </c>
    </row>
    <row r="303" spans="1:8" ht="25.5" x14ac:dyDescent="0.35">
      <c r="A303" s="478" t="s">
        <v>285</v>
      </c>
      <c r="B303" s="479"/>
      <c r="C303" s="480">
        <v>1.25</v>
      </c>
    </row>
    <row r="304" spans="1:8" ht="25.5" x14ac:dyDescent="0.35">
      <c r="A304" s="478" t="s">
        <v>286</v>
      </c>
      <c r="B304" s="479"/>
      <c r="C304" s="480">
        <v>1.3</v>
      </c>
    </row>
    <row r="305" spans="1:8" ht="25.5" x14ac:dyDescent="0.35">
      <c r="A305" s="478" t="s">
        <v>287</v>
      </c>
      <c r="B305" s="479"/>
      <c r="C305" s="480">
        <v>1.35</v>
      </c>
    </row>
    <row r="306" spans="1:8" ht="25.5" x14ac:dyDescent="0.35">
      <c r="A306" s="478" t="s">
        <v>288</v>
      </c>
      <c r="B306" s="479"/>
      <c r="C306" s="480">
        <v>1.4</v>
      </c>
    </row>
    <row r="307" spans="1:8" ht="25.5" x14ac:dyDescent="0.35">
      <c r="A307" s="478" t="s">
        <v>289</v>
      </c>
      <c r="B307" s="479"/>
      <c r="C307" s="480">
        <v>1.45</v>
      </c>
    </row>
    <row r="308" spans="1:8" ht="25.5" x14ac:dyDescent="0.35">
      <c r="A308" s="478" t="s">
        <v>290</v>
      </c>
      <c r="B308" s="479"/>
      <c r="C308" s="480">
        <v>1.5</v>
      </c>
    </row>
    <row r="309" spans="1:8" ht="25.5" x14ac:dyDescent="0.35">
      <c r="A309" s="478" t="s">
        <v>291</v>
      </c>
      <c r="B309" s="479"/>
      <c r="C309" s="480">
        <v>2</v>
      </c>
    </row>
    <row r="310" spans="1:8" ht="23.25" x14ac:dyDescent="0.2">
      <c r="A310" s="260" t="s">
        <v>292</v>
      </c>
      <c r="B310" s="260"/>
      <c r="C310" s="260"/>
      <c r="D310" s="260"/>
      <c r="E310" s="260"/>
      <c r="F310" s="260"/>
      <c r="G310" s="260"/>
      <c r="H310" s="260"/>
    </row>
    <row r="313" spans="1:8" s="262" customFormat="1" ht="114.75" customHeight="1" x14ac:dyDescent="0.2">
      <c r="A313" s="235" t="s">
        <v>481</v>
      </c>
      <c r="B313" s="235"/>
      <c r="C313" s="235"/>
      <c r="D313" s="235"/>
      <c r="E313" s="235"/>
      <c r="F313" s="235"/>
      <c r="G313" s="235"/>
      <c r="H313" s="235"/>
    </row>
    <row r="319" spans="1:8" s="262" customFormat="1" ht="114.75" customHeight="1" x14ac:dyDescent="0.2">
      <c r="A319" s="212"/>
      <c r="B319" s="213"/>
      <c r="C319" s="214"/>
      <c r="D319" s="213"/>
      <c r="E319" s="213"/>
      <c r="F319" s="213"/>
      <c r="G319" s="213"/>
      <c r="H319" s="215"/>
    </row>
  </sheetData>
  <sheetProtection selectLockedCells="1" selectUnlockedCells="1"/>
  <mergeCells count="529">
    <mergeCell ref="A307:B307"/>
    <mergeCell ref="A308:B308"/>
    <mergeCell ref="A309:B309"/>
    <mergeCell ref="A310:H310"/>
    <mergeCell ref="A313:E313"/>
    <mergeCell ref="F313:H313"/>
    <mergeCell ref="A301:B301"/>
    <mergeCell ref="A302:B302"/>
    <mergeCell ref="A303:B303"/>
    <mergeCell ref="A304:B304"/>
    <mergeCell ref="A305:B305"/>
    <mergeCell ref="A306:B306"/>
    <mergeCell ref="A294:H294"/>
    <mergeCell ref="A295:H295"/>
    <mergeCell ref="A296:H296"/>
    <mergeCell ref="A298:H298"/>
    <mergeCell ref="A299:B299"/>
    <mergeCell ref="A300:B300"/>
    <mergeCell ref="A290:B290"/>
    <mergeCell ref="D290:E290"/>
    <mergeCell ref="A291:B291"/>
    <mergeCell ref="D291:E291"/>
    <mergeCell ref="A292:H292"/>
    <mergeCell ref="A293:H293"/>
    <mergeCell ref="A287:B287"/>
    <mergeCell ref="D287:E287"/>
    <mergeCell ref="A288:B288"/>
    <mergeCell ref="D288:E288"/>
    <mergeCell ref="A289:B289"/>
    <mergeCell ref="D289:E289"/>
    <mergeCell ref="A283:B283"/>
    <mergeCell ref="C283:C286"/>
    <mergeCell ref="D283:E283"/>
    <mergeCell ref="A284:B284"/>
    <mergeCell ref="D284:E284"/>
    <mergeCell ref="A285:B285"/>
    <mergeCell ref="D285:E285"/>
    <mergeCell ref="A286:B286"/>
    <mergeCell ref="D286:E286"/>
    <mergeCell ref="A277:H277"/>
    <mergeCell ref="A278:H278"/>
    <mergeCell ref="A279:H279"/>
    <mergeCell ref="A280:E280"/>
    <mergeCell ref="A281:E281"/>
    <mergeCell ref="A282:B282"/>
    <mergeCell ref="D282:E282"/>
    <mergeCell ref="A270:C270"/>
    <mergeCell ref="A271:C271"/>
    <mergeCell ref="A272:C272"/>
    <mergeCell ref="A273:C273"/>
    <mergeCell ref="A274:C274"/>
    <mergeCell ref="A275:C275"/>
    <mergeCell ref="A263:H263"/>
    <mergeCell ref="C265:D265"/>
    <mergeCell ref="C266:D266"/>
    <mergeCell ref="C267:D267"/>
    <mergeCell ref="C268:D268"/>
    <mergeCell ref="A269:C269"/>
    <mergeCell ref="G269:H269"/>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196:B196"/>
    <mergeCell ref="D196:H196"/>
    <mergeCell ref="A197:B197"/>
    <mergeCell ref="D197:H197"/>
    <mergeCell ref="A198:B198"/>
    <mergeCell ref="C198:C215"/>
    <mergeCell ref="D198:H198"/>
    <mergeCell ref="A199:B199"/>
    <mergeCell ref="D199:H199"/>
    <mergeCell ref="A200:B200"/>
    <mergeCell ref="A193:B193"/>
    <mergeCell ref="D193:H193"/>
    <mergeCell ref="A194:B194"/>
    <mergeCell ref="D194:H194"/>
    <mergeCell ref="A195:B195"/>
    <mergeCell ref="D195:H195"/>
    <mergeCell ref="A190:B190"/>
    <mergeCell ref="D190:H190"/>
    <mergeCell ref="A191:B191"/>
    <mergeCell ref="D191:H191"/>
    <mergeCell ref="A192:B192"/>
    <mergeCell ref="D192:H192"/>
    <mergeCell ref="D185:H185"/>
    <mergeCell ref="A186:B186"/>
    <mergeCell ref="C186:C194"/>
    <mergeCell ref="D186:H186"/>
    <mergeCell ref="A187:B187"/>
    <mergeCell ref="D187:H187"/>
    <mergeCell ref="A188:B188"/>
    <mergeCell ref="D188:H188"/>
    <mergeCell ref="A189:B189"/>
    <mergeCell ref="D189:H189"/>
    <mergeCell ref="A182:B182"/>
    <mergeCell ref="D182:H182"/>
    <mergeCell ref="A183:B183"/>
    <mergeCell ref="D183:H183"/>
    <mergeCell ref="A184:C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D132:H132"/>
    <mergeCell ref="A133:C133"/>
    <mergeCell ref="D133:H133"/>
    <mergeCell ref="A134:B134"/>
    <mergeCell ref="C134:C183"/>
    <mergeCell ref="D134:H134"/>
    <mergeCell ref="A135:B135"/>
    <mergeCell ref="D135:H135"/>
    <mergeCell ref="A136:B136"/>
    <mergeCell ref="D136:H136"/>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A114:B114"/>
    <mergeCell ref="D114:H114"/>
    <mergeCell ref="A115:B115"/>
    <mergeCell ref="D115:H115"/>
    <mergeCell ref="D116:H116"/>
    <mergeCell ref="A118:A121"/>
    <mergeCell ref="B118:B119"/>
    <mergeCell ref="C118:C119"/>
    <mergeCell ref="D118:D121"/>
    <mergeCell ref="E118:E121"/>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13"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12348</v>
      </c>
      <c r="E7" s="32">
        <f>F7*1.1</f>
        <v>11319.000000000002</v>
      </c>
      <c r="F7" s="32">
        <v>10290</v>
      </c>
      <c r="G7" s="32">
        <f>F7*0.75</f>
        <v>7717.5</v>
      </c>
      <c r="H7" s="33">
        <f>F7*0.5</f>
        <v>5145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14544</v>
      </c>
      <c r="E12" s="32">
        <f>F12*1.1</f>
        <v>13332.000000000002</v>
      </c>
      <c r="F12" s="32">
        <v>12120</v>
      </c>
      <c r="G12" s="32">
        <f>F12*0.75</f>
        <v>9090</v>
      </c>
      <c r="H12" s="33">
        <f>F12*0.5</f>
        <v>6060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267">
        <v>360</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17294.399999999998</v>
      </c>
      <c r="E27" s="32">
        <f>F27*1.1</f>
        <v>15853.2</v>
      </c>
      <c r="F27" s="32">
        <v>14412</v>
      </c>
      <c r="G27" s="32">
        <f>F27*0.75</f>
        <v>10809</v>
      </c>
      <c r="H27" s="33">
        <f>F27*0.5</f>
        <v>7206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20361.599999999999</v>
      </c>
      <c r="E32" s="32">
        <f>F32*1.1</f>
        <v>18664.800000000003</v>
      </c>
      <c r="F32" s="32">
        <v>16968</v>
      </c>
      <c r="G32" s="32">
        <f>F32*0.75</f>
        <v>12726</v>
      </c>
      <c r="H32" s="33">
        <f>F32*0.5</f>
        <v>8484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707"/>
      <c r="C47" s="83"/>
      <c r="D47" s="673"/>
      <c r="E47" s="673"/>
      <c r="F47" s="673"/>
      <c r="G47" s="673"/>
      <c r="H47" s="751"/>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275">
        <f>F48*1.2</f>
        <v>4752</v>
      </c>
      <c r="E48" s="275">
        <f>F48*1.1</f>
        <v>4356</v>
      </c>
      <c r="F48" s="275">
        <v>3960</v>
      </c>
      <c r="G48" s="275">
        <f>F48*0.75</f>
        <v>2970</v>
      </c>
      <c r="H48" s="275">
        <f>F48*0.5</f>
        <v>1980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1">
        <f>F55*1.2</f>
        <v>14817.599999999999</v>
      </c>
      <c r="E55" s="32">
        <f>F55*1.1</f>
        <v>13582.800000000001</v>
      </c>
      <c r="F55" s="32">
        <v>12348</v>
      </c>
      <c r="G55" s="32">
        <f>F55*0.75</f>
        <v>9261</v>
      </c>
      <c r="H55" s="33">
        <f>F55*0.5</f>
        <v>6174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54">
        <f>F61*1.2</f>
        <v>17445.599999999999</v>
      </c>
      <c r="E61" s="32">
        <f>F61*1.1</f>
        <v>15991.800000000001</v>
      </c>
      <c r="F61" s="32">
        <v>14538</v>
      </c>
      <c r="G61" s="32">
        <f>F61*0.75</f>
        <v>10903.5</v>
      </c>
      <c r="H61" s="33">
        <f>F61*0.5</f>
        <v>7269</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267">
        <v>360</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"&amp;MIN(D72:D96)&amp;" до "&amp;MAX(D72:D96)</f>
        <v>от 2502 до 62550</v>
      </c>
      <c r="E71" s="139"/>
      <c r="F71" s="139"/>
      <c r="G71" s="139"/>
      <c r="H71" s="140"/>
    </row>
    <row r="72" spans="1:8" ht="37.5" customHeight="1" x14ac:dyDescent="0.2">
      <c r="A72" s="141" t="s">
        <v>39</v>
      </c>
      <c r="B72" s="364"/>
      <c r="C72"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54">
        <v>2502</v>
      </c>
      <c r="E72" s="32"/>
      <c r="F72" s="32"/>
      <c r="G72" s="32"/>
      <c r="H72" s="33"/>
    </row>
    <row r="73" spans="1:8" ht="37.5" customHeight="1" x14ac:dyDescent="0.2">
      <c r="A73" s="147" t="s">
        <v>40</v>
      </c>
      <c r="B73" s="366"/>
      <c r="C73" s="350"/>
      <c r="D73" s="56">
        <v>5004</v>
      </c>
      <c r="E73" s="37"/>
      <c r="F73" s="37"/>
      <c r="G73" s="37"/>
      <c r="H73" s="38"/>
    </row>
    <row r="74" spans="1:8" ht="37.5" customHeight="1" x14ac:dyDescent="0.2">
      <c r="A74" s="147" t="s">
        <v>41</v>
      </c>
      <c r="B74" s="366"/>
      <c r="C74" s="350"/>
      <c r="D74" s="56">
        <v>7506</v>
      </c>
      <c r="E74" s="37"/>
      <c r="F74" s="37"/>
      <c r="G74" s="37"/>
      <c r="H74" s="38"/>
    </row>
    <row r="75" spans="1:8" ht="37.5" customHeight="1" x14ac:dyDescent="0.2">
      <c r="A75" s="147" t="s">
        <v>42</v>
      </c>
      <c r="B75" s="366"/>
      <c r="C75" s="350"/>
      <c r="D75" s="56">
        <v>10008</v>
      </c>
      <c r="E75" s="37"/>
      <c r="F75" s="37"/>
      <c r="G75" s="37"/>
      <c r="H75" s="38"/>
    </row>
    <row r="76" spans="1:8" ht="37.5" customHeight="1" x14ac:dyDescent="0.2">
      <c r="A76" s="147" t="s">
        <v>43</v>
      </c>
      <c r="B76" s="366"/>
      <c r="C76" s="350"/>
      <c r="D76" s="56">
        <v>12510</v>
      </c>
      <c r="E76" s="37"/>
      <c r="F76" s="37"/>
      <c r="G76" s="37"/>
      <c r="H76" s="38"/>
    </row>
    <row r="77" spans="1:8" ht="37.5" customHeight="1" x14ac:dyDescent="0.2">
      <c r="A77" s="147" t="s">
        <v>44</v>
      </c>
      <c r="B77" s="366"/>
      <c r="C77" s="350"/>
      <c r="D77" s="56">
        <v>15012</v>
      </c>
      <c r="E77" s="37"/>
      <c r="F77" s="37"/>
      <c r="G77" s="37"/>
      <c r="H77" s="38"/>
    </row>
    <row r="78" spans="1:8" ht="37.5" customHeight="1" x14ac:dyDescent="0.2">
      <c r="A78" s="147" t="s">
        <v>45</v>
      </c>
      <c r="B78" s="366"/>
      <c r="C78" s="350"/>
      <c r="D78" s="56">
        <v>17514</v>
      </c>
      <c r="E78" s="37"/>
      <c r="F78" s="37"/>
      <c r="G78" s="37"/>
      <c r="H78" s="38"/>
    </row>
    <row r="79" spans="1:8" ht="37.5" customHeight="1" x14ac:dyDescent="0.2">
      <c r="A79" s="147" t="s">
        <v>46</v>
      </c>
      <c r="B79" s="366"/>
      <c r="C79" s="350"/>
      <c r="D79" s="56">
        <v>20016</v>
      </c>
      <c r="E79" s="37"/>
      <c r="F79" s="37"/>
      <c r="G79" s="37"/>
      <c r="H79" s="38"/>
    </row>
    <row r="80" spans="1:8" ht="37.5" customHeight="1" x14ac:dyDescent="0.2">
      <c r="A80" s="147" t="s">
        <v>47</v>
      </c>
      <c r="B80" s="366"/>
      <c r="C80" s="350"/>
      <c r="D80" s="56">
        <v>22518</v>
      </c>
      <c r="E80" s="37"/>
      <c r="F80" s="37"/>
      <c r="G80" s="37"/>
      <c r="H80" s="38"/>
    </row>
    <row r="81" spans="1:8" ht="37.5" customHeight="1" x14ac:dyDescent="0.2">
      <c r="A81" s="147" t="s">
        <v>48</v>
      </c>
      <c r="B81" s="366"/>
      <c r="C81" s="350"/>
      <c r="D81" s="56">
        <v>25020</v>
      </c>
      <c r="E81" s="37"/>
      <c r="F81" s="37"/>
      <c r="G81" s="37"/>
      <c r="H81" s="38"/>
    </row>
    <row r="82" spans="1:8" ht="37.5" customHeight="1" x14ac:dyDescent="0.2">
      <c r="A82" s="147" t="s">
        <v>49</v>
      </c>
      <c r="B82" s="366"/>
      <c r="C82" s="350"/>
      <c r="D82" s="56">
        <v>27522</v>
      </c>
      <c r="E82" s="37"/>
      <c r="F82" s="37"/>
      <c r="G82" s="37"/>
      <c r="H82" s="38"/>
    </row>
    <row r="83" spans="1:8" ht="37.5" customHeight="1" x14ac:dyDescent="0.2">
      <c r="A83" s="147" t="s">
        <v>50</v>
      </c>
      <c r="B83" s="366"/>
      <c r="C83" s="350"/>
      <c r="D83" s="56">
        <v>30024</v>
      </c>
      <c r="E83" s="37"/>
      <c r="F83" s="37"/>
      <c r="G83" s="37"/>
      <c r="H83" s="38"/>
    </row>
    <row r="84" spans="1:8" ht="37.5" customHeight="1" x14ac:dyDescent="0.2">
      <c r="A84" s="147" t="s">
        <v>51</v>
      </c>
      <c r="B84" s="366"/>
      <c r="C84" s="350"/>
      <c r="D84" s="56">
        <v>32526</v>
      </c>
      <c r="E84" s="37"/>
      <c r="F84" s="37"/>
      <c r="G84" s="37"/>
      <c r="H84" s="38"/>
    </row>
    <row r="85" spans="1:8" ht="37.5" customHeight="1" x14ac:dyDescent="0.2">
      <c r="A85" s="147" t="s">
        <v>52</v>
      </c>
      <c r="B85" s="366"/>
      <c r="C85" s="350"/>
      <c r="D85" s="56">
        <v>35028</v>
      </c>
      <c r="E85" s="37"/>
      <c r="F85" s="37"/>
      <c r="G85" s="37"/>
      <c r="H85" s="38"/>
    </row>
    <row r="86" spans="1:8" ht="37.5" customHeight="1" x14ac:dyDescent="0.2">
      <c r="A86" s="147" t="s">
        <v>53</v>
      </c>
      <c r="B86" s="366"/>
      <c r="C86" s="350"/>
      <c r="D86" s="56">
        <v>37530</v>
      </c>
      <c r="E86" s="37"/>
      <c r="F86" s="37"/>
      <c r="G86" s="37"/>
      <c r="H86" s="38"/>
    </row>
    <row r="87" spans="1:8" ht="37.5" customHeight="1" x14ac:dyDescent="0.2">
      <c r="A87" s="147" t="s">
        <v>54</v>
      </c>
      <c r="B87" s="366"/>
      <c r="C87" s="350"/>
      <c r="D87" s="56">
        <v>40032</v>
      </c>
      <c r="E87" s="37"/>
      <c r="F87" s="37"/>
      <c r="G87" s="37"/>
      <c r="H87" s="38"/>
    </row>
    <row r="88" spans="1:8" ht="37.5" customHeight="1" x14ac:dyDescent="0.2">
      <c r="A88" s="147" t="s">
        <v>55</v>
      </c>
      <c r="B88" s="366"/>
      <c r="C88" s="350"/>
      <c r="D88" s="56">
        <v>42534</v>
      </c>
      <c r="E88" s="37"/>
      <c r="F88" s="37"/>
      <c r="G88" s="37"/>
      <c r="H88" s="38"/>
    </row>
    <row r="89" spans="1:8" ht="37.5" customHeight="1" x14ac:dyDescent="0.2">
      <c r="A89" s="147" t="s">
        <v>56</v>
      </c>
      <c r="B89" s="366"/>
      <c r="C89" s="350"/>
      <c r="D89" s="56">
        <v>45036</v>
      </c>
      <c r="E89" s="37"/>
      <c r="F89" s="37"/>
      <c r="G89" s="37"/>
      <c r="H89" s="38"/>
    </row>
    <row r="90" spans="1:8" ht="37.5" customHeight="1" x14ac:dyDescent="0.2">
      <c r="A90" s="147" t="s">
        <v>57</v>
      </c>
      <c r="B90" s="366"/>
      <c r="C90" s="350"/>
      <c r="D90" s="56">
        <v>47538</v>
      </c>
      <c r="E90" s="37"/>
      <c r="F90" s="37"/>
      <c r="G90" s="37"/>
      <c r="H90" s="38"/>
    </row>
    <row r="91" spans="1:8" ht="37.5" customHeight="1" x14ac:dyDescent="0.2">
      <c r="A91" s="147" t="s">
        <v>58</v>
      </c>
      <c r="B91" s="366"/>
      <c r="C91" s="350"/>
      <c r="D91" s="56">
        <v>50040</v>
      </c>
      <c r="E91" s="37"/>
      <c r="F91" s="37"/>
      <c r="G91" s="37"/>
      <c r="H91" s="38"/>
    </row>
    <row r="92" spans="1:8" ht="37.5" customHeight="1" x14ac:dyDescent="0.2">
      <c r="A92" s="147" t="s">
        <v>178</v>
      </c>
      <c r="B92" s="366"/>
      <c r="C92" s="350"/>
      <c r="D92" s="56">
        <v>52542</v>
      </c>
      <c r="E92" s="37"/>
      <c r="F92" s="37"/>
      <c r="G92" s="37"/>
      <c r="H92" s="38"/>
    </row>
    <row r="93" spans="1:8" ht="37.5" customHeight="1" x14ac:dyDescent="0.2">
      <c r="A93" s="147" t="s">
        <v>179</v>
      </c>
      <c r="B93" s="366"/>
      <c r="C93" s="350"/>
      <c r="D93" s="56">
        <v>55044</v>
      </c>
      <c r="E93" s="37"/>
      <c r="F93" s="37"/>
      <c r="G93" s="37"/>
      <c r="H93" s="38"/>
    </row>
    <row r="94" spans="1:8" ht="37.5" customHeight="1" x14ac:dyDescent="0.2">
      <c r="A94" s="147" t="s">
        <v>180</v>
      </c>
      <c r="B94" s="366"/>
      <c r="C94" s="350"/>
      <c r="D94" s="56">
        <v>57546</v>
      </c>
      <c r="E94" s="37"/>
      <c r="F94" s="37"/>
      <c r="G94" s="37"/>
      <c r="H94" s="38"/>
    </row>
    <row r="95" spans="1:8" ht="37.5" customHeight="1" x14ac:dyDescent="0.2">
      <c r="A95" s="147" t="s">
        <v>181</v>
      </c>
      <c r="B95" s="366"/>
      <c r="C95" s="350"/>
      <c r="D95" s="56">
        <v>60048</v>
      </c>
      <c r="E95" s="37"/>
      <c r="F95" s="37"/>
      <c r="G95" s="37"/>
      <c r="H95" s="38"/>
    </row>
    <row r="96" spans="1:8" ht="37.5" customHeight="1" x14ac:dyDescent="0.2">
      <c r="A96" s="147" t="s">
        <v>182</v>
      </c>
      <c r="B96" s="366"/>
      <c r="C96" s="350"/>
      <c r="D96" s="56">
        <v>62550</v>
      </c>
      <c r="E96" s="37"/>
      <c r="F96" s="37"/>
      <c r="G96" s="37"/>
      <c r="H96" s="38"/>
    </row>
    <row r="97" spans="1:8" ht="37.5" customHeight="1" x14ac:dyDescent="0.2">
      <c r="A97" s="147" t="s">
        <v>183</v>
      </c>
      <c r="B97" s="366"/>
      <c r="C97" s="350"/>
      <c r="D97" s="56">
        <v>65052</v>
      </c>
      <c r="E97" s="37"/>
      <c r="F97" s="37"/>
      <c r="G97" s="37"/>
      <c r="H97" s="38"/>
    </row>
    <row r="98" spans="1:8" ht="37.5" customHeight="1" x14ac:dyDescent="0.2">
      <c r="A98" s="147" t="s">
        <v>184</v>
      </c>
      <c r="B98" s="366"/>
      <c r="C98" s="350"/>
      <c r="D98" s="56">
        <v>67554</v>
      </c>
      <c r="E98" s="37"/>
      <c r="F98" s="37"/>
      <c r="G98" s="37"/>
      <c r="H98" s="38"/>
    </row>
    <row r="99" spans="1:8" ht="37.5" customHeight="1" x14ac:dyDescent="0.2">
      <c r="A99" s="147" t="s">
        <v>185</v>
      </c>
      <c r="B99" s="366"/>
      <c r="C99" s="350"/>
      <c r="D99" s="56">
        <v>70056</v>
      </c>
      <c r="E99" s="37"/>
      <c r="F99" s="37"/>
      <c r="G99" s="37"/>
      <c r="H99" s="38"/>
    </row>
    <row r="100" spans="1:8" ht="37.5" customHeight="1" x14ac:dyDescent="0.2">
      <c r="A100" s="147" t="s">
        <v>186</v>
      </c>
      <c r="B100" s="366"/>
      <c r="C100" s="350"/>
      <c r="D100" s="56">
        <v>72558</v>
      </c>
      <c r="E100" s="37"/>
      <c r="F100" s="37"/>
      <c r="G100" s="37"/>
      <c r="H100" s="38"/>
    </row>
    <row r="101" spans="1:8" ht="37.5" customHeight="1" x14ac:dyDescent="0.2">
      <c r="A101" s="147" t="s">
        <v>187</v>
      </c>
      <c r="B101" s="366"/>
      <c r="C101" s="350"/>
      <c r="D101" s="56">
        <v>75060</v>
      </c>
      <c r="E101" s="37"/>
      <c r="F101" s="37"/>
      <c r="G101" s="37"/>
      <c r="H101" s="38"/>
    </row>
    <row r="102" spans="1:8" ht="37.5" customHeight="1" x14ac:dyDescent="0.2">
      <c r="A102" s="147" t="s">
        <v>188</v>
      </c>
      <c r="B102" s="366"/>
      <c r="C102" s="350"/>
      <c r="D102" s="56">
        <v>77562</v>
      </c>
      <c r="E102" s="37"/>
      <c r="F102" s="37"/>
      <c r="G102" s="37"/>
      <c r="H102" s="38"/>
    </row>
    <row r="103" spans="1:8" ht="37.5" customHeight="1" x14ac:dyDescent="0.2">
      <c r="A103" s="147" t="s">
        <v>189</v>
      </c>
      <c r="B103" s="366"/>
      <c r="C103" s="350"/>
      <c r="D103" s="56">
        <v>80064</v>
      </c>
      <c r="E103" s="37"/>
      <c r="F103" s="37"/>
      <c r="G103" s="37"/>
      <c r="H103" s="38"/>
    </row>
    <row r="104" spans="1:8" ht="37.5" customHeight="1" x14ac:dyDescent="0.2">
      <c r="A104" s="147" t="s">
        <v>190</v>
      </c>
      <c r="B104" s="366"/>
      <c r="C104" s="350"/>
      <c r="D104" s="56">
        <v>82566</v>
      </c>
      <c r="E104" s="37"/>
      <c r="F104" s="37"/>
      <c r="G104" s="37"/>
      <c r="H104" s="38"/>
    </row>
    <row r="105" spans="1:8" ht="37.5" customHeight="1" x14ac:dyDescent="0.2">
      <c r="A105" s="147" t="s">
        <v>191</v>
      </c>
      <c r="B105" s="366"/>
      <c r="C105" s="350"/>
      <c r="D105" s="56">
        <v>85068</v>
      </c>
      <c r="E105" s="37"/>
      <c r="F105" s="37"/>
      <c r="G105" s="37"/>
      <c r="H105" s="38"/>
    </row>
    <row r="106" spans="1:8" ht="37.5" customHeight="1" thickBot="1" x14ac:dyDescent="0.25">
      <c r="A106" s="147" t="s">
        <v>192</v>
      </c>
      <c r="B106" s="366"/>
      <c r="C106" s="367"/>
      <c r="D106" s="56">
        <v>87570</v>
      </c>
      <c r="E106" s="37"/>
      <c r="F106" s="37"/>
      <c r="G106" s="37"/>
      <c r="H106" s="38"/>
    </row>
    <row r="107" spans="1:8" ht="50.1" customHeight="1" thickBot="1" x14ac:dyDescent="0.25">
      <c r="A107" s="136" t="s">
        <v>59</v>
      </c>
      <c r="B107" s="137"/>
      <c r="C107" s="137"/>
      <c r="D107" s="138" t="str">
        <f>"от "&amp;MIN(D108:D117)&amp;" до "&amp;MAX(D108:D117)</f>
        <v>от 309 до 8670</v>
      </c>
      <c r="E107" s="139"/>
      <c r="F107" s="139"/>
      <c r="G107" s="139"/>
      <c r="H107" s="140"/>
    </row>
    <row r="108" spans="1:8" ht="151.5" x14ac:dyDescent="0.2">
      <c r="A108" s="149" t="s">
        <v>60</v>
      </c>
      <c r="B108" s="150" t="s">
        <v>13</v>
      </c>
      <c r="C108" s="296"/>
      <c r="D108" s="152">
        <v>1620</v>
      </c>
      <c r="E108" s="152"/>
      <c r="F108" s="152"/>
      <c r="G108" s="152"/>
      <c r="H108" s="153"/>
    </row>
    <row r="109" spans="1:8" ht="37.5" customHeight="1" x14ac:dyDescent="0.2">
      <c r="A109" s="154" t="s">
        <v>61</v>
      </c>
      <c r="B109" s="155"/>
      <c r="C109" s="15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157">
        <v>558</v>
      </c>
      <c r="E109" s="157"/>
      <c r="F109" s="157"/>
      <c r="G109" s="157"/>
      <c r="H109" s="158"/>
    </row>
    <row r="110" spans="1:8" ht="37.5" customHeight="1" x14ac:dyDescent="0.2">
      <c r="A110" s="154" t="s">
        <v>62</v>
      </c>
      <c r="B110" s="155"/>
      <c r="C110" s="159"/>
      <c r="D110" s="157">
        <v>8670</v>
      </c>
      <c r="E110" s="157"/>
      <c r="F110" s="157"/>
      <c r="G110" s="157"/>
      <c r="H110" s="158"/>
    </row>
    <row r="111" spans="1:8" ht="37.5" customHeight="1" x14ac:dyDescent="0.2">
      <c r="A111" s="154" t="s">
        <v>63</v>
      </c>
      <c r="B111" s="155"/>
      <c r="C111" s="159"/>
      <c r="D111" s="157">
        <v>1734</v>
      </c>
      <c r="E111" s="157"/>
      <c r="F111" s="157"/>
      <c r="G111" s="157"/>
      <c r="H111" s="158"/>
    </row>
    <row r="112" spans="1:8" ht="37.5" customHeight="1" x14ac:dyDescent="0.2">
      <c r="A112" s="160" t="s">
        <v>64</v>
      </c>
      <c r="B112" s="161"/>
      <c r="C112" s="159"/>
      <c r="D112" s="157">
        <v>5205</v>
      </c>
      <c r="E112" s="157"/>
      <c r="F112" s="157"/>
      <c r="G112" s="157"/>
      <c r="H112" s="158"/>
    </row>
    <row r="113" spans="1:8" ht="37.5" customHeight="1" x14ac:dyDescent="0.2">
      <c r="A113" s="154" t="s">
        <v>65</v>
      </c>
      <c r="B113" s="155"/>
      <c r="C113" s="159"/>
      <c r="D113" s="157">
        <v>309</v>
      </c>
      <c r="E113" s="157"/>
      <c r="F113" s="157"/>
      <c r="G113" s="157"/>
      <c r="H113" s="158"/>
    </row>
    <row r="114" spans="1:8" ht="37.5" customHeight="1" x14ac:dyDescent="0.2">
      <c r="A114" s="154" t="s">
        <v>66</v>
      </c>
      <c r="B114" s="155"/>
      <c r="C114" s="159"/>
      <c r="D114" s="157">
        <v>309</v>
      </c>
      <c r="E114" s="157"/>
      <c r="F114" s="157"/>
      <c r="G114" s="157"/>
      <c r="H114" s="158"/>
    </row>
    <row r="115" spans="1:8" ht="37.5" customHeight="1" x14ac:dyDescent="0.2">
      <c r="A115" s="154" t="s">
        <v>67</v>
      </c>
      <c r="B115" s="155"/>
      <c r="C115" s="159"/>
      <c r="D115" s="157">
        <v>618</v>
      </c>
      <c r="E115" s="157"/>
      <c r="F115" s="157"/>
      <c r="G115" s="157"/>
      <c r="H115" s="158"/>
    </row>
    <row r="116" spans="1:8" ht="37.5" customHeight="1" x14ac:dyDescent="0.2">
      <c r="A116" s="154" t="s">
        <v>68</v>
      </c>
      <c r="B116" s="155"/>
      <c r="C116" s="159"/>
      <c r="D116" s="157">
        <v>927</v>
      </c>
      <c r="E116" s="157"/>
      <c r="F116" s="157"/>
      <c r="G116" s="157"/>
      <c r="H116" s="158"/>
    </row>
    <row r="117" spans="1:8" ht="37.5" customHeight="1" thickBot="1" x14ac:dyDescent="0.25">
      <c r="A117" s="162" t="s">
        <v>69</v>
      </c>
      <c r="B117" s="163"/>
      <c r="C117" s="164"/>
      <c r="D117" s="165">
        <v>4830</v>
      </c>
      <c r="E117" s="165"/>
      <c r="F117" s="165"/>
      <c r="G117" s="165"/>
      <c r="H117" s="166"/>
    </row>
    <row r="118" spans="1:8" s="16" customFormat="1" ht="117.75" customHeight="1" thickBot="1" x14ac:dyDescent="0.25">
      <c r="A118" s="283" t="s">
        <v>71</v>
      </c>
      <c r="B118" s="284"/>
      <c r="C118"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45">
        <v>60</v>
      </c>
      <c r="E118" s="45"/>
      <c r="F118" s="45"/>
      <c r="G118" s="45"/>
      <c r="H118" s="46"/>
    </row>
    <row r="119" spans="1:8" ht="50.1" customHeight="1" thickBot="1" x14ac:dyDescent="0.25">
      <c r="A119" s="24" t="s">
        <v>72</v>
      </c>
      <c r="B119" s="25"/>
      <c r="C119" s="26"/>
      <c r="D119" s="173"/>
      <c r="E119" s="173"/>
      <c r="F119" s="173"/>
      <c r="G119" s="173"/>
      <c r="H119" s="174"/>
    </row>
    <row r="120" spans="1:8" ht="21.75" thickBot="1" x14ac:dyDescent="0.25">
      <c r="A120" s="286"/>
      <c r="B120" s="287"/>
      <c r="C120" s="130"/>
      <c r="D120" s="288"/>
      <c r="E120" s="288"/>
      <c r="F120" s="288"/>
      <c r="G120" s="288"/>
      <c r="H120" s="289"/>
    </row>
    <row r="121" spans="1:8" ht="54.75"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182">
        <v>10260</v>
      </c>
      <c r="E121" s="182"/>
      <c r="F121" s="182"/>
      <c r="G121" s="182"/>
      <c r="H121" s="183"/>
    </row>
    <row r="122" spans="1:8" ht="54.75" customHeight="1" thickBot="1" x14ac:dyDescent="0.25">
      <c r="A122" s="184" t="s">
        <v>74</v>
      </c>
      <c r="B122" s="185"/>
      <c r="C122" s="186"/>
      <c r="D122" s="187" t="s">
        <v>75</v>
      </c>
      <c r="E122" s="188"/>
      <c r="F122" s="188"/>
      <c r="G122" s="188"/>
      <c r="H122" s="189"/>
    </row>
    <row r="123" spans="1:8" ht="54.75" customHeight="1" x14ac:dyDescent="0.2">
      <c r="A123" s="190" t="s">
        <v>76</v>
      </c>
      <c r="B123" s="191"/>
      <c r="C123" s="186"/>
      <c r="D123" s="157">
        <f>D121/4</f>
        <v>2565</v>
      </c>
      <c r="E123" s="157"/>
      <c r="F123" s="157"/>
      <c r="G123" s="157"/>
      <c r="H123" s="158"/>
    </row>
    <row r="124" spans="1:8" ht="54.75" customHeight="1" x14ac:dyDescent="0.2">
      <c r="A124" s="190" t="s">
        <v>77</v>
      </c>
      <c r="B124" s="191"/>
      <c r="C124" s="186"/>
      <c r="D124" s="157">
        <f>D121/5</f>
        <v>2052</v>
      </c>
      <c r="E124" s="157"/>
      <c r="F124" s="157"/>
      <c r="G124" s="157"/>
      <c r="H124" s="158"/>
    </row>
    <row r="125" spans="1:8" ht="54.75" customHeight="1" x14ac:dyDescent="0.2">
      <c r="A125" s="190" t="s">
        <v>78</v>
      </c>
      <c r="B125" s="191"/>
      <c r="C125" s="186"/>
      <c r="D125" s="157">
        <f>D121/6</f>
        <v>1710</v>
      </c>
      <c r="E125" s="157"/>
      <c r="F125" s="157"/>
      <c r="G125" s="157"/>
      <c r="H125" s="158"/>
    </row>
    <row r="126" spans="1:8" ht="54.75" customHeight="1" x14ac:dyDescent="0.2">
      <c r="A126" s="190" t="s">
        <v>79</v>
      </c>
      <c r="B126" s="191"/>
      <c r="C126" s="186"/>
      <c r="D126" s="157">
        <f>D121/7</f>
        <v>1465.7142857142858</v>
      </c>
      <c r="E126" s="157"/>
      <c r="F126" s="157"/>
      <c r="G126" s="157"/>
      <c r="H126" s="158"/>
    </row>
    <row r="127" spans="1:8" ht="54.75" customHeight="1" x14ac:dyDescent="0.2">
      <c r="A127" s="190" t="s">
        <v>80</v>
      </c>
      <c r="B127" s="191"/>
      <c r="C127" s="186"/>
      <c r="D127" s="157">
        <f>D121/8</f>
        <v>1282.5</v>
      </c>
      <c r="E127" s="157"/>
      <c r="F127" s="157"/>
      <c r="G127" s="157"/>
      <c r="H127" s="158"/>
    </row>
    <row r="128" spans="1:8" ht="54.75" customHeight="1" x14ac:dyDescent="0.2">
      <c r="A128" s="190" t="s">
        <v>81</v>
      </c>
      <c r="B128" s="191"/>
      <c r="C128" s="186"/>
      <c r="D128" s="157">
        <f>D121/9</f>
        <v>1140</v>
      </c>
      <c r="E128" s="157"/>
      <c r="F128" s="157"/>
      <c r="G128" s="157"/>
      <c r="H128" s="158"/>
    </row>
    <row r="129" spans="1:8" ht="54.75" customHeight="1" x14ac:dyDescent="0.2">
      <c r="A129" s="190" t="s">
        <v>82</v>
      </c>
      <c r="B129" s="191"/>
      <c r="C129" s="186"/>
      <c r="D129" s="157">
        <f>D121/10</f>
        <v>1026</v>
      </c>
      <c r="E129" s="157"/>
      <c r="F129" s="157"/>
      <c r="G129" s="157"/>
      <c r="H129" s="158"/>
    </row>
    <row r="130" spans="1:8" ht="54.75" customHeight="1" thickBot="1" x14ac:dyDescent="0.25">
      <c r="A130" s="179" t="s">
        <v>83</v>
      </c>
      <c r="B130" s="180"/>
      <c r="C130" s="186"/>
      <c r="D130" s="182">
        <v>15384</v>
      </c>
      <c r="E130" s="182"/>
      <c r="F130" s="182"/>
      <c r="G130" s="182"/>
      <c r="H130" s="183"/>
    </row>
    <row r="131" spans="1:8" ht="54.75" customHeight="1" thickBot="1" x14ac:dyDescent="0.25">
      <c r="A131" s="184" t="s">
        <v>74</v>
      </c>
      <c r="B131" s="185"/>
      <c r="C131" s="186"/>
      <c r="D131" s="187" t="s">
        <v>75</v>
      </c>
      <c r="E131" s="188"/>
      <c r="F131" s="188"/>
      <c r="G131" s="188"/>
      <c r="H131" s="189"/>
    </row>
    <row r="132" spans="1:8" ht="54.75" customHeight="1" x14ac:dyDescent="0.2">
      <c r="A132" s="190" t="s">
        <v>76</v>
      </c>
      <c r="B132" s="191"/>
      <c r="C132" s="186"/>
      <c r="D132" s="157">
        <v>3846</v>
      </c>
      <c r="E132" s="157"/>
      <c r="F132" s="157"/>
      <c r="G132" s="157"/>
      <c r="H132" s="158"/>
    </row>
    <row r="133" spans="1:8" ht="54.75" customHeight="1" x14ac:dyDescent="0.2">
      <c r="A133" s="190" t="s">
        <v>77</v>
      </c>
      <c r="B133" s="191"/>
      <c r="C133" s="186"/>
      <c r="D133" s="157">
        <v>3076.7999999999997</v>
      </c>
      <c r="E133" s="157"/>
      <c r="F133" s="157"/>
      <c r="G133" s="157"/>
      <c r="H133" s="158"/>
    </row>
    <row r="134" spans="1:8" ht="54.75" customHeight="1" x14ac:dyDescent="0.2">
      <c r="A134" s="190" t="s">
        <v>78</v>
      </c>
      <c r="B134" s="191"/>
      <c r="C134" s="186"/>
      <c r="D134" s="157">
        <v>2563.9999999999995</v>
      </c>
      <c r="E134" s="157"/>
      <c r="F134" s="157"/>
      <c r="G134" s="157"/>
      <c r="H134" s="158"/>
    </row>
    <row r="135" spans="1:8" ht="54.75" customHeight="1" x14ac:dyDescent="0.2">
      <c r="A135" s="190" t="s">
        <v>79</v>
      </c>
      <c r="B135" s="191"/>
      <c r="C135" s="186"/>
      <c r="D135" s="157">
        <v>2197.7142857142853</v>
      </c>
      <c r="E135" s="157"/>
      <c r="F135" s="157"/>
      <c r="G135" s="157"/>
      <c r="H135" s="158"/>
    </row>
    <row r="136" spans="1:8" ht="54.75" customHeight="1" x14ac:dyDescent="0.2">
      <c r="A136" s="190" t="s">
        <v>80</v>
      </c>
      <c r="B136" s="191"/>
      <c r="C136" s="186"/>
      <c r="D136" s="157">
        <v>1923</v>
      </c>
      <c r="E136" s="157"/>
      <c r="F136" s="157"/>
      <c r="G136" s="157"/>
      <c r="H136" s="158"/>
    </row>
    <row r="137" spans="1:8" ht="54.75" customHeight="1" x14ac:dyDescent="0.2">
      <c r="A137" s="190" t="s">
        <v>81</v>
      </c>
      <c r="B137" s="191"/>
      <c r="C137" s="186"/>
      <c r="D137" s="157">
        <v>1709.3333333333333</v>
      </c>
      <c r="E137" s="157"/>
      <c r="F137" s="157"/>
      <c r="G137" s="157"/>
      <c r="H137" s="158"/>
    </row>
    <row r="138" spans="1:8" ht="54.75" customHeight="1" thickBot="1" x14ac:dyDescent="0.25">
      <c r="A138" s="190" t="s">
        <v>82</v>
      </c>
      <c r="B138" s="191"/>
      <c r="C138" s="194"/>
      <c r="D138" s="157">
        <v>1538.3999999999999</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44">
        <v>12000</v>
      </c>
      <c r="E139" s="45"/>
      <c r="F139" s="45"/>
      <c r="G139" s="45"/>
      <c r="H139" s="46"/>
    </row>
    <row r="140" spans="1:8" ht="21.75" thickBot="1" x14ac:dyDescent="0.25">
      <c r="A140" s="286"/>
      <c r="B140" s="287"/>
      <c r="C140" s="125"/>
      <c r="D140" s="288"/>
      <c r="E140" s="288"/>
      <c r="F140" s="288"/>
      <c r="G140" s="288"/>
      <c r="H140" s="289"/>
    </row>
    <row r="141" spans="1:8" ht="50.1" customHeight="1" x14ac:dyDescent="0.2">
      <c r="A141" s="160" t="s">
        <v>85</v>
      </c>
      <c r="B141" s="161"/>
      <c r="C141" s="201" t="str">
        <f>"Интернет-площадка 2gis.ru на основе Cправочника организаций "&amp;$C$2&amp;""</f>
        <v>Интернет-площадка 2gis.ru на основе Cправочника организаций "2ГИС.ХАБАРОВСК"</v>
      </c>
      <c r="D141" s="31">
        <v>7062</v>
      </c>
      <c r="E141" s="32"/>
      <c r="F141" s="32"/>
      <c r="G141" s="32"/>
      <c r="H141" s="33"/>
    </row>
    <row r="142" spans="1:8" ht="50.1" customHeight="1" x14ac:dyDescent="0.2">
      <c r="A142" s="160" t="s">
        <v>86</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121">
        <v>7920</v>
      </c>
      <c r="E142" s="122"/>
      <c r="F142" s="122"/>
      <c r="G142" s="122"/>
      <c r="H142" s="123"/>
    </row>
    <row r="143" spans="1:8" ht="50.1" customHeight="1" x14ac:dyDescent="0.2">
      <c r="A143" s="160" t="s">
        <v>87</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6">
        <v>9480</v>
      </c>
      <c r="E143" s="37"/>
      <c r="F143" s="37"/>
      <c r="G143" s="37"/>
      <c r="H143" s="38"/>
    </row>
    <row r="144" spans="1:8" ht="50.1" customHeight="1" x14ac:dyDescent="0.2">
      <c r="A144" s="160" t="s">
        <v>88</v>
      </c>
      <c r="B144" s="161"/>
      <c r="C144" s="202" t="str">
        <f>"Интернет-площадка 2gis.ru на основе Cправочника организаций "&amp;$C$2&amp;""</f>
        <v>Интернет-площадка 2gis.ru на основе Cправочника организаций "2ГИС.ХАБАРОВСК"</v>
      </c>
      <c r="D144" s="36">
        <v>6240</v>
      </c>
      <c r="E144" s="37"/>
      <c r="F144" s="37"/>
      <c r="G144" s="37"/>
      <c r="H144" s="38"/>
    </row>
    <row r="145" spans="1:8" ht="50.1" customHeight="1" x14ac:dyDescent="0.2">
      <c r="A145" s="160" t="s">
        <v>89</v>
      </c>
      <c r="B145" s="161"/>
      <c r="C145" s="202" t="str">
        <f>"Интернет-площадка 2gis.ru на основе Cправочника организаций "&amp;$C$2&amp;""</f>
        <v>Интернет-площадка 2gis.ru на основе Cправочника организаций "2ГИС.ХАБАРОВСК"</v>
      </c>
      <c r="D145" s="36">
        <v>7488</v>
      </c>
      <c r="E145" s="37"/>
      <c r="F145" s="37"/>
      <c r="G145" s="37"/>
      <c r="H145" s="38"/>
    </row>
    <row r="146" spans="1:8" ht="50.1" customHeight="1" x14ac:dyDescent="0.2">
      <c r="A146" s="160" t="s">
        <v>90</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6">
        <v>5766</v>
      </c>
      <c r="E146" s="37"/>
      <c r="F146" s="37"/>
      <c r="G146" s="37"/>
      <c r="H146" s="38"/>
    </row>
    <row r="147" spans="1:8" ht="50.1" customHeight="1" x14ac:dyDescent="0.2">
      <c r="A147" s="160" t="s">
        <v>91</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6">
        <v>8430</v>
      </c>
      <c r="E147" s="37"/>
      <c r="F147" s="37"/>
      <c r="G147" s="37"/>
      <c r="H147" s="38"/>
    </row>
    <row r="148" spans="1:8" ht="50.1" customHeight="1" x14ac:dyDescent="0.2">
      <c r="A148" s="160" t="s">
        <v>92</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6">
        <v>9492</v>
      </c>
      <c r="E148" s="37"/>
      <c r="F148" s="37"/>
      <c r="G148" s="37"/>
      <c r="H148" s="38"/>
    </row>
    <row r="149" spans="1:8" ht="50.1" customHeight="1" x14ac:dyDescent="0.2">
      <c r="A149" s="160" t="s">
        <v>93</v>
      </c>
      <c r="B149" s="161"/>
      <c r="C149" s="202" t="e">
        <f>#REF!</f>
        <v>#REF!</v>
      </c>
      <c r="D149" s="36">
        <v>18630</v>
      </c>
      <c r="E149" s="37"/>
      <c r="F149" s="37"/>
      <c r="G149" s="37"/>
      <c r="H149" s="38"/>
    </row>
    <row r="150" spans="1:8" ht="50.1" customHeight="1" x14ac:dyDescent="0.2">
      <c r="A150" s="160" t="s">
        <v>94</v>
      </c>
      <c r="B150" s="161"/>
      <c r="C150" s="202" t="s">
        <v>95</v>
      </c>
      <c r="D150" s="36">
        <v>528</v>
      </c>
      <c r="E150" s="37"/>
      <c r="F150" s="37"/>
      <c r="G150" s="37"/>
      <c r="H150" s="38"/>
    </row>
    <row r="151" spans="1:8" ht="67.5" customHeight="1" x14ac:dyDescent="0.2">
      <c r="A151" s="160" t="s">
        <v>96</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6">
        <v>3036</v>
      </c>
      <c r="E151" s="37"/>
      <c r="F151" s="37"/>
      <c r="G151" s="37"/>
      <c r="H151" s="38"/>
    </row>
    <row r="152" spans="1:8" ht="67.5" customHeight="1" x14ac:dyDescent="0.2">
      <c r="A152" s="160" t="s">
        <v>97</v>
      </c>
      <c r="B152" s="161"/>
      <c r="C152" s="202"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6">
        <v>2430</v>
      </c>
      <c r="E152" s="37"/>
      <c r="F152" s="37"/>
      <c r="G152" s="37"/>
      <c r="H152" s="38"/>
    </row>
    <row r="153" spans="1:8" ht="67.5" customHeight="1" x14ac:dyDescent="0.2">
      <c r="A153" s="160" t="s">
        <v>98</v>
      </c>
      <c r="B153" s="161"/>
      <c r="C153"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6">
        <v>2538</v>
      </c>
      <c r="E153" s="37"/>
      <c r="F153" s="37"/>
      <c r="G153" s="37"/>
      <c r="H153" s="38"/>
    </row>
    <row r="154" spans="1:8" ht="67.5" customHeight="1" x14ac:dyDescent="0.2">
      <c r="A154" s="160" t="s">
        <v>99</v>
      </c>
      <c r="B154" s="161"/>
      <c r="C154"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6">
        <v>1218</v>
      </c>
      <c r="E154" s="37"/>
      <c r="F154" s="37"/>
      <c r="G154" s="37"/>
      <c r="H154" s="38"/>
    </row>
    <row r="155" spans="1:8" ht="67.5" customHeight="1" x14ac:dyDescent="0.2">
      <c r="A155" s="160" t="s">
        <v>100</v>
      </c>
      <c r="B155" s="161" t="s">
        <v>100</v>
      </c>
      <c r="C15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6">
        <v>32790</v>
      </c>
      <c r="E155" s="37"/>
      <c r="F155" s="37"/>
      <c r="G155" s="37"/>
      <c r="H155" s="38"/>
    </row>
    <row r="156" spans="1:8" ht="67.5" customHeight="1" x14ac:dyDescent="0.2">
      <c r="A156" s="160" t="s">
        <v>101</v>
      </c>
      <c r="B156" s="161" t="s">
        <v>101</v>
      </c>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6">
        <v>10008</v>
      </c>
      <c r="E156" s="37"/>
      <c r="F156" s="37"/>
      <c r="G156" s="37"/>
      <c r="H156" s="38"/>
    </row>
    <row r="157" spans="1:8" ht="50.1" customHeight="1" thickBot="1" x14ac:dyDescent="0.25">
      <c r="A157" s="160" t="s">
        <v>102</v>
      </c>
      <c r="B157" s="161"/>
      <c r="C157"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6">
        <v>7374</v>
      </c>
      <c r="E157" s="37"/>
      <c r="F157" s="37"/>
      <c r="G157" s="37"/>
      <c r="H157" s="38"/>
    </row>
    <row r="158" spans="1:8" s="16" customFormat="1" ht="102" customHeight="1" thickBot="1" x14ac:dyDescent="0.25">
      <c r="A158" s="160" t="s">
        <v>16</v>
      </c>
      <c r="B158" s="161"/>
      <c r="C158"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6">
        <v>1620</v>
      </c>
      <c r="E158" s="37"/>
      <c r="F158" s="37"/>
      <c r="G158" s="37"/>
      <c r="H158" s="38"/>
    </row>
    <row r="159" spans="1:8" s="16" customFormat="1" ht="102" customHeight="1" thickBot="1" x14ac:dyDescent="0.25">
      <c r="A159" s="160" t="s">
        <v>103</v>
      </c>
      <c r="B159" s="161"/>
      <c r="C159"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9" s="36">
        <v>100002</v>
      </c>
      <c r="E159" s="37"/>
      <c r="F159" s="37"/>
      <c r="G159" s="37"/>
      <c r="H159" s="38"/>
    </row>
    <row r="160" spans="1:8" s="16" customFormat="1" ht="126" customHeight="1" x14ac:dyDescent="0.2">
      <c r="A160" s="160" t="s">
        <v>104</v>
      </c>
      <c r="B160" s="161"/>
      <c r="C160"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0" s="36">
        <v>13116</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6">
        <v>4080</v>
      </c>
      <c r="E161" s="37"/>
      <c r="F161" s="37"/>
      <c r="G161" s="37"/>
      <c r="H161" s="38"/>
    </row>
    <row r="162" spans="1:8" s="16" customFormat="1" ht="96" customHeight="1" x14ac:dyDescent="0.2">
      <c r="A162" s="154" t="s">
        <v>106</v>
      </c>
      <c r="B162" s="204"/>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2" s="36">
        <v>12000</v>
      </c>
      <c r="E162" s="37"/>
      <c r="F162" s="37"/>
      <c r="G162" s="37"/>
      <c r="H162" s="38"/>
    </row>
    <row r="163" spans="1:8" ht="50.1" customHeight="1" x14ac:dyDescent="0.2">
      <c r="A163" s="160" t="s">
        <v>107</v>
      </c>
      <c r="B163" s="161"/>
      <c r="C163" s="202" t="str">
        <f>"Интернет-площадка 2gis.ru на основе Cправочника организаций "&amp;$C$2&amp;""</f>
        <v>Интернет-площадка 2gis.ru на основе Cправочника организаций "2ГИС.ХАБАРОВСК"</v>
      </c>
      <c r="D163" s="36">
        <v>9960</v>
      </c>
      <c r="E163" s="37"/>
      <c r="F163" s="37"/>
      <c r="G163" s="37"/>
      <c r="H163" s="38"/>
    </row>
    <row r="164" spans="1:8" ht="50.1" customHeight="1" x14ac:dyDescent="0.2">
      <c r="A164" s="160" t="s">
        <v>108</v>
      </c>
      <c r="B164" s="161"/>
      <c r="C164" s="202"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6">
        <v>11160</v>
      </c>
      <c r="E164" s="37"/>
      <c r="F164" s="37"/>
      <c r="G164" s="37"/>
      <c r="H164" s="38"/>
    </row>
    <row r="165" spans="1:8" ht="50.1" customHeight="1" x14ac:dyDescent="0.2">
      <c r="A165" s="160" t="s">
        <v>109</v>
      </c>
      <c r="B165" s="161"/>
      <c r="C165" s="202" t="str">
        <f t="shared" si="1"/>
        <v>Электронный справочник на основе Справочника организаций "2ГИС.ХАБАРОВСК" (версия для ПК)</v>
      </c>
      <c r="D165" s="36">
        <v>13320</v>
      </c>
      <c r="E165" s="37"/>
      <c r="F165" s="37"/>
      <c r="G165" s="37"/>
      <c r="H165" s="38"/>
    </row>
    <row r="166" spans="1:8" ht="50.1" customHeight="1" x14ac:dyDescent="0.2">
      <c r="A166" s="160" t="s">
        <v>110</v>
      </c>
      <c r="B166" s="161"/>
      <c r="C166" s="202" t="str">
        <f>"Интернет-площадка 2gis.ru на основе Cправочника организаций "&amp;$C$2&amp;""</f>
        <v>Интернет-площадка 2gis.ru на основе Cправочника организаций "2ГИС.ХАБАРОВСК"</v>
      </c>
      <c r="D166" s="36">
        <v>8760</v>
      </c>
      <c r="E166" s="37"/>
      <c r="F166" s="37"/>
      <c r="G166" s="37"/>
      <c r="H166" s="38"/>
    </row>
    <row r="167" spans="1:8" ht="50.1" customHeight="1" x14ac:dyDescent="0.2">
      <c r="A167" s="160" t="s">
        <v>111</v>
      </c>
      <c r="B167" s="161"/>
      <c r="C167" s="202" t="str">
        <f>"Интернет-площадка 2gis.ru на основе Cправочника организаций "&amp;$C$2&amp;""</f>
        <v>Интернет-площадка 2gis.ru на основе Cправочника организаций "2ГИС.ХАБАРОВСК"</v>
      </c>
      <c r="D167" s="36">
        <v>10512</v>
      </c>
      <c r="E167" s="37"/>
      <c r="F167" s="37"/>
      <c r="G167" s="37"/>
      <c r="H167" s="38"/>
    </row>
    <row r="168" spans="1:8" ht="50.1" customHeight="1" x14ac:dyDescent="0.2">
      <c r="A168" s="160" t="s">
        <v>112</v>
      </c>
      <c r="B168" s="161"/>
      <c r="C168" s="202" t="str">
        <f t="shared" si="1"/>
        <v>Электронный справочник на основе Справочника организаций "2ГИС.ХАБАРОВСК" (версия для ПК)</v>
      </c>
      <c r="D168" s="36">
        <v>8160</v>
      </c>
      <c r="E168" s="37"/>
      <c r="F168" s="37"/>
      <c r="G168" s="37"/>
      <c r="H168" s="38"/>
    </row>
    <row r="169" spans="1:8" ht="50.1" customHeight="1" x14ac:dyDescent="0.2">
      <c r="A169" s="160" t="s">
        <v>113</v>
      </c>
      <c r="B169" s="161"/>
      <c r="C169" s="202" t="str">
        <f t="shared" si="1"/>
        <v>Электронный справочник на основе Справочника организаций "2ГИС.ХАБАРОВСК" (версия для ПК)</v>
      </c>
      <c r="D169" s="36">
        <v>11880</v>
      </c>
      <c r="E169" s="37"/>
      <c r="F169" s="37"/>
      <c r="G169" s="37"/>
      <c r="H169" s="38"/>
    </row>
    <row r="170" spans="1:8" ht="50.1" customHeight="1" x14ac:dyDescent="0.2">
      <c r="A170" s="160" t="s">
        <v>114</v>
      </c>
      <c r="B170" s="161"/>
      <c r="C170" s="202" t="str">
        <f t="shared" si="1"/>
        <v>Электронный справочник на основе Справочника организаций "2ГИС.ХАБАРОВСК" (версия для ПК)</v>
      </c>
      <c r="D170" s="36">
        <v>13320</v>
      </c>
      <c r="E170" s="37"/>
      <c r="F170" s="37"/>
      <c r="G170" s="37"/>
      <c r="H170" s="38"/>
    </row>
    <row r="171" spans="1:8" ht="50.1" customHeight="1" x14ac:dyDescent="0.2">
      <c r="A171" s="160" t="s">
        <v>115</v>
      </c>
      <c r="B171" s="161"/>
      <c r="C171" s="202" t="s">
        <v>95</v>
      </c>
      <c r="D171" s="36">
        <v>840</v>
      </c>
      <c r="E171" s="37"/>
      <c r="F171" s="37"/>
      <c r="G171" s="37"/>
      <c r="H171" s="38"/>
    </row>
    <row r="172" spans="1:8" ht="67.5" customHeight="1" x14ac:dyDescent="0.2">
      <c r="A172" s="160" t="s">
        <v>116</v>
      </c>
      <c r="B172" s="161"/>
      <c r="C17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6">
        <v>45960</v>
      </c>
      <c r="E172" s="37"/>
      <c r="F172" s="37"/>
      <c r="G172" s="37"/>
      <c r="H172" s="38"/>
    </row>
    <row r="173" spans="1:8" ht="50.1" customHeight="1" thickBot="1" x14ac:dyDescent="0.25">
      <c r="A173" s="160" t="s">
        <v>117</v>
      </c>
      <c r="B173" s="161"/>
      <c r="C173" s="202" t="str">
        <f t="shared" si="1"/>
        <v>Электронный справочник на основе Справочника организаций "2ГИС.ХАБАРОВСК" (версия для ПК)</v>
      </c>
      <c r="D173" s="44">
        <v>10440</v>
      </c>
      <c r="E173" s="45"/>
      <c r="F173" s="45"/>
      <c r="G173" s="45"/>
      <c r="H173" s="46"/>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6">
        <v>13200</v>
      </c>
      <c r="E175" s="37"/>
      <c r="F175" s="37"/>
      <c r="G175" s="37"/>
      <c r="H175" s="38"/>
    </row>
    <row r="176" spans="1:8" s="16" customFormat="1" ht="50.1" customHeight="1" x14ac:dyDescent="0.2">
      <c r="A176" s="160" t="s">
        <v>120</v>
      </c>
      <c r="B176" s="161"/>
      <c r="C176" s="209"/>
      <c r="D176" s="36">
        <v>13200</v>
      </c>
      <c r="E176" s="37"/>
      <c r="F176" s="37"/>
      <c r="G176" s="37"/>
      <c r="H176" s="38"/>
    </row>
    <row r="177" spans="1:8" s="16" customFormat="1" ht="50.1" customHeight="1" x14ac:dyDescent="0.2">
      <c r="A177" s="207" t="s">
        <v>121</v>
      </c>
      <c r="B177" s="208"/>
      <c r="C177" s="209"/>
      <c r="D177" s="293">
        <v>3000</v>
      </c>
      <c r="E177" s="157"/>
      <c r="F177" s="157"/>
      <c r="G177" s="157"/>
      <c r="H177" s="157"/>
    </row>
    <row r="178" spans="1:8" s="16" customFormat="1" ht="50.1" customHeight="1" x14ac:dyDescent="0.2">
      <c r="A178" s="207" t="s">
        <v>122</v>
      </c>
      <c r="B178" s="208"/>
      <c r="C178" s="209"/>
      <c r="D178" s="293">
        <v>300</v>
      </c>
      <c r="E178" s="157"/>
      <c r="F178" s="157"/>
      <c r="G178" s="157"/>
      <c r="H178" s="157"/>
    </row>
    <row r="179" spans="1:8" s="16" customFormat="1" ht="50.1" customHeight="1" thickBot="1" x14ac:dyDescent="0.25">
      <c r="A179" s="207" t="s">
        <v>123</v>
      </c>
      <c r="B179" s="208"/>
      <c r="C179" s="210"/>
      <c r="D179" s="78">
        <v>1050</v>
      </c>
      <c r="E179" s="79"/>
      <c r="F179" s="79"/>
      <c r="G179" s="79"/>
      <c r="H179" s="79"/>
    </row>
    <row r="180" spans="1:8" s="16" customFormat="1" ht="50.1" customHeight="1" thickBot="1" x14ac:dyDescent="0.25">
      <c r="A180" s="24" t="s">
        <v>124</v>
      </c>
      <c r="B180" s="25"/>
      <c r="C180" s="26"/>
      <c r="D180" s="173"/>
      <c r="E180" s="173"/>
      <c r="F180" s="173"/>
      <c r="G180" s="173"/>
      <c r="H180" s="174"/>
    </row>
    <row r="181" spans="1:8" ht="50.1" customHeight="1" x14ac:dyDescent="0.2">
      <c r="A181" s="160" t="s">
        <v>125</v>
      </c>
      <c r="B181" s="161"/>
      <c r="C181" s="202" t="str">
        <f>"Интернет-площадка 2gis.ru на основе Cправочника организаций "&amp;$C$2&amp;""</f>
        <v>Интернет-площадка 2gis.ru на основе Cправочника организаций "2ГИС.ХАБАРОВСК"</v>
      </c>
      <c r="D181" s="36">
        <v>3159</v>
      </c>
      <c r="E181" s="37"/>
      <c r="F181" s="37"/>
      <c r="G181" s="37"/>
      <c r="H181" s="38"/>
    </row>
    <row r="182" spans="1:8" ht="50.1" customHeight="1" x14ac:dyDescent="0.2">
      <c r="A182" s="160" t="s">
        <v>126</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2" s="36">
        <v>8298</v>
      </c>
      <c r="E182" s="37"/>
      <c r="F182" s="37"/>
      <c r="G182" s="37"/>
      <c r="H182" s="38"/>
    </row>
    <row r="183" spans="1:8" ht="50.1" customHeight="1" x14ac:dyDescent="0.2">
      <c r="A183" s="160" t="s">
        <v>195</v>
      </c>
      <c r="B183" s="161"/>
      <c r="C183" s="202" t="str">
        <f>"Интернет-площадка 2gis.ru на основе Cправочника организаций "&amp;$C$2&amp;""</f>
        <v>Интернет-площадка 2gis.ru на основе Cправочника организаций "2ГИС.ХАБАРОВСК"</v>
      </c>
      <c r="D183" s="36">
        <v>4440</v>
      </c>
      <c r="E183" s="37"/>
      <c r="F183" s="37"/>
      <c r="G183" s="37"/>
      <c r="H183" s="38"/>
    </row>
    <row r="184" spans="1:8" ht="50.1" customHeight="1" x14ac:dyDescent="0.2">
      <c r="A184" s="160" t="s">
        <v>128</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4" s="36">
        <v>11640</v>
      </c>
      <c r="E184" s="37"/>
      <c r="F184" s="37"/>
      <c r="G184" s="37"/>
      <c r="H184" s="38"/>
    </row>
    <row r="185" spans="1:8" s="16" customFormat="1" ht="126" customHeight="1" thickBot="1" x14ac:dyDescent="0.25">
      <c r="A185" s="160" t="s">
        <v>129</v>
      </c>
      <c r="B185" s="161"/>
      <c r="C185" s="455" t="str">
        <f>C181</f>
        <v>Интернет-площадка 2gis.ru на основе Cправочника организаций "2ГИС.ХАБАРОВСК"</v>
      </c>
      <c r="D185" s="304">
        <v>8874</v>
      </c>
      <c r="E185" s="165"/>
      <c r="F185" s="165"/>
      <c r="G185" s="165"/>
      <c r="H185" s="166"/>
    </row>
    <row r="186" spans="1:8" ht="50.1" customHeight="1" thickBot="1" x14ac:dyDescent="0.25">
      <c r="A186" s="24" t="s">
        <v>196</v>
      </c>
      <c r="B186" s="25"/>
      <c r="C186" s="26"/>
      <c r="D186" s="173"/>
      <c r="E186" s="173"/>
      <c r="F186" s="173"/>
      <c r="G186" s="173"/>
      <c r="H186" s="174"/>
    </row>
    <row r="187" spans="1:8" s="23" customFormat="1" ht="30" customHeight="1" thickBot="1" x14ac:dyDescent="0.25">
      <c r="A187" s="297"/>
      <c r="B187" s="298"/>
      <c r="C187" s="456"/>
      <c r="D187" s="298"/>
      <c r="E187" s="298"/>
      <c r="F187" s="298"/>
      <c r="G187" s="298"/>
      <c r="H187" s="299"/>
    </row>
    <row r="188" spans="1:8" s="16" customFormat="1" ht="185.25" customHeight="1" x14ac:dyDescent="0.2">
      <c r="A188" s="160" t="s">
        <v>197</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88" s="31">
        <v>15060</v>
      </c>
      <c r="E188" s="32"/>
      <c r="F188" s="32"/>
      <c r="G188" s="32"/>
      <c r="H188" s="33"/>
    </row>
    <row r="189" spans="1:8" s="16" customFormat="1" ht="83.25" customHeight="1" thickBot="1" x14ac:dyDescent="0.25">
      <c r="A189" s="160" t="s">
        <v>198</v>
      </c>
      <c r="B189" s="161"/>
      <c r="C189" s="209"/>
      <c r="D189" s="36">
        <v>15060</v>
      </c>
      <c r="E189" s="37"/>
      <c r="F189" s="37"/>
      <c r="G189" s="37"/>
      <c r="H189" s="38"/>
    </row>
    <row r="190" spans="1:8" ht="21.75" thickBot="1" x14ac:dyDescent="0.25">
      <c r="A190" s="286"/>
      <c r="B190" s="287"/>
      <c r="C190" s="125"/>
      <c r="D190" s="288"/>
      <c r="E190" s="288"/>
      <c r="F190" s="288"/>
      <c r="G190" s="288"/>
      <c r="H190" s="289"/>
    </row>
    <row r="192" spans="1:8" ht="21" x14ac:dyDescent="0.2">
      <c r="A192" s="216"/>
      <c r="B192" s="217" t="s">
        <v>130</v>
      </c>
      <c r="C192" s="218" t="s">
        <v>724</v>
      </c>
      <c r="D192" s="218"/>
      <c r="E192" s="219"/>
      <c r="F192" s="219"/>
      <c r="G192" s="219"/>
      <c r="H192" s="219"/>
    </row>
    <row r="193" spans="1:8" ht="21" x14ac:dyDescent="0.2">
      <c r="A193" s="216"/>
      <c r="B193" s="219"/>
      <c r="C193" s="220" t="s">
        <v>725</v>
      </c>
      <c r="D193" s="220"/>
      <c r="E193" s="219"/>
      <c r="F193" s="219"/>
      <c r="G193" s="219"/>
      <c r="H193" s="219"/>
    </row>
    <row r="194" spans="1:8" ht="21" x14ac:dyDescent="0.2">
      <c r="A194" s="216"/>
      <c r="B194" s="219"/>
      <c r="C194" s="220" t="s">
        <v>726</v>
      </c>
      <c r="D194" s="220"/>
      <c r="E194" s="219"/>
      <c r="F194" s="219"/>
      <c r="G194" s="219"/>
      <c r="H194" s="219"/>
    </row>
    <row r="195" spans="1:8" ht="21" x14ac:dyDescent="0.2">
      <c r="C195" s="220"/>
      <c r="D195" s="220"/>
      <c r="E195" s="219"/>
      <c r="F195" s="219"/>
      <c r="G195" s="219"/>
      <c r="H195" s="213"/>
    </row>
    <row r="196" spans="1:8" ht="26.25" customHeight="1" x14ac:dyDescent="0.2">
      <c r="A196" s="223" t="str">
        <f>Абакан_юр!A171</f>
        <v>По соглашению сторон в качестве валюты платежа могут выступать украинские гривны, в этом случае курс следующий: 1 руб. = 0,5104 гривен</v>
      </c>
      <c r="B196" s="223"/>
      <c r="C196" s="223"/>
      <c r="D196" s="224"/>
      <c r="E196" s="224"/>
      <c r="F196" s="225"/>
      <c r="G196" s="226"/>
      <c r="H196" s="226"/>
    </row>
    <row r="197" spans="1:8" ht="26.25" customHeight="1" x14ac:dyDescent="0.2">
      <c r="A197" s="223" t="str">
        <f>Абакан_юр!A172</f>
        <v>По соглашению сторон в качестве валюты платежа могут выступать дирхамы ОАЭ, в этом случае курс следующий: 1 руб. = 0,0436 дирхам</v>
      </c>
      <c r="B197" s="223"/>
      <c r="C197" s="223"/>
      <c r="D197" s="224"/>
      <c r="E197" s="224"/>
      <c r="F197" s="225"/>
      <c r="G197" s="228"/>
      <c r="H197" s="228"/>
    </row>
    <row r="198" spans="1:8" ht="26.25" customHeight="1" x14ac:dyDescent="0.2">
      <c r="A198" s="223" t="str">
        <f>Абакан_юр!A173</f>
        <v>По соглашению сторон в качестве валюты платежа могут выступать доллары США, в этом случае курс следующий: 1 руб. = 0,0118 доллара</v>
      </c>
      <c r="B198" s="223"/>
      <c r="C198" s="223"/>
      <c r="D198" s="224"/>
      <c r="E198" s="224"/>
      <c r="F198" s="225"/>
      <c r="G198" s="228"/>
      <c r="H198" s="228"/>
    </row>
    <row r="199" spans="1:8" ht="26.25" customHeight="1" x14ac:dyDescent="0.2">
      <c r="A199" s="223" t="str">
        <f>Абакан_юр!A174</f>
        <v>По соглашению сторон в качестве валюты платежа могут выступать евро, в этом случае курс следующий: 1 руб. = 0,0108 евро</v>
      </c>
      <c r="B199" s="223"/>
      <c r="C199" s="223"/>
      <c r="D199" s="224"/>
      <c r="E199" s="225"/>
      <c r="F199" s="225"/>
      <c r="G199" s="228"/>
      <c r="H199" s="228"/>
    </row>
    <row r="200" spans="1:8" ht="26.25" customHeight="1" x14ac:dyDescent="0.2">
      <c r="A200" s="223" t="str">
        <f>Абакан_юр!A175</f>
        <v>По соглашению сторон в качестве валюты платежа могут выступать чешские кроны, в этом случае курс следующий: 1 руб. = 0,2741 крона</v>
      </c>
      <c r="B200" s="223"/>
      <c r="C200" s="223"/>
      <c r="D200" s="224"/>
      <c r="E200" s="225"/>
      <c r="F200" s="225"/>
      <c r="G200" s="228"/>
      <c r="H200" s="228"/>
    </row>
    <row r="201" spans="1:8" ht="26.25" customHeight="1" x14ac:dyDescent="0.2">
      <c r="A201" s="223" t="str">
        <f>Абакан_юр!A176</f>
        <v>По соглашению сторон в качестве валюты платежа могут выступать киргизские сомы, в этом случае курс следующий: 1 руб. = 1,0001 сом</v>
      </c>
      <c r="B201" s="223"/>
      <c r="C201" s="223"/>
      <c r="D201" s="224"/>
      <c r="E201" s="224"/>
      <c r="F201" s="225"/>
      <c r="G201" s="228"/>
      <c r="H201" s="228"/>
    </row>
    <row r="202" spans="1:8" ht="26.25" customHeight="1" x14ac:dyDescent="0.2">
      <c r="A202"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2" s="223"/>
      <c r="C202" s="223"/>
      <c r="D202" s="224"/>
      <c r="E202" s="224"/>
      <c r="F202" s="225"/>
      <c r="G202" s="228"/>
      <c r="H202" s="228"/>
    </row>
    <row r="203" spans="1:8" ht="26.25" x14ac:dyDescent="0.2">
      <c r="A203" s="229"/>
      <c r="B203" s="229"/>
      <c r="C203" s="230"/>
      <c r="D203" s="231"/>
      <c r="E203" s="231"/>
      <c r="F203" s="232"/>
      <c r="G203" s="233"/>
      <c r="H203" s="233"/>
    </row>
    <row r="204" spans="1:8" ht="21" x14ac:dyDescent="0.2">
      <c r="A204" s="235" t="s">
        <v>141</v>
      </c>
      <c r="B204" s="235"/>
      <c r="C204" s="235"/>
      <c r="D204" s="235"/>
      <c r="E204" s="235"/>
      <c r="F204" s="235"/>
      <c r="G204" s="235"/>
      <c r="H204" s="235"/>
    </row>
    <row r="205" spans="1:8" ht="21" x14ac:dyDescent="0.2">
      <c r="A205" s="235" t="s">
        <v>142</v>
      </c>
      <c r="B205" s="235"/>
      <c r="C205" s="235"/>
      <c r="D205" s="235"/>
      <c r="E205" s="235"/>
      <c r="F205" s="235"/>
      <c r="G205" s="235"/>
      <c r="H205" s="235"/>
    </row>
    <row r="206" spans="1:8" ht="26.25" x14ac:dyDescent="0.2">
      <c r="A206" s="229"/>
      <c r="B206" s="229"/>
      <c r="C206" s="230"/>
      <c r="D206" s="231"/>
      <c r="E206" s="231"/>
      <c r="F206" s="232"/>
      <c r="G206" s="233"/>
      <c r="H206" s="233"/>
    </row>
    <row r="207" spans="1:8" ht="50.1" customHeight="1" thickBot="1" x14ac:dyDescent="0.25">
      <c r="A207" s="236" t="s">
        <v>143</v>
      </c>
      <c r="B207" s="236"/>
      <c r="C207" s="236"/>
      <c r="D207" s="236"/>
      <c r="E207" s="236"/>
      <c r="F207" s="237"/>
      <c r="G207" s="227"/>
      <c r="H207" s="238"/>
    </row>
    <row r="208" spans="1:8" ht="50.1" customHeight="1" thickBot="1" x14ac:dyDescent="0.25">
      <c r="A208" s="239" t="s">
        <v>144</v>
      </c>
      <c r="B208" s="240"/>
      <c r="C208" s="240"/>
      <c r="D208" s="240"/>
      <c r="E208" s="241"/>
      <c r="F208" s="242"/>
      <c r="H208" s="243"/>
    </row>
    <row r="209" spans="1:8" ht="93" customHeight="1" thickBot="1" x14ac:dyDescent="0.25">
      <c r="A209" s="421" t="s">
        <v>145</v>
      </c>
      <c r="B209" s="422"/>
      <c r="C209" s="246" t="s">
        <v>146</v>
      </c>
      <c r="D209" s="435" t="s">
        <v>147</v>
      </c>
      <c r="E209" s="436"/>
      <c r="F209" s="248"/>
      <c r="G209" s="248"/>
      <c r="H209" s="248"/>
    </row>
    <row r="210" spans="1:8" ht="109.5" customHeight="1" x14ac:dyDescent="0.2">
      <c r="A210" s="249" t="s">
        <v>148</v>
      </c>
      <c r="B210" s="250"/>
      <c r="C210" s="251" t="s">
        <v>149</v>
      </c>
      <c r="D210" s="252" t="s">
        <v>150</v>
      </c>
      <c r="E210" s="253"/>
      <c r="F210" s="248"/>
      <c r="G210" s="248"/>
      <c r="H210" s="248"/>
    </row>
    <row r="211" spans="1:8" ht="105" customHeight="1" x14ac:dyDescent="0.2">
      <c r="A211" s="254" t="s">
        <v>151</v>
      </c>
      <c r="B211" s="255"/>
      <c r="C211" s="256" t="s">
        <v>152</v>
      </c>
      <c r="D211" s="257" t="s">
        <v>153</v>
      </c>
      <c r="E211" s="258"/>
      <c r="F211" s="248"/>
      <c r="G211" s="248"/>
      <c r="H211" s="248"/>
    </row>
    <row r="212" spans="1:8" ht="107.25" customHeight="1" thickBot="1" x14ac:dyDescent="0.25">
      <c r="A212" s="316" t="s">
        <v>154</v>
      </c>
      <c r="B212" s="317"/>
      <c r="C212" s="318" t="s">
        <v>155</v>
      </c>
      <c r="D212" s="319" t="s">
        <v>153</v>
      </c>
      <c r="E212" s="320"/>
      <c r="F212" s="248"/>
      <c r="G212" s="248"/>
      <c r="H212" s="248"/>
    </row>
    <row r="213" spans="1:8" s="213" customFormat="1" ht="102.75" customHeight="1" thickBot="1" x14ac:dyDescent="0.25">
      <c r="A213" s="316" t="s">
        <v>157</v>
      </c>
      <c r="B213" s="317"/>
      <c r="C213" s="613" t="s">
        <v>158</v>
      </c>
      <c r="D213" s="319" t="s">
        <v>153</v>
      </c>
      <c r="E213" s="320"/>
      <c r="F213" s="242"/>
      <c r="G213" s="242"/>
      <c r="H213" s="242"/>
    </row>
    <row r="214" spans="1:8" s="234" customFormat="1" ht="222.75" customHeight="1" thickBot="1" x14ac:dyDescent="0.25">
      <c r="A214" s="316" t="s">
        <v>159</v>
      </c>
      <c r="B214" s="317"/>
      <c r="C214" s="318" t="s">
        <v>160</v>
      </c>
      <c r="D214" s="319" t="s">
        <v>153</v>
      </c>
      <c r="E214" s="320"/>
      <c r="F214" s="232"/>
      <c r="G214" s="233"/>
      <c r="H214" s="233"/>
    </row>
    <row r="215" spans="1:8" ht="41.25" customHeight="1" x14ac:dyDescent="0.2">
      <c r="A215" s="260" t="s">
        <v>161</v>
      </c>
      <c r="B215" s="260"/>
      <c r="C215" s="260"/>
      <c r="D215" s="260"/>
      <c r="E215" s="260"/>
      <c r="F215" s="260"/>
      <c r="G215" s="260"/>
      <c r="H215" s="260"/>
    </row>
    <row r="216" spans="1:8" ht="41.25" customHeight="1" x14ac:dyDescent="0.2">
      <c r="A216" s="260" t="s">
        <v>162</v>
      </c>
      <c r="B216" s="260"/>
      <c r="C216" s="260"/>
      <c r="D216" s="260"/>
      <c r="E216" s="260"/>
      <c r="F216" s="260"/>
      <c r="G216" s="260"/>
      <c r="H216" s="260"/>
    </row>
    <row r="217" spans="1:8" ht="189" customHeight="1" x14ac:dyDescent="0.2">
      <c r="A217"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235"/>
      <c r="C217" s="235"/>
      <c r="D217" s="235"/>
      <c r="E217" s="235"/>
      <c r="F217" s="235"/>
      <c r="G217" s="235"/>
      <c r="H217" s="235"/>
    </row>
    <row r="218" spans="1:8" ht="82.5" customHeight="1" x14ac:dyDescent="0.2">
      <c r="A218" s="235" t="s">
        <v>164</v>
      </c>
      <c r="B218" s="235"/>
      <c r="C218" s="235"/>
      <c r="D218" s="235"/>
      <c r="E218" s="235"/>
      <c r="F218" s="235"/>
      <c r="G218" s="235"/>
      <c r="H218" s="235"/>
    </row>
    <row r="219" spans="1:8" ht="32.25" customHeight="1" x14ac:dyDescent="0.2">
      <c r="A219" s="260" t="s">
        <v>165</v>
      </c>
      <c r="B219" s="260"/>
      <c r="C219" s="260"/>
      <c r="D219" s="260"/>
      <c r="E219" s="260"/>
      <c r="F219" s="260"/>
      <c r="G219" s="260"/>
      <c r="H219" s="260"/>
    </row>
    <row r="220" spans="1:8" s="262" customFormat="1" ht="114.75" customHeight="1" x14ac:dyDescent="0.2">
      <c r="A220" s="235" t="s">
        <v>166</v>
      </c>
      <c r="B220" s="235"/>
      <c r="C220" s="235"/>
      <c r="D220" s="235"/>
      <c r="E220" s="235"/>
      <c r="F220" s="235"/>
      <c r="G220" s="235"/>
      <c r="H220" s="235"/>
    </row>
  </sheetData>
  <sheetProtection selectLockedCells="1" selectUnlockedCells="1"/>
  <mergeCells count="365">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 ref="A209:B209"/>
    <mergeCell ref="D209:E209"/>
    <mergeCell ref="A210:B210"/>
    <mergeCell ref="D210:E210"/>
    <mergeCell ref="A211:B211"/>
    <mergeCell ref="D211:E211"/>
    <mergeCell ref="A201:C201"/>
    <mergeCell ref="A202:C202"/>
    <mergeCell ref="A204:H204"/>
    <mergeCell ref="A205:H205"/>
    <mergeCell ref="A207:E207"/>
    <mergeCell ref="A208:E208"/>
    <mergeCell ref="A196:C196"/>
    <mergeCell ref="G196:H196"/>
    <mergeCell ref="A197:C197"/>
    <mergeCell ref="A198:C198"/>
    <mergeCell ref="A199:C199"/>
    <mergeCell ref="A200:C200"/>
    <mergeCell ref="A190:B190"/>
    <mergeCell ref="D190:H190"/>
    <mergeCell ref="C192:D192"/>
    <mergeCell ref="C193:D193"/>
    <mergeCell ref="C194:D194"/>
    <mergeCell ref="C195:D195"/>
    <mergeCell ref="A186:B186"/>
    <mergeCell ref="D186:H186"/>
    <mergeCell ref="A187:C187"/>
    <mergeCell ref="D187:H187"/>
    <mergeCell ref="A188:B188"/>
    <mergeCell ref="C188:C189"/>
    <mergeCell ref="D188:H188"/>
    <mergeCell ref="A189:B189"/>
    <mergeCell ref="D189:H18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1"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10497.6</v>
      </c>
      <c r="E7" s="32">
        <f>F7*1.1</f>
        <v>9622.8000000000011</v>
      </c>
      <c r="F7" s="32">
        <v>8748</v>
      </c>
      <c r="G7" s="32">
        <f>F7*0.75</f>
        <v>6561</v>
      </c>
      <c r="H7" s="33">
        <f>F7*0.5</f>
        <v>4374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12139.199999999999</v>
      </c>
      <c r="E12" s="32">
        <f>F12*1.1</f>
        <v>11127.6</v>
      </c>
      <c r="F12" s="32">
        <v>10116</v>
      </c>
      <c r="G12" s="32">
        <f>F12*0.75</f>
        <v>7587</v>
      </c>
      <c r="H12" s="33">
        <f>F12*0.5</f>
        <v>5058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267">
        <v>108</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14702.4</v>
      </c>
      <c r="E27" s="32">
        <f>F27*1.1</f>
        <v>13477.2</v>
      </c>
      <c r="F27" s="32">
        <v>12252</v>
      </c>
      <c r="G27" s="32">
        <f>F27*0.75</f>
        <v>9189</v>
      </c>
      <c r="H27" s="33">
        <f>F27*0.5</f>
        <v>6126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17006.399999999998</v>
      </c>
      <c r="E32" s="32">
        <f>F32*1.1</f>
        <v>15589.2</v>
      </c>
      <c r="F32" s="32">
        <v>14172</v>
      </c>
      <c r="G32" s="32">
        <f>F32*0.75</f>
        <v>10629</v>
      </c>
      <c r="H32" s="33">
        <f>F32*0.5</f>
        <v>7086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707"/>
      <c r="C47" s="83"/>
      <c r="D47" s="673"/>
      <c r="E47" s="673"/>
      <c r="F47" s="673"/>
      <c r="G47" s="673"/>
      <c r="H47" s="751"/>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275">
        <f>F48*1.2</f>
        <v>3600</v>
      </c>
      <c r="E48" s="275">
        <f>F48*1.1</f>
        <v>3300.0000000000005</v>
      </c>
      <c r="F48" s="275">
        <v>3000</v>
      </c>
      <c r="G48" s="275">
        <f>F48*0.75</f>
        <v>2250</v>
      </c>
      <c r="H48" s="275">
        <f>F48*0.5</f>
        <v>1500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1">
        <f>F55*1.2</f>
        <v>12600</v>
      </c>
      <c r="E55" s="32">
        <f>F55*1.1</f>
        <v>11550.000000000002</v>
      </c>
      <c r="F55" s="32">
        <v>10500</v>
      </c>
      <c r="G55" s="32">
        <f>F55*0.75</f>
        <v>7875</v>
      </c>
      <c r="H55" s="33">
        <f>F55*0.5</f>
        <v>5250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54">
        <f>F61*1.2</f>
        <v>14580</v>
      </c>
      <c r="E61" s="32">
        <f>F61*1.1</f>
        <v>13365.000000000002</v>
      </c>
      <c r="F61" s="32">
        <v>12150</v>
      </c>
      <c r="G61" s="32">
        <f>F61*0.75</f>
        <v>9112.5</v>
      </c>
      <c r="H61" s="33">
        <f>F61*0.5</f>
        <v>6075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267">
        <v>108</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1890 до 56700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144">
        <v>1890</v>
      </c>
      <c r="E72" s="145"/>
      <c r="F72" s="145"/>
      <c r="G72" s="145"/>
      <c r="H72" s="146"/>
    </row>
    <row r="73" spans="1:8" ht="37.5" customHeight="1" x14ac:dyDescent="0.2">
      <c r="A73" s="147" t="s">
        <v>40</v>
      </c>
      <c r="B73" s="148"/>
      <c r="C73" s="143"/>
      <c r="D73" s="36">
        <v>3780</v>
      </c>
      <c r="E73" s="37"/>
      <c r="F73" s="37"/>
      <c r="G73" s="37"/>
      <c r="H73" s="38"/>
    </row>
    <row r="74" spans="1:8" ht="37.5" customHeight="1" x14ac:dyDescent="0.2">
      <c r="A74" s="147" t="s">
        <v>41</v>
      </c>
      <c r="B74" s="148"/>
      <c r="C74" s="143"/>
      <c r="D74" s="36">
        <v>5670</v>
      </c>
      <c r="E74" s="37"/>
      <c r="F74" s="37"/>
      <c r="G74" s="37"/>
      <c r="H74" s="38"/>
    </row>
    <row r="75" spans="1:8" ht="37.5" customHeight="1" x14ac:dyDescent="0.2">
      <c r="A75" s="147" t="s">
        <v>42</v>
      </c>
      <c r="B75" s="148"/>
      <c r="C75" s="143"/>
      <c r="D75" s="36">
        <v>7560</v>
      </c>
      <c r="E75" s="37"/>
      <c r="F75" s="37"/>
      <c r="G75" s="37"/>
      <c r="H75" s="38"/>
    </row>
    <row r="76" spans="1:8" ht="37.5" customHeight="1" x14ac:dyDescent="0.2">
      <c r="A76" s="147" t="s">
        <v>43</v>
      </c>
      <c r="B76" s="148"/>
      <c r="C76" s="143"/>
      <c r="D76" s="36">
        <v>9450</v>
      </c>
      <c r="E76" s="37"/>
      <c r="F76" s="37"/>
      <c r="G76" s="37"/>
      <c r="H76" s="38"/>
    </row>
    <row r="77" spans="1:8" ht="37.5" customHeight="1" x14ac:dyDescent="0.2">
      <c r="A77" s="147" t="s">
        <v>44</v>
      </c>
      <c r="B77" s="148"/>
      <c r="C77" s="143"/>
      <c r="D77" s="36">
        <v>11340</v>
      </c>
      <c r="E77" s="37"/>
      <c r="F77" s="37"/>
      <c r="G77" s="37"/>
      <c r="H77" s="38"/>
    </row>
    <row r="78" spans="1:8" ht="37.5" customHeight="1" x14ac:dyDescent="0.2">
      <c r="A78" s="147" t="s">
        <v>45</v>
      </c>
      <c r="B78" s="148"/>
      <c r="C78" s="143"/>
      <c r="D78" s="36">
        <v>13230</v>
      </c>
      <c r="E78" s="37"/>
      <c r="F78" s="37"/>
      <c r="G78" s="37"/>
      <c r="H78" s="38"/>
    </row>
    <row r="79" spans="1:8" ht="37.5" customHeight="1" x14ac:dyDescent="0.2">
      <c r="A79" s="147" t="s">
        <v>46</v>
      </c>
      <c r="B79" s="148"/>
      <c r="C79" s="143"/>
      <c r="D79" s="36">
        <v>15120</v>
      </c>
      <c r="E79" s="37"/>
      <c r="F79" s="37"/>
      <c r="G79" s="37"/>
      <c r="H79" s="38"/>
    </row>
    <row r="80" spans="1:8" ht="37.5" customHeight="1" x14ac:dyDescent="0.2">
      <c r="A80" s="147" t="s">
        <v>47</v>
      </c>
      <c r="B80" s="148"/>
      <c r="C80" s="143"/>
      <c r="D80" s="36">
        <v>17010</v>
      </c>
      <c r="E80" s="37"/>
      <c r="F80" s="37"/>
      <c r="G80" s="37"/>
      <c r="H80" s="38"/>
    </row>
    <row r="81" spans="1:8" ht="37.5" customHeight="1" x14ac:dyDescent="0.2">
      <c r="A81" s="147" t="s">
        <v>48</v>
      </c>
      <c r="B81" s="148"/>
      <c r="C81" s="143"/>
      <c r="D81" s="36">
        <v>18900</v>
      </c>
      <c r="E81" s="37"/>
      <c r="F81" s="37"/>
      <c r="G81" s="37"/>
      <c r="H81" s="38"/>
    </row>
    <row r="82" spans="1:8" ht="37.5" customHeight="1" x14ac:dyDescent="0.2">
      <c r="A82" s="147" t="s">
        <v>49</v>
      </c>
      <c r="B82" s="148"/>
      <c r="C82" s="143"/>
      <c r="D82" s="36">
        <v>20790</v>
      </c>
      <c r="E82" s="37"/>
      <c r="F82" s="37"/>
      <c r="G82" s="37"/>
      <c r="H82" s="38"/>
    </row>
    <row r="83" spans="1:8" ht="37.5" customHeight="1" x14ac:dyDescent="0.2">
      <c r="A83" s="147" t="s">
        <v>50</v>
      </c>
      <c r="B83" s="148"/>
      <c r="C83" s="143"/>
      <c r="D83" s="36">
        <v>22680</v>
      </c>
      <c r="E83" s="37"/>
      <c r="F83" s="37"/>
      <c r="G83" s="37"/>
      <c r="H83" s="38"/>
    </row>
    <row r="84" spans="1:8" ht="37.5" customHeight="1" x14ac:dyDescent="0.2">
      <c r="A84" s="147" t="s">
        <v>51</v>
      </c>
      <c r="B84" s="148"/>
      <c r="C84" s="143"/>
      <c r="D84" s="36">
        <v>24570</v>
      </c>
      <c r="E84" s="37"/>
      <c r="F84" s="37"/>
      <c r="G84" s="37"/>
      <c r="H84" s="38"/>
    </row>
    <row r="85" spans="1:8" ht="37.5" customHeight="1" x14ac:dyDescent="0.2">
      <c r="A85" s="147" t="s">
        <v>52</v>
      </c>
      <c r="B85" s="148"/>
      <c r="C85" s="143"/>
      <c r="D85" s="36">
        <v>26460</v>
      </c>
      <c r="E85" s="37"/>
      <c r="F85" s="37"/>
      <c r="G85" s="37"/>
      <c r="H85" s="38"/>
    </row>
    <row r="86" spans="1:8" ht="37.5" customHeight="1" x14ac:dyDescent="0.2">
      <c r="A86" s="147" t="s">
        <v>53</v>
      </c>
      <c r="B86" s="148"/>
      <c r="C86" s="143"/>
      <c r="D86" s="36">
        <v>28350</v>
      </c>
      <c r="E86" s="37"/>
      <c r="F86" s="37"/>
      <c r="G86" s="37"/>
      <c r="H86" s="38"/>
    </row>
    <row r="87" spans="1:8" ht="37.5" customHeight="1" x14ac:dyDescent="0.2">
      <c r="A87" s="147" t="s">
        <v>54</v>
      </c>
      <c r="B87" s="148"/>
      <c r="C87" s="143"/>
      <c r="D87" s="36">
        <v>30240</v>
      </c>
      <c r="E87" s="37"/>
      <c r="F87" s="37"/>
      <c r="G87" s="37"/>
      <c r="H87" s="38"/>
    </row>
    <row r="88" spans="1:8" ht="37.5" customHeight="1" x14ac:dyDescent="0.2">
      <c r="A88" s="147" t="s">
        <v>55</v>
      </c>
      <c r="B88" s="148"/>
      <c r="C88" s="143"/>
      <c r="D88" s="36">
        <v>32130</v>
      </c>
      <c r="E88" s="37"/>
      <c r="F88" s="37"/>
      <c r="G88" s="37"/>
      <c r="H88" s="38"/>
    </row>
    <row r="89" spans="1:8" ht="37.5" customHeight="1" x14ac:dyDescent="0.2">
      <c r="A89" s="147" t="s">
        <v>56</v>
      </c>
      <c r="B89" s="148"/>
      <c r="C89" s="143"/>
      <c r="D89" s="36">
        <v>34020</v>
      </c>
      <c r="E89" s="37"/>
      <c r="F89" s="37"/>
      <c r="G89" s="37"/>
      <c r="H89" s="38"/>
    </row>
    <row r="90" spans="1:8" ht="37.5" customHeight="1" x14ac:dyDescent="0.2">
      <c r="A90" s="147" t="s">
        <v>57</v>
      </c>
      <c r="B90" s="148"/>
      <c r="C90" s="143"/>
      <c r="D90" s="36">
        <v>35910</v>
      </c>
      <c r="E90" s="37"/>
      <c r="F90" s="37"/>
      <c r="G90" s="37"/>
      <c r="H90" s="38"/>
    </row>
    <row r="91" spans="1:8" ht="37.5" customHeight="1" x14ac:dyDescent="0.2">
      <c r="A91" s="147" t="s">
        <v>58</v>
      </c>
      <c r="B91" s="148"/>
      <c r="C91" s="143"/>
      <c r="D91" s="36">
        <v>37800</v>
      </c>
      <c r="E91" s="37"/>
      <c r="F91" s="37"/>
      <c r="G91" s="37"/>
      <c r="H91" s="38"/>
    </row>
    <row r="92" spans="1:8" ht="37.5" customHeight="1" x14ac:dyDescent="0.2">
      <c r="A92" s="147" t="s">
        <v>178</v>
      </c>
      <c r="B92" s="148"/>
      <c r="C92" s="143"/>
      <c r="D92" s="36">
        <v>39690</v>
      </c>
      <c r="E92" s="37"/>
      <c r="F92" s="37"/>
      <c r="G92" s="37"/>
      <c r="H92" s="38"/>
    </row>
    <row r="93" spans="1:8" ht="37.5" customHeight="1" x14ac:dyDescent="0.2">
      <c r="A93" s="147" t="s">
        <v>179</v>
      </c>
      <c r="B93" s="148"/>
      <c r="C93" s="143"/>
      <c r="D93" s="36">
        <v>41580</v>
      </c>
      <c r="E93" s="37"/>
      <c r="F93" s="37"/>
      <c r="G93" s="37"/>
      <c r="H93" s="38"/>
    </row>
    <row r="94" spans="1:8" ht="37.5" customHeight="1" x14ac:dyDescent="0.2">
      <c r="A94" s="147" t="s">
        <v>180</v>
      </c>
      <c r="B94" s="148"/>
      <c r="C94" s="143"/>
      <c r="D94" s="36">
        <v>43470</v>
      </c>
      <c r="E94" s="37"/>
      <c r="F94" s="37"/>
      <c r="G94" s="37"/>
      <c r="H94" s="38"/>
    </row>
    <row r="95" spans="1:8" ht="37.5" customHeight="1" x14ac:dyDescent="0.2">
      <c r="A95" s="147" t="s">
        <v>181</v>
      </c>
      <c r="B95" s="148"/>
      <c r="C95" s="143"/>
      <c r="D95" s="36">
        <v>45360</v>
      </c>
      <c r="E95" s="37"/>
      <c r="F95" s="37"/>
      <c r="G95" s="37"/>
      <c r="H95" s="38"/>
    </row>
    <row r="96" spans="1:8" ht="37.5" customHeight="1" x14ac:dyDescent="0.2">
      <c r="A96" s="147" t="s">
        <v>182</v>
      </c>
      <c r="B96" s="148"/>
      <c r="C96" s="143"/>
      <c r="D96" s="36">
        <v>47250</v>
      </c>
      <c r="E96" s="37"/>
      <c r="F96" s="37"/>
      <c r="G96" s="37"/>
      <c r="H96" s="38"/>
    </row>
    <row r="97" spans="1:8" ht="37.5" customHeight="1" x14ac:dyDescent="0.2">
      <c r="A97" s="147" t="s">
        <v>183</v>
      </c>
      <c r="B97" s="148"/>
      <c r="C97" s="143"/>
      <c r="D97" s="36">
        <v>49140</v>
      </c>
      <c r="E97" s="37"/>
      <c r="F97" s="37"/>
      <c r="G97" s="37"/>
      <c r="H97" s="38"/>
    </row>
    <row r="98" spans="1:8" ht="37.5" customHeight="1" x14ac:dyDescent="0.2">
      <c r="A98" s="147" t="s">
        <v>184</v>
      </c>
      <c r="B98" s="148"/>
      <c r="C98" s="143"/>
      <c r="D98" s="36">
        <v>51030</v>
      </c>
      <c r="E98" s="37"/>
      <c r="F98" s="37"/>
      <c r="G98" s="37"/>
      <c r="H98" s="38"/>
    </row>
    <row r="99" spans="1:8" ht="37.5" customHeight="1" x14ac:dyDescent="0.2">
      <c r="A99" s="147" t="s">
        <v>185</v>
      </c>
      <c r="B99" s="148"/>
      <c r="C99" s="143"/>
      <c r="D99" s="36">
        <v>52920</v>
      </c>
      <c r="E99" s="37"/>
      <c r="F99" s="37"/>
      <c r="G99" s="37"/>
      <c r="H99" s="38"/>
    </row>
    <row r="100" spans="1:8" ht="37.5" customHeight="1" x14ac:dyDescent="0.2">
      <c r="A100" s="147" t="s">
        <v>186</v>
      </c>
      <c r="B100" s="148"/>
      <c r="C100" s="143"/>
      <c r="D100" s="36">
        <v>54810</v>
      </c>
      <c r="E100" s="37"/>
      <c r="F100" s="37"/>
      <c r="G100" s="37"/>
      <c r="H100" s="38"/>
    </row>
    <row r="101" spans="1:8" ht="37.5" customHeight="1" thickBot="1" x14ac:dyDescent="0.25">
      <c r="A101" s="147" t="s">
        <v>187</v>
      </c>
      <c r="B101" s="148"/>
      <c r="C101" s="143"/>
      <c r="D101" s="36">
        <v>56700</v>
      </c>
      <c r="E101" s="37"/>
      <c r="F101" s="37"/>
      <c r="G101" s="37"/>
      <c r="H101" s="38"/>
    </row>
    <row r="102" spans="1:8" ht="50.1" customHeight="1" thickBot="1" x14ac:dyDescent="0.25">
      <c r="A102" s="136" t="s">
        <v>59</v>
      </c>
      <c r="B102" s="137"/>
      <c r="C102" s="137"/>
      <c r="D102" s="138" t="e">
        <f>"от "&amp;MIN(D103:D114)&amp;" до "&amp;MAX(D103:D114)</f>
        <v>#REF!</v>
      </c>
      <c r="E102" s="139"/>
      <c r="F102" s="139"/>
      <c r="G102" s="139"/>
      <c r="H102" s="140"/>
    </row>
    <row r="103" spans="1:8" ht="139.5" customHeight="1" x14ac:dyDescent="0.2">
      <c r="A103" s="517" t="s">
        <v>616</v>
      </c>
      <c r="B103" s="150" t="s">
        <v>194</v>
      </c>
      <c r="C10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152">
        <v>1212</v>
      </c>
      <c r="E103" s="152"/>
      <c r="F103" s="152"/>
      <c r="G103" s="152"/>
      <c r="H103" s="153"/>
    </row>
    <row r="104" spans="1:8" ht="151.5" x14ac:dyDescent="0.2">
      <c r="A104" s="691" t="s">
        <v>617</v>
      </c>
      <c r="B104" s="150" t="s">
        <v>13</v>
      </c>
      <c r="C104" s="350"/>
      <c r="D104" s="152" t="e">
        <v>#REF!</v>
      </c>
      <c r="E104" s="152"/>
      <c r="F104" s="152"/>
      <c r="G104" s="152"/>
      <c r="H104" s="153"/>
    </row>
    <row r="105" spans="1:8" ht="151.5" x14ac:dyDescent="0.2">
      <c r="A105" s="149" t="s">
        <v>60</v>
      </c>
      <c r="B105" s="150" t="s">
        <v>13</v>
      </c>
      <c r="C105" s="35"/>
      <c r="D105" s="152">
        <v>1212</v>
      </c>
      <c r="E105" s="152"/>
      <c r="F105" s="152"/>
      <c r="G105" s="152"/>
      <c r="H105" s="153"/>
    </row>
    <row r="106" spans="1:8" ht="37.5" customHeight="1" x14ac:dyDescent="0.2">
      <c r="A106" s="154" t="s">
        <v>61</v>
      </c>
      <c r="B106" s="155"/>
      <c r="C106" s="15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157">
        <v>84</v>
      </c>
      <c r="E106" s="157"/>
      <c r="F106" s="157"/>
      <c r="G106" s="157"/>
      <c r="H106" s="158"/>
    </row>
    <row r="107" spans="1:8" ht="37.5" customHeight="1" x14ac:dyDescent="0.2">
      <c r="A107" s="154" t="s">
        <v>62</v>
      </c>
      <c r="B107" s="155"/>
      <c r="C107" s="159"/>
      <c r="D107" s="157">
        <v>534</v>
      </c>
      <c r="E107" s="157"/>
      <c r="F107" s="157"/>
      <c r="G107" s="157"/>
      <c r="H107" s="158"/>
    </row>
    <row r="108" spans="1:8" ht="37.5" customHeight="1" x14ac:dyDescent="0.2">
      <c r="A108" s="154" t="s">
        <v>63</v>
      </c>
      <c r="B108" s="155"/>
      <c r="C108" s="159"/>
      <c r="D108" s="157">
        <v>354</v>
      </c>
      <c r="E108" s="157"/>
      <c r="F108" s="157"/>
      <c r="G108" s="157"/>
      <c r="H108" s="158"/>
    </row>
    <row r="109" spans="1:8" ht="37.5" customHeight="1" x14ac:dyDescent="0.2">
      <c r="A109" s="160" t="s">
        <v>64</v>
      </c>
      <c r="B109" s="161"/>
      <c r="C109" s="159"/>
      <c r="D109" s="157">
        <v>474</v>
      </c>
      <c r="E109" s="157"/>
      <c r="F109" s="157"/>
      <c r="G109" s="157"/>
      <c r="H109" s="158"/>
    </row>
    <row r="110" spans="1:8" ht="37.5" customHeight="1" x14ac:dyDescent="0.2">
      <c r="A110" s="154" t="s">
        <v>65</v>
      </c>
      <c r="B110" s="155"/>
      <c r="C110" s="159"/>
      <c r="D110" s="157">
        <v>120</v>
      </c>
      <c r="E110" s="157"/>
      <c r="F110" s="157"/>
      <c r="G110" s="157"/>
      <c r="H110" s="158"/>
    </row>
    <row r="111" spans="1:8" ht="37.5" customHeight="1" x14ac:dyDescent="0.2">
      <c r="A111" s="154" t="s">
        <v>66</v>
      </c>
      <c r="B111" s="155"/>
      <c r="C111" s="159"/>
      <c r="D111" s="157">
        <v>120</v>
      </c>
      <c r="E111" s="157"/>
      <c r="F111" s="157"/>
      <c r="G111" s="157"/>
      <c r="H111" s="158"/>
    </row>
    <row r="112" spans="1:8" ht="37.5" customHeight="1" x14ac:dyDescent="0.2">
      <c r="A112" s="154" t="s">
        <v>67</v>
      </c>
      <c r="B112" s="155"/>
      <c r="C112" s="159"/>
      <c r="D112" s="157">
        <v>240</v>
      </c>
      <c r="E112" s="157"/>
      <c r="F112" s="157"/>
      <c r="G112" s="157"/>
      <c r="H112" s="158"/>
    </row>
    <row r="113" spans="1:8" ht="37.5" customHeight="1" x14ac:dyDescent="0.2">
      <c r="A113" s="154" t="s">
        <v>68</v>
      </c>
      <c r="B113" s="155"/>
      <c r="C113" s="159"/>
      <c r="D113" s="157">
        <v>360</v>
      </c>
      <c r="E113" s="157"/>
      <c r="F113" s="157"/>
      <c r="G113" s="157"/>
      <c r="H113" s="158"/>
    </row>
    <row r="114" spans="1:8" ht="37.5" customHeight="1" thickBot="1" x14ac:dyDescent="0.25">
      <c r="A114" s="162" t="s">
        <v>69</v>
      </c>
      <c r="B114" s="163"/>
      <c r="C114" s="164"/>
      <c r="D114" s="165">
        <v>930</v>
      </c>
      <c r="E114" s="165"/>
      <c r="F114" s="165"/>
      <c r="G114" s="165"/>
      <c r="H114" s="166"/>
    </row>
    <row r="115" spans="1:8" s="16" customFormat="1" ht="117.75" customHeight="1" thickBot="1" x14ac:dyDescent="0.25">
      <c r="A115" s="283" t="s">
        <v>71</v>
      </c>
      <c r="B115" s="284"/>
      <c r="C11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45">
        <v>36</v>
      </c>
      <c r="E115" s="45"/>
      <c r="F115" s="45"/>
      <c r="G115" s="45"/>
      <c r="H115" s="46"/>
    </row>
    <row r="116" spans="1:8" ht="50.1" customHeight="1" thickBot="1" x14ac:dyDescent="0.25">
      <c r="A116" s="24" t="s">
        <v>72</v>
      </c>
      <c r="B116" s="25"/>
      <c r="C116" s="26"/>
      <c r="D116" s="173" t="e">
        <f>"от "&amp;MIN(D118,D138:H139,#REF!,D140:H154)&amp;" до "&amp;MAX(D118,D138:H139,#REF!,D140:H154)</f>
        <v>#REF!</v>
      </c>
      <c r="E116" s="173"/>
      <c r="F116" s="173"/>
      <c r="G116" s="173"/>
      <c r="H116" s="174"/>
    </row>
    <row r="117" spans="1:8" ht="21.75" thickBot="1" x14ac:dyDescent="0.25">
      <c r="A117" s="286"/>
      <c r="B117" s="287"/>
      <c r="C117" s="130"/>
      <c r="D117" s="288"/>
      <c r="E117" s="288"/>
      <c r="F117" s="288"/>
      <c r="G117" s="288"/>
      <c r="H117" s="289"/>
    </row>
    <row r="118" spans="1:8" ht="56.25" customHeight="1" thickBot="1" x14ac:dyDescent="0.25">
      <c r="A118" s="179" t="s">
        <v>73</v>
      </c>
      <c r="B118" s="180"/>
      <c r="C11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182">
        <v>9168</v>
      </c>
      <c r="E118" s="182"/>
      <c r="F118" s="182"/>
      <c r="G118" s="182"/>
      <c r="H118" s="183"/>
    </row>
    <row r="119" spans="1:8" ht="56.25" customHeight="1" thickBot="1" x14ac:dyDescent="0.25">
      <c r="A119" s="184" t="s">
        <v>74</v>
      </c>
      <c r="B119" s="185"/>
      <c r="C119" s="186"/>
      <c r="D119" s="187" t="s">
        <v>75</v>
      </c>
      <c r="E119" s="188"/>
      <c r="F119" s="188"/>
      <c r="G119" s="188"/>
      <c r="H119" s="189"/>
    </row>
    <row r="120" spans="1:8" ht="56.25" customHeight="1" x14ac:dyDescent="0.2">
      <c r="A120" s="190" t="s">
        <v>76</v>
      </c>
      <c r="B120" s="191"/>
      <c r="C120" s="186"/>
      <c r="D120" s="157">
        <f>D118/4</f>
        <v>2292</v>
      </c>
      <c r="E120" s="157"/>
      <c r="F120" s="157"/>
      <c r="G120" s="157"/>
      <c r="H120" s="158"/>
    </row>
    <row r="121" spans="1:8" ht="56.25" customHeight="1" x14ac:dyDescent="0.2">
      <c r="A121" s="190" t="s">
        <v>77</v>
      </c>
      <c r="B121" s="191"/>
      <c r="C121" s="186"/>
      <c r="D121" s="157">
        <f>D118/5</f>
        <v>1833.6</v>
      </c>
      <c r="E121" s="157"/>
      <c r="F121" s="157"/>
      <c r="G121" s="157"/>
      <c r="H121" s="158"/>
    </row>
    <row r="122" spans="1:8" ht="56.25" customHeight="1" x14ac:dyDescent="0.2">
      <c r="A122" s="190" t="s">
        <v>78</v>
      </c>
      <c r="B122" s="191"/>
      <c r="C122" s="186"/>
      <c r="D122" s="157">
        <f>D118/6</f>
        <v>1528</v>
      </c>
      <c r="E122" s="157"/>
      <c r="F122" s="157"/>
      <c r="G122" s="157"/>
      <c r="H122" s="158"/>
    </row>
    <row r="123" spans="1:8" ht="56.25" customHeight="1" x14ac:dyDescent="0.2">
      <c r="A123" s="190" t="s">
        <v>79</v>
      </c>
      <c r="B123" s="191"/>
      <c r="C123" s="186"/>
      <c r="D123" s="157">
        <f>D118/7</f>
        <v>1309.7142857142858</v>
      </c>
      <c r="E123" s="157"/>
      <c r="F123" s="157"/>
      <c r="G123" s="157"/>
      <c r="H123" s="158"/>
    </row>
    <row r="124" spans="1:8" ht="56.25" customHeight="1" x14ac:dyDescent="0.2">
      <c r="A124" s="190" t="s">
        <v>80</v>
      </c>
      <c r="B124" s="191"/>
      <c r="C124" s="186"/>
      <c r="D124" s="157">
        <f>D118/8</f>
        <v>1146</v>
      </c>
      <c r="E124" s="157"/>
      <c r="F124" s="157"/>
      <c r="G124" s="157"/>
      <c r="H124" s="158"/>
    </row>
    <row r="125" spans="1:8" ht="56.25" customHeight="1" x14ac:dyDescent="0.2">
      <c r="A125" s="190" t="s">
        <v>81</v>
      </c>
      <c r="B125" s="191"/>
      <c r="C125" s="186"/>
      <c r="D125" s="157">
        <f>D118/9</f>
        <v>1018.6666666666666</v>
      </c>
      <c r="E125" s="157"/>
      <c r="F125" s="157"/>
      <c r="G125" s="157"/>
      <c r="H125" s="158"/>
    </row>
    <row r="126" spans="1:8" ht="56.25" customHeight="1" x14ac:dyDescent="0.2">
      <c r="A126" s="190" t="s">
        <v>82</v>
      </c>
      <c r="B126" s="191"/>
      <c r="C126" s="186"/>
      <c r="D126" s="157">
        <f>D118/10</f>
        <v>916.8</v>
      </c>
      <c r="E126" s="157"/>
      <c r="F126" s="157"/>
      <c r="G126" s="157"/>
      <c r="H126" s="158"/>
    </row>
    <row r="127" spans="1:8" ht="56.25" customHeight="1" thickBot="1" x14ac:dyDescent="0.25">
      <c r="A127" s="179" t="s">
        <v>83</v>
      </c>
      <c r="B127" s="180"/>
      <c r="C127" s="186"/>
      <c r="D127" s="182">
        <v>11016</v>
      </c>
      <c r="E127" s="182"/>
      <c r="F127" s="182"/>
      <c r="G127" s="182"/>
      <c r="H127" s="183"/>
    </row>
    <row r="128" spans="1:8" ht="56.25" customHeight="1" thickBot="1" x14ac:dyDescent="0.25">
      <c r="A128" s="184" t="s">
        <v>74</v>
      </c>
      <c r="B128" s="185"/>
      <c r="C128" s="186"/>
      <c r="D128" s="187" t="s">
        <v>75</v>
      </c>
      <c r="E128" s="188"/>
      <c r="F128" s="188"/>
      <c r="G128" s="188"/>
      <c r="H128" s="189"/>
    </row>
    <row r="129" spans="1:8" ht="56.25" customHeight="1" x14ac:dyDescent="0.2">
      <c r="A129" s="190" t="s">
        <v>76</v>
      </c>
      <c r="B129" s="191"/>
      <c r="C129" s="186"/>
      <c r="D129" s="157">
        <v>2754</v>
      </c>
      <c r="E129" s="157"/>
      <c r="F129" s="157"/>
      <c r="G129" s="157"/>
      <c r="H129" s="158"/>
    </row>
    <row r="130" spans="1:8" ht="56.25" customHeight="1" x14ac:dyDescent="0.2">
      <c r="A130" s="190" t="s">
        <v>77</v>
      </c>
      <c r="B130" s="191"/>
      <c r="C130" s="186"/>
      <c r="D130" s="157">
        <v>2203.1999999999998</v>
      </c>
      <c r="E130" s="157"/>
      <c r="F130" s="157"/>
      <c r="G130" s="157"/>
      <c r="H130" s="158"/>
    </row>
    <row r="131" spans="1:8" ht="56.25" customHeight="1" x14ac:dyDescent="0.2">
      <c r="A131" s="190" t="s">
        <v>78</v>
      </c>
      <c r="B131" s="191"/>
      <c r="C131" s="186"/>
      <c r="D131" s="157">
        <v>1836</v>
      </c>
      <c r="E131" s="157"/>
      <c r="F131" s="157"/>
      <c r="G131" s="157"/>
      <c r="H131" s="158"/>
    </row>
    <row r="132" spans="1:8" ht="56.25" customHeight="1" x14ac:dyDescent="0.2">
      <c r="A132" s="190" t="s">
        <v>79</v>
      </c>
      <c r="B132" s="191"/>
      <c r="C132" s="186"/>
      <c r="D132" s="157">
        <v>1573.7142857142856</v>
      </c>
      <c r="E132" s="157"/>
      <c r="F132" s="157"/>
      <c r="G132" s="157"/>
      <c r="H132" s="158"/>
    </row>
    <row r="133" spans="1:8" ht="56.25" customHeight="1" x14ac:dyDescent="0.2">
      <c r="A133" s="190" t="s">
        <v>80</v>
      </c>
      <c r="B133" s="191"/>
      <c r="C133" s="186"/>
      <c r="D133" s="157">
        <v>1377</v>
      </c>
      <c r="E133" s="157"/>
      <c r="F133" s="157"/>
      <c r="G133" s="157"/>
      <c r="H133" s="158"/>
    </row>
    <row r="134" spans="1:8" ht="56.25" customHeight="1" x14ac:dyDescent="0.2">
      <c r="A134" s="190" t="s">
        <v>81</v>
      </c>
      <c r="B134" s="191"/>
      <c r="C134" s="186"/>
      <c r="D134" s="157">
        <v>1224</v>
      </c>
      <c r="E134" s="157"/>
      <c r="F134" s="157"/>
      <c r="G134" s="157"/>
      <c r="H134" s="158"/>
    </row>
    <row r="135" spans="1:8" ht="56.25" customHeight="1" thickBot="1" x14ac:dyDescent="0.25">
      <c r="A135" s="190" t="s">
        <v>82</v>
      </c>
      <c r="B135" s="191"/>
      <c r="C135" s="194"/>
      <c r="D135" s="157">
        <v>1101.5999999999999</v>
      </c>
      <c r="E135" s="157"/>
      <c r="F135" s="157"/>
      <c r="G135" s="157"/>
      <c r="H135" s="158"/>
    </row>
    <row r="136" spans="1:8" s="16" customFormat="1" ht="62.45" customHeight="1" thickBot="1" x14ac:dyDescent="0.25">
      <c r="A136" s="195" t="s">
        <v>84</v>
      </c>
      <c r="B136" s="196"/>
      <c r="C13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44">
        <v>14976</v>
      </c>
      <c r="E136" s="45"/>
      <c r="F136" s="45"/>
      <c r="G136" s="45"/>
      <c r="H136" s="46"/>
    </row>
    <row r="137" spans="1:8" ht="21.75" thickBot="1" x14ac:dyDescent="0.25">
      <c r="A137" s="286"/>
      <c r="B137" s="287"/>
      <c r="C137" s="125"/>
      <c r="D137" s="288"/>
      <c r="E137" s="288"/>
      <c r="F137" s="288"/>
      <c r="G137" s="288"/>
      <c r="H137" s="289"/>
    </row>
    <row r="138" spans="1:8" ht="50.1" customHeight="1" x14ac:dyDescent="0.2">
      <c r="A138" s="160" t="s">
        <v>85</v>
      </c>
      <c r="B138" s="161"/>
      <c r="C138" s="201" t="str">
        <f>"Интернет-площадка 2gis.ru на основе Cправочника организаций "&amp;$C$2&amp;""</f>
        <v>Интернет-площадка 2gis.ru на основе Cправочника организаций "2ГИС.ЧЕБОКСАРЫ"</v>
      </c>
      <c r="D138" s="31">
        <v>2808</v>
      </c>
      <c r="E138" s="32"/>
      <c r="F138" s="32"/>
      <c r="G138" s="32"/>
      <c r="H138" s="33"/>
    </row>
    <row r="139" spans="1:8" ht="50.1" customHeight="1" x14ac:dyDescent="0.2">
      <c r="A139" s="160" t="s">
        <v>86</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121">
        <v>534</v>
      </c>
      <c r="E139" s="122"/>
      <c r="F139" s="122"/>
      <c r="G139" s="122"/>
      <c r="H139" s="123"/>
    </row>
    <row r="140" spans="1:8" ht="50.1" customHeight="1" x14ac:dyDescent="0.2">
      <c r="A140" s="160" t="s">
        <v>87</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6">
        <v>1290</v>
      </c>
      <c r="E140" s="37"/>
      <c r="F140" s="37"/>
      <c r="G140" s="37"/>
      <c r="H140" s="38"/>
    </row>
    <row r="141" spans="1:8" ht="50.1" customHeight="1" x14ac:dyDescent="0.2">
      <c r="A141" s="160" t="s">
        <v>88</v>
      </c>
      <c r="B141" s="161"/>
      <c r="C141" s="202" t="str">
        <f>"Интернет-площадка 2gis.ru на основе Cправочника организаций "&amp;$C$2&amp;""</f>
        <v>Интернет-площадка 2gis.ru на основе Cправочника организаций "2ГИС.ЧЕБОКСАРЫ"</v>
      </c>
      <c r="D141" s="36">
        <v>6138</v>
      </c>
      <c r="E141" s="37"/>
      <c r="F141" s="37"/>
      <c r="G141" s="37"/>
      <c r="H141" s="38"/>
    </row>
    <row r="142" spans="1:8" ht="50.1" customHeight="1" x14ac:dyDescent="0.2">
      <c r="A142" s="160" t="s">
        <v>89</v>
      </c>
      <c r="B142" s="161"/>
      <c r="C142" s="202" t="str">
        <f>"Интернет-площадка 2gis.ru на основе Cправочника организаций "&amp;$C$2&amp;""</f>
        <v>Интернет-площадка 2gis.ru на основе Cправочника организаций "2ГИС.ЧЕБОКСАРЫ"</v>
      </c>
      <c r="D142" s="36">
        <v>7365.5999999999995</v>
      </c>
      <c r="E142" s="37"/>
      <c r="F142" s="37"/>
      <c r="G142" s="37"/>
      <c r="H142" s="38"/>
    </row>
    <row r="143" spans="1:8" ht="50.1" customHeight="1" x14ac:dyDescent="0.2">
      <c r="A143" s="160" t="s">
        <v>90</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6">
        <v>534</v>
      </c>
      <c r="E143" s="37"/>
      <c r="F143" s="37"/>
      <c r="G143" s="37"/>
      <c r="H143" s="38"/>
    </row>
    <row r="144" spans="1:8" ht="50.1" customHeight="1" x14ac:dyDescent="0.2">
      <c r="A144" s="160" t="s">
        <v>91</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6">
        <v>948</v>
      </c>
      <c r="E144" s="37"/>
      <c r="F144" s="37"/>
      <c r="G144" s="37"/>
      <c r="H144" s="38"/>
    </row>
    <row r="145" spans="1:8" ht="50.1" customHeight="1" x14ac:dyDescent="0.2">
      <c r="A145" s="160" t="s">
        <v>92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6">
        <v>1830</v>
      </c>
      <c r="E145" s="37"/>
      <c r="F145" s="37"/>
      <c r="G145" s="37"/>
      <c r="H145" s="38"/>
    </row>
    <row r="146" spans="1:8" ht="50.1" customHeight="1" x14ac:dyDescent="0.2">
      <c r="A146" s="160" t="s">
        <v>93</v>
      </c>
      <c r="B146" s="161"/>
      <c r="C146" s="202" t="e">
        <f>#REF!</f>
        <v>#REF!</v>
      </c>
      <c r="D146" s="36">
        <v>13662</v>
      </c>
      <c r="E146" s="37"/>
      <c r="F146" s="37"/>
      <c r="G146" s="37"/>
      <c r="H146" s="38"/>
    </row>
    <row r="147" spans="1:8" ht="50.1" customHeight="1" x14ac:dyDescent="0.2">
      <c r="A147" s="160" t="s">
        <v>94</v>
      </c>
      <c r="B147" s="161"/>
      <c r="C147" s="202" t="s">
        <v>95</v>
      </c>
      <c r="D147" s="36">
        <v>264</v>
      </c>
      <c r="E147" s="37"/>
      <c r="F147" s="37"/>
      <c r="G147" s="37"/>
      <c r="H147" s="38"/>
    </row>
    <row r="148" spans="1:8" ht="79.5" customHeight="1" x14ac:dyDescent="0.2">
      <c r="A148" s="160" t="s">
        <v>96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6">
        <v>4116</v>
      </c>
      <c r="E148" s="37"/>
      <c r="F148" s="37"/>
      <c r="G148" s="37"/>
      <c r="H148" s="38"/>
    </row>
    <row r="149" spans="1:8" ht="79.5" customHeight="1" x14ac:dyDescent="0.2">
      <c r="A149" s="160" t="s">
        <v>97</v>
      </c>
      <c r="B149" s="161"/>
      <c r="C149" s="202"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6">
        <v>3300</v>
      </c>
      <c r="E149" s="37"/>
      <c r="F149" s="37"/>
      <c r="G149" s="37"/>
      <c r="H149" s="38"/>
    </row>
    <row r="150" spans="1:8" ht="79.5" customHeight="1" x14ac:dyDescent="0.2">
      <c r="A150" s="160" t="s">
        <v>98</v>
      </c>
      <c r="B150" s="161"/>
      <c r="C150"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6">
        <v>3198</v>
      </c>
      <c r="E150" s="37"/>
      <c r="F150" s="37"/>
      <c r="G150" s="37"/>
      <c r="H150" s="38"/>
    </row>
    <row r="151" spans="1:8" ht="79.5" customHeight="1" x14ac:dyDescent="0.2">
      <c r="A151" s="160" t="s">
        <v>99</v>
      </c>
      <c r="B151" s="161"/>
      <c r="C151"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6">
        <v>1650</v>
      </c>
      <c r="E151" s="37"/>
      <c r="F151" s="37"/>
      <c r="G151" s="37"/>
      <c r="H151" s="38"/>
    </row>
    <row r="152" spans="1:8" ht="79.5" customHeight="1" x14ac:dyDescent="0.2">
      <c r="A152" s="160" t="s">
        <v>100</v>
      </c>
      <c r="B152" s="161" t="s">
        <v>100</v>
      </c>
      <c r="C15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6">
        <v>16140</v>
      </c>
      <c r="E152" s="37"/>
      <c r="F152" s="37"/>
      <c r="G152" s="37"/>
      <c r="H152" s="38"/>
    </row>
    <row r="153" spans="1:8" ht="79.5" customHeight="1" x14ac:dyDescent="0.2">
      <c r="A153" s="160" t="s">
        <v>101</v>
      </c>
      <c r="B153" s="161" t="s">
        <v>101</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6">
        <v>8250</v>
      </c>
      <c r="E153" s="37"/>
      <c r="F153" s="37"/>
      <c r="G153" s="37"/>
      <c r="H153" s="38"/>
    </row>
    <row r="154" spans="1:8" ht="50.1" customHeight="1" thickBot="1" x14ac:dyDescent="0.25">
      <c r="A154" s="160" t="s">
        <v>102</v>
      </c>
      <c r="B154" s="161"/>
      <c r="C15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4" s="36">
        <v>495</v>
      </c>
      <c r="E154" s="37"/>
      <c r="F154" s="37"/>
      <c r="G154" s="37"/>
      <c r="H154" s="38"/>
    </row>
    <row r="155" spans="1:8" s="16" customFormat="1" ht="102" customHeight="1" thickBot="1" x14ac:dyDescent="0.25">
      <c r="A155" s="160" t="s">
        <v>16</v>
      </c>
      <c r="B155" s="161"/>
      <c r="C15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6">
        <v>1368</v>
      </c>
      <c r="E155" s="37"/>
      <c r="F155" s="37"/>
      <c r="G155" s="37"/>
      <c r="H155" s="38"/>
    </row>
    <row r="156" spans="1:8" s="16" customFormat="1" ht="102" customHeight="1" thickBot="1" x14ac:dyDescent="0.25">
      <c r="A156" s="160" t="s">
        <v>103</v>
      </c>
      <c r="B156" s="161"/>
      <c r="C156"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6" s="36">
        <v>50010</v>
      </c>
      <c r="E156" s="37"/>
      <c r="F156" s="37"/>
      <c r="G156" s="37"/>
      <c r="H156" s="38"/>
    </row>
    <row r="157" spans="1:8" s="16" customFormat="1" ht="126" customHeight="1" x14ac:dyDescent="0.2">
      <c r="A157" s="160" t="s">
        <v>104</v>
      </c>
      <c r="B157" s="161"/>
      <c r="C157"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7" s="36">
        <v>12420</v>
      </c>
      <c r="E157" s="37"/>
      <c r="F157" s="37"/>
      <c r="G157" s="37"/>
      <c r="H157" s="38"/>
    </row>
    <row r="158" spans="1:8" s="16" customFormat="1" ht="96" customHeight="1" x14ac:dyDescent="0.2">
      <c r="A158" s="154" t="s">
        <v>105</v>
      </c>
      <c r="B158" s="204"/>
      <c r="C15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6">
        <v>5760</v>
      </c>
      <c r="E158" s="37"/>
      <c r="F158" s="37"/>
      <c r="G158" s="37"/>
      <c r="H158" s="38"/>
    </row>
    <row r="159" spans="1:8" s="16" customFormat="1" ht="96" customHeight="1" x14ac:dyDescent="0.2">
      <c r="A159" s="154" t="s">
        <v>106</v>
      </c>
      <c r="B159" s="204"/>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9" s="36">
        <v>5514</v>
      </c>
      <c r="E159" s="37"/>
      <c r="F159" s="37"/>
      <c r="G159" s="37"/>
      <c r="H159" s="38"/>
    </row>
    <row r="160" spans="1:8" ht="50.1" customHeight="1" x14ac:dyDescent="0.2">
      <c r="A160" s="160" t="s">
        <v>107</v>
      </c>
      <c r="B160" s="161"/>
      <c r="C160" s="202" t="str">
        <f>"Интернет-площадка 2gis.ru на основе Cправочника организаций "&amp;$C$2&amp;""</f>
        <v>Интернет-площадка 2gis.ru на основе Cправочника организаций "2ГИС.ЧЕБОКСАРЫ"</v>
      </c>
      <c r="D160" s="36">
        <v>3960</v>
      </c>
      <c r="E160" s="37"/>
      <c r="F160" s="37"/>
      <c r="G160" s="37"/>
      <c r="H160" s="38"/>
    </row>
    <row r="161" spans="1:8" ht="50.1" customHeight="1" x14ac:dyDescent="0.2">
      <c r="A161" s="160" t="s">
        <v>108</v>
      </c>
      <c r="B161" s="161"/>
      <c r="C161" s="202"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6">
        <v>840</v>
      </c>
      <c r="E161" s="37"/>
      <c r="F161" s="37"/>
      <c r="G161" s="37"/>
      <c r="H161" s="38"/>
    </row>
    <row r="162" spans="1:8" ht="50.1" customHeight="1" x14ac:dyDescent="0.2">
      <c r="A162" s="160" t="s">
        <v>109</v>
      </c>
      <c r="B162" s="161"/>
      <c r="C162" s="202" t="str">
        <f t="shared" si="1"/>
        <v>Электронный справочник на основе Справочника организаций "2ГИС.ЧЕБОКСАРЫ" (версия для ПК)</v>
      </c>
      <c r="D162" s="36">
        <v>1920</v>
      </c>
      <c r="E162" s="37"/>
      <c r="F162" s="37"/>
      <c r="G162" s="37"/>
      <c r="H162" s="38"/>
    </row>
    <row r="163" spans="1:8" ht="50.1" customHeight="1" x14ac:dyDescent="0.2">
      <c r="A163" s="160" t="s">
        <v>110</v>
      </c>
      <c r="B163" s="161"/>
      <c r="C163" s="202" t="str">
        <f>"Интернет-площадка 2gis.ru на основе Cправочника организаций "&amp;$C$2&amp;""</f>
        <v>Интернет-площадка 2gis.ru на основе Cправочника организаций "2ГИС.ЧЕБОКСАРЫ"</v>
      </c>
      <c r="D163" s="36">
        <v>8640</v>
      </c>
      <c r="E163" s="37"/>
      <c r="F163" s="37"/>
      <c r="G163" s="37"/>
      <c r="H163" s="38"/>
    </row>
    <row r="164" spans="1:8" ht="50.1" customHeight="1" x14ac:dyDescent="0.2">
      <c r="A164" s="160" t="s">
        <v>111</v>
      </c>
      <c r="B164" s="161"/>
      <c r="C164" s="202" t="str">
        <f>"Интернет-площадка 2gis.ru на основе Cправочника организаций "&amp;$C$2&amp;""</f>
        <v>Интернет-площадка 2gis.ru на основе Cправочника организаций "2ГИС.ЧЕБОКСАРЫ"</v>
      </c>
      <c r="D164" s="36">
        <v>10368</v>
      </c>
      <c r="E164" s="37"/>
      <c r="F164" s="37"/>
      <c r="G164" s="37"/>
      <c r="H164" s="38"/>
    </row>
    <row r="165" spans="1:8" ht="50.1" customHeight="1" x14ac:dyDescent="0.2">
      <c r="A165" s="160" t="s">
        <v>112</v>
      </c>
      <c r="B165" s="161"/>
      <c r="C165" s="202" t="str">
        <f t="shared" si="1"/>
        <v>Электронный справочник на основе Справочника организаций "2ГИС.ЧЕБОКСАРЫ" (версия для ПК)</v>
      </c>
      <c r="D165" s="36">
        <v>840</v>
      </c>
      <c r="E165" s="37"/>
      <c r="F165" s="37"/>
      <c r="G165" s="37"/>
      <c r="H165" s="38"/>
    </row>
    <row r="166" spans="1:8" ht="50.1" customHeight="1" x14ac:dyDescent="0.2">
      <c r="A166" s="160" t="s">
        <v>113</v>
      </c>
      <c r="B166" s="161"/>
      <c r="C166" s="202" t="str">
        <f t="shared" si="1"/>
        <v>Электронный справочник на основе Справочника организаций "2ГИС.ЧЕБОКСАРЫ" (версия для ПК)</v>
      </c>
      <c r="D166" s="36">
        <v>1440</v>
      </c>
      <c r="E166" s="37"/>
      <c r="F166" s="37"/>
      <c r="G166" s="37"/>
      <c r="H166" s="38"/>
    </row>
    <row r="167" spans="1:8" ht="50.1" customHeight="1" x14ac:dyDescent="0.2">
      <c r="A167" s="160" t="s">
        <v>114</v>
      </c>
      <c r="B167" s="161"/>
      <c r="C167" s="202" t="str">
        <f t="shared" si="1"/>
        <v>Электронный справочник на основе Справочника организаций "2ГИС.ЧЕБОКСАРЫ" (версия для ПК)</v>
      </c>
      <c r="D167" s="36">
        <v>2640</v>
      </c>
      <c r="E167" s="37"/>
      <c r="F167" s="37"/>
      <c r="G167" s="37"/>
      <c r="H167" s="38"/>
    </row>
    <row r="168" spans="1:8" ht="50.1" customHeight="1" x14ac:dyDescent="0.2">
      <c r="A168" s="160" t="s">
        <v>115</v>
      </c>
      <c r="B168" s="161"/>
      <c r="C168" s="202" t="s">
        <v>95</v>
      </c>
      <c r="D168" s="36">
        <v>480</v>
      </c>
      <c r="E168" s="37"/>
      <c r="F168" s="37"/>
      <c r="G168" s="37"/>
      <c r="H168" s="38"/>
    </row>
    <row r="169" spans="1:8" ht="81.75" customHeight="1" x14ac:dyDescent="0.2">
      <c r="A169" s="160" t="s">
        <v>116</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6">
        <v>22680</v>
      </c>
      <c r="E169" s="37"/>
      <c r="F169" s="37"/>
      <c r="G169" s="37"/>
      <c r="H169" s="38"/>
    </row>
    <row r="170" spans="1:8" ht="50.1" customHeight="1" thickBot="1" x14ac:dyDescent="0.25">
      <c r="A170" s="160" t="s">
        <v>117</v>
      </c>
      <c r="B170" s="161"/>
      <c r="C170" s="202" t="str">
        <f t="shared" si="1"/>
        <v>Электронный справочник на основе Справочника организаций "2ГИС.ЧЕБОКСАРЫ" (версия для ПК)</v>
      </c>
      <c r="D170" s="44">
        <v>720</v>
      </c>
      <c r="E170" s="45"/>
      <c r="F170" s="45"/>
      <c r="G170" s="45"/>
      <c r="H170" s="46"/>
    </row>
    <row r="171" spans="1:8" s="28" customFormat="1" ht="50.1" customHeight="1" thickBot="1" x14ac:dyDescent="0.25">
      <c r="A171" s="24" t="s">
        <v>118</v>
      </c>
      <c r="B171" s="25"/>
      <c r="C171" s="26"/>
      <c r="D171" s="173"/>
      <c r="E171" s="173"/>
      <c r="F171" s="173"/>
      <c r="G171" s="173"/>
      <c r="H171" s="174"/>
    </row>
    <row r="172" spans="1:8" s="28" customFormat="1" ht="50.1" customHeight="1" thickBot="1" x14ac:dyDescent="0.25">
      <c r="A172" s="491" t="s">
        <v>5</v>
      </c>
      <c r="B172" s="494"/>
      <c r="C172" s="495" t="s">
        <v>7</v>
      </c>
      <c r="D172" s="20" t="s">
        <v>8</v>
      </c>
      <c r="E172" s="21"/>
      <c r="F172" s="21"/>
      <c r="G172" s="21"/>
      <c r="H172" s="22"/>
    </row>
    <row r="173" spans="1:8" s="16" customFormat="1" ht="50.1" customHeight="1" x14ac:dyDescent="0.2">
      <c r="A173" s="154" t="s">
        <v>119</v>
      </c>
      <c r="B173" s="204"/>
      <c r="C173" s="496"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6">
        <v>7704</v>
      </c>
      <c r="E173" s="37"/>
      <c r="F173" s="37"/>
      <c r="G173" s="37"/>
      <c r="H173" s="38"/>
    </row>
    <row r="174" spans="1:8" s="16" customFormat="1" ht="50.1" customHeight="1" thickBot="1" x14ac:dyDescent="0.25">
      <c r="A174" s="162" t="s">
        <v>120</v>
      </c>
      <c r="B174" s="628"/>
      <c r="C174" s="497"/>
      <c r="D174" s="36">
        <v>6600</v>
      </c>
      <c r="E174" s="37"/>
      <c r="F174" s="37"/>
      <c r="G174" s="37"/>
      <c r="H174" s="38"/>
    </row>
    <row r="175" spans="1:8" s="16" customFormat="1" ht="50.1" customHeight="1" x14ac:dyDescent="0.2">
      <c r="A175" s="207" t="s">
        <v>121</v>
      </c>
      <c r="B175" s="208"/>
      <c r="C175" s="497"/>
      <c r="D175" s="293">
        <v>3300</v>
      </c>
      <c r="E175" s="157"/>
      <c r="F175" s="157"/>
      <c r="G175" s="157"/>
      <c r="H175" s="157"/>
    </row>
    <row r="176" spans="1:8" s="16" customFormat="1" ht="50.1" customHeight="1" x14ac:dyDescent="0.2">
      <c r="A176" s="207" t="s">
        <v>122</v>
      </c>
      <c r="B176" s="208"/>
      <c r="C176" s="497"/>
      <c r="D176" s="293">
        <v>330</v>
      </c>
      <c r="E176" s="157"/>
      <c r="F176" s="157"/>
      <c r="G176" s="157"/>
      <c r="H176" s="157"/>
    </row>
    <row r="177" spans="1:8" s="16" customFormat="1" ht="50.1" customHeight="1" thickBot="1" x14ac:dyDescent="0.25">
      <c r="A177" s="207" t="s">
        <v>123</v>
      </c>
      <c r="B177" s="208"/>
      <c r="C177" s="498"/>
      <c r="D177" s="78">
        <v>1260</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"Интернет-площадка 2gis.ru на основе Cправочника организаций "&amp;$C$2&amp;""</f>
        <v>Интернет-площадка 2gis.ru на основе Cправочника организаций "2ГИС.ЧЕБОКСАРЫ"</v>
      </c>
      <c r="D179" s="36">
        <v>1500</v>
      </c>
      <c r="E179" s="37"/>
      <c r="F179" s="37"/>
      <c r="G179" s="37"/>
      <c r="H179" s="38"/>
    </row>
    <row r="180" spans="1:8" ht="50.1" customHeight="1" x14ac:dyDescent="0.2">
      <c r="A180" s="160" t="s">
        <v>126</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0" s="36">
        <v>414</v>
      </c>
      <c r="E180" s="37"/>
      <c r="F180" s="37"/>
      <c r="G180" s="37"/>
      <c r="H180" s="38"/>
    </row>
    <row r="181" spans="1:8" ht="50.1" customHeight="1" x14ac:dyDescent="0.2">
      <c r="A181" s="160" t="s">
        <v>195</v>
      </c>
      <c r="B181" s="161"/>
      <c r="C181" s="202" t="str">
        <f>"Интернет-площадка 2gis.ru на основе Cправочника организаций "&amp;$C$2&amp;""</f>
        <v>Интернет-площадка 2gis.ru на основе Cправочника организаций "2ГИС.ЧЕБОКСАРЫ"</v>
      </c>
      <c r="D181" s="36">
        <v>2160</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2" s="36">
        <v>600</v>
      </c>
      <c r="E182" s="37"/>
      <c r="F182" s="37"/>
      <c r="G182" s="37"/>
      <c r="H182" s="38"/>
    </row>
    <row r="183" spans="1:8" s="16" customFormat="1" ht="126" customHeight="1" thickBot="1" x14ac:dyDescent="0.25">
      <c r="A183" s="160" t="s">
        <v>129</v>
      </c>
      <c r="B183" s="161"/>
      <c r="C183" s="455" t="str">
        <f>C179</f>
        <v>Интернет-площадка 2gis.ru на основе Cправочника организаций "2ГИС.ЧЕБОКСАРЫ"</v>
      </c>
      <c r="D183" s="304">
        <v>1500</v>
      </c>
      <c r="E183" s="165"/>
      <c r="F183" s="165"/>
      <c r="G183" s="165"/>
      <c r="H183" s="166"/>
    </row>
    <row r="184" spans="1:8" ht="50.1" customHeight="1" thickBot="1" x14ac:dyDescent="0.25">
      <c r="A184" s="24" t="s">
        <v>196</v>
      </c>
      <c r="B184" s="25"/>
      <c r="C184" s="26"/>
      <c r="D184" s="173"/>
      <c r="E184" s="173"/>
      <c r="F184" s="173"/>
      <c r="G184" s="173"/>
      <c r="H184" s="174"/>
    </row>
    <row r="185" spans="1:8" s="23" customFormat="1" ht="30" customHeight="1" thickBot="1" x14ac:dyDescent="0.25">
      <c r="A185" s="297"/>
      <c r="B185" s="298"/>
      <c r="C185" s="456"/>
      <c r="D185" s="298"/>
      <c r="E185" s="298"/>
      <c r="F185" s="298"/>
      <c r="G185" s="298"/>
      <c r="H185" s="299"/>
    </row>
    <row r="186" spans="1:8" s="16" customFormat="1" ht="185.25" customHeight="1" x14ac:dyDescent="0.2">
      <c r="A186" s="160" t="s">
        <v>197</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6" s="31">
        <v>9300</v>
      </c>
      <c r="E186" s="32"/>
      <c r="F186" s="32"/>
      <c r="G186" s="32"/>
      <c r="H186" s="33"/>
    </row>
    <row r="187" spans="1:8" s="16" customFormat="1" ht="83.25" customHeight="1" thickBot="1" x14ac:dyDescent="0.25">
      <c r="A187" s="160" t="s">
        <v>198</v>
      </c>
      <c r="B187" s="161"/>
      <c r="C187" s="209"/>
      <c r="D187" s="36">
        <v>9300</v>
      </c>
      <c r="E187" s="37"/>
      <c r="F187" s="37"/>
      <c r="G187" s="37"/>
      <c r="H187" s="38"/>
    </row>
    <row r="188" spans="1:8" ht="21.75" thickBot="1" x14ac:dyDescent="0.25">
      <c r="A188" s="286"/>
      <c r="B188" s="287"/>
      <c r="C188" s="125"/>
      <c r="D188" s="288"/>
      <c r="E188" s="288"/>
      <c r="F188" s="288"/>
      <c r="G188" s="288"/>
      <c r="H188" s="289"/>
    </row>
    <row r="190" spans="1:8" ht="21" x14ac:dyDescent="0.2">
      <c r="A190" s="216"/>
      <c r="B190" s="217" t="s">
        <v>130</v>
      </c>
      <c r="C190" s="218" t="s">
        <v>711</v>
      </c>
      <c r="D190" s="218"/>
      <c r="E190" s="219"/>
      <c r="F190" s="219"/>
      <c r="G190" s="219"/>
      <c r="H190" s="219"/>
    </row>
    <row r="191" spans="1:8" ht="21" x14ac:dyDescent="0.2">
      <c r="A191" s="216"/>
      <c r="B191" s="219"/>
      <c r="C191" s="220" t="s">
        <v>712</v>
      </c>
      <c r="D191" s="220"/>
      <c r="E191" s="219"/>
      <c r="F191" s="219"/>
      <c r="G191" s="219"/>
      <c r="H191" s="219"/>
    </row>
    <row r="192" spans="1:8" ht="21" x14ac:dyDescent="0.2">
      <c r="A192" s="216"/>
      <c r="B192" s="219"/>
      <c r="C192" s="220" t="s">
        <v>713</v>
      </c>
      <c r="D192" s="220"/>
      <c r="E192" s="219"/>
      <c r="F192" s="219"/>
      <c r="G192" s="219"/>
      <c r="H192" s="219"/>
    </row>
    <row r="193" spans="1:8" ht="21" x14ac:dyDescent="0.2">
      <c r="C193" s="220"/>
      <c r="D193" s="220"/>
      <c r="E193" s="219"/>
      <c r="F193" s="219"/>
      <c r="G193" s="219"/>
      <c r="H193" s="213"/>
    </row>
    <row r="194" spans="1:8" ht="26.25" customHeight="1" x14ac:dyDescent="0.2">
      <c r="A194" s="223" t="str">
        <f>Абакан_юр!A171</f>
        <v>По соглашению сторон в качестве валюты платежа могут выступать украинские гривны, в этом случае курс следующий: 1 руб. = 0,5104 гривен</v>
      </c>
      <c r="B194" s="223"/>
      <c r="C194" s="223"/>
      <c r="D194" s="224"/>
      <c r="E194" s="224"/>
      <c r="F194" s="225"/>
      <c r="G194" s="226"/>
      <c r="H194" s="226"/>
    </row>
    <row r="195" spans="1:8" ht="26.25" customHeight="1" x14ac:dyDescent="0.2">
      <c r="A195" s="223" t="str">
        <f>Абакан_юр!A172</f>
        <v>По соглашению сторон в качестве валюты платежа могут выступать дирхамы ОАЭ, в этом случае курс следующий: 1 руб. = 0,0436 дирхам</v>
      </c>
      <c r="B195" s="223"/>
      <c r="C195" s="223"/>
      <c r="D195" s="224"/>
      <c r="E195" s="224"/>
      <c r="F195" s="225"/>
      <c r="G195" s="228"/>
      <c r="H195" s="228"/>
    </row>
    <row r="196" spans="1:8" ht="26.25" customHeight="1" x14ac:dyDescent="0.2">
      <c r="A196" s="223" t="str">
        <f>Абакан_юр!A173</f>
        <v>По соглашению сторон в качестве валюты платежа могут выступать доллары США, в этом случае курс следующий: 1 руб. = 0,0118 доллара</v>
      </c>
      <c r="B196" s="223"/>
      <c r="C196" s="223"/>
      <c r="D196" s="224"/>
      <c r="E196" s="224"/>
      <c r="F196" s="225"/>
      <c r="G196" s="228"/>
      <c r="H196" s="228"/>
    </row>
    <row r="197" spans="1:8" ht="26.25" customHeight="1" x14ac:dyDescent="0.2">
      <c r="A197" s="223" t="str">
        <f>Абакан_юр!A174</f>
        <v>По соглашению сторон в качестве валюты платежа могут выступать евро, в этом случае курс следующий: 1 руб. = 0,0108 евро</v>
      </c>
      <c r="B197" s="223"/>
      <c r="C197" s="223"/>
      <c r="D197" s="224"/>
      <c r="E197" s="225"/>
      <c r="F197" s="225"/>
      <c r="G197" s="228"/>
      <c r="H197" s="228"/>
    </row>
    <row r="198" spans="1:8" ht="26.25" customHeight="1" x14ac:dyDescent="0.2">
      <c r="A198" s="223" t="str">
        <f>Абакан_юр!A175</f>
        <v>По соглашению сторон в качестве валюты платежа могут выступать чешские кроны, в этом случае курс следующий: 1 руб. = 0,2741 крона</v>
      </c>
      <c r="B198" s="223"/>
      <c r="C198" s="223"/>
      <c r="D198" s="224"/>
      <c r="E198" s="225"/>
      <c r="F198" s="225"/>
      <c r="G198" s="228"/>
      <c r="H198" s="228"/>
    </row>
    <row r="199" spans="1:8" ht="26.25" customHeight="1" x14ac:dyDescent="0.2">
      <c r="A199" s="223" t="str">
        <f>Абакан_юр!A176</f>
        <v>По соглашению сторон в качестве валюты платежа могут выступать киргизские сомы, в этом случае курс следующий: 1 руб. = 1,0001 сом</v>
      </c>
      <c r="B199" s="223"/>
      <c r="C199" s="223"/>
      <c r="D199" s="224"/>
      <c r="E199" s="224"/>
      <c r="F199" s="225"/>
      <c r="G199" s="228"/>
      <c r="H199" s="228"/>
    </row>
    <row r="200" spans="1:8" ht="26.25" customHeight="1" x14ac:dyDescent="0.2">
      <c r="A200" s="223" t="str">
        <f>Абакан_юр!A177</f>
        <v>По соглашению сторон в качестве валюты платежа могут выступать казахстанские тенге, в этом случае курс следующий: 1 руб. = 5,6363 тенге</v>
      </c>
      <c r="B200" s="223"/>
      <c r="C200" s="223"/>
      <c r="D200" s="224"/>
      <c r="E200" s="224"/>
      <c r="F200" s="225"/>
      <c r="G200" s="228"/>
      <c r="H200" s="228"/>
    </row>
    <row r="201" spans="1:8" ht="26.25" x14ac:dyDescent="0.2">
      <c r="A201" s="229"/>
      <c r="B201" s="229"/>
      <c r="C201" s="230"/>
      <c r="D201" s="231"/>
      <c r="E201" s="231"/>
      <c r="F201" s="232"/>
      <c r="G201" s="233"/>
      <c r="H201" s="233"/>
    </row>
    <row r="202" spans="1:8" ht="21" x14ac:dyDescent="0.2">
      <c r="A202" s="235" t="s">
        <v>141</v>
      </c>
      <c r="B202" s="235"/>
      <c r="C202" s="235"/>
      <c r="D202" s="235"/>
      <c r="E202" s="235"/>
      <c r="F202" s="235"/>
      <c r="G202" s="235"/>
      <c r="H202" s="235"/>
    </row>
    <row r="203" spans="1:8" ht="21" x14ac:dyDescent="0.2">
      <c r="A203" s="235" t="s">
        <v>142</v>
      </c>
      <c r="B203" s="235"/>
      <c r="C203" s="235"/>
      <c r="D203" s="235"/>
      <c r="E203" s="235"/>
      <c r="F203" s="235"/>
      <c r="G203" s="235"/>
      <c r="H203" s="235"/>
    </row>
    <row r="204" spans="1:8" ht="26.25" x14ac:dyDescent="0.2">
      <c r="A204" s="229"/>
      <c r="B204" s="229"/>
      <c r="C204" s="230"/>
      <c r="D204" s="231"/>
      <c r="E204" s="231"/>
      <c r="F204" s="232"/>
      <c r="G204" s="233"/>
      <c r="H204" s="233"/>
    </row>
    <row r="205" spans="1:8" ht="50.1" customHeight="1" thickBot="1" x14ac:dyDescent="0.25">
      <c r="A205" s="236" t="s">
        <v>143</v>
      </c>
      <c r="B205" s="236"/>
      <c r="C205" s="236"/>
      <c r="D205" s="236"/>
      <c r="E205" s="236"/>
      <c r="F205" s="237"/>
      <c r="G205" s="227"/>
      <c r="H205" s="238"/>
    </row>
    <row r="206" spans="1:8" ht="50.1" customHeight="1" thickBot="1" x14ac:dyDescent="0.25">
      <c r="A206" s="239" t="s">
        <v>144</v>
      </c>
      <c r="B206" s="240"/>
      <c r="C206" s="240"/>
      <c r="D206" s="240"/>
      <c r="E206" s="241"/>
      <c r="F206" s="242"/>
      <c r="H206" s="243"/>
    </row>
    <row r="207" spans="1:8" ht="85.5" customHeight="1" thickBot="1" x14ac:dyDescent="0.25">
      <c r="A207" s="421" t="s">
        <v>145</v>
      </c>
      <c r="B207" s="422"/>
      <c r="C207" s="246" t="s">
        <v>146</v>
      </c>
      <c r="D207" s="435" t="s">
        <v>147</v>
      </c>
      <c r="E207" s="436"/>
      <c r="F207" s="248"/>
      <c r="G207" s="248"/>
      <c r="H207" s="248"/>
    </row>
    <row r="208" spans="1:8" ht="110.25" customHeight="1" x14ac:dyDescent="0.2">
      <c r="A208" s="249" t="s">
        <v>148</v>
      </c>
      <c r="B208" s="250"/>
      <c r="C208" s="251" t="s">
        <v>149</v>
      </c>
      <c r="D208" s="252" t="s">
        <v>150</v>
      </c>
      <c r="E208" s="253"/>
      <c r="F208" s="248"/>
      <c r="G208" s="248"/>
      <c r="H208" s="248"/>
    </row>
    <row r="209" spans="1:8" ht="86.25" customHeight="1" x14ac:dyDescent="0.2">
      <c r="A209" s="254" t="s">
        <v>151</v>
      </c>
      <c r="B209" s="255"/>
      <c r="C209" s="256" t="s">
        <v>152</v>
      </c>
      <c r="D209" s="257" t="s">
        <v>153</v>
      </c>
      <c r="E209" s="258"/>
      <c r="F209" s="248"/>
      <c r="G209" s="248"/>
      <c r="H209" s="248"/>
    </row>
    <row r="210" spans="1:8" ht="134.25" customHeight="1" thickBot="1" x14ac:dyDescent="0.25">
      <c r="A210" s="316" t="s">
        <v>154</v>
      </c>
      <c r="B210" s="317"/>
      <c r="C210" s="318" t="s">
        <v>155</v>
      </c>
      <c r="D210" s="319" t="s">
        <v>153</v>
      </c>
      <c r="E210" s="320"/>
      <c r="F210" s="248"/>
      <c r="G210" s="248"/>
      <c r="H210" s="248"/>
    </row>
    <row r="211" spans="1:8" s="213" customFormat="1" ht="102.75" customHeight="1" thickBot="1" x14ac:dyDescent="0.25">
      <c r="A211" s="316" t="s">
        <v>157</v>
      </c>
      <c r="B211" s="317"/>
      <c r="C211" s="613" t="s">
        <v>158</v>
      </c>
      <c r="D211" s="319" t="s">
        <v>153</v>
      </c>
      <c r="E211" s="320"/>
      <c r="F211" s="242"/>
      <c r="G211" s="242"/>
      <c r="H211" s="242"/>
    </row>
    <row r="212" spans="1:8" s="234" customFormat="1" ht="222.75" customHeight="1" thickBot="1" x14ac:dyDescent="0.25">
      <c r="A212" s="316" t="s">
        <v>159</v>
      </c>
      <c r="B212" s="317"/>
      <c r="C212" s="318" t="s">
        <v>160</v>
      </c>
      <c r="D212" s="319" t="s">
        <v>153</v>
      </c>
      <c r="E212" s="320"/>
      <c r="F212" s="232"/>
      <c r="G212" s="233"/>
      <c r="H212" s="233"/>
    </row>
    <row r="213" spans="1:8" ht="39" customHeight="1" x14ac:dyDescent="0.2">
      <c r="A213" s="260" t="s">
        <v>161</v>
      </c>
      <c r="B213" s="260"/>
      <c r="C213" s="260"/>
      <c r="D213" s="260"/>
      <c r="E213" s="260"/>
      <c r="F213" s="260"/>
      <c r="G213" s="260"/>
      <c r="H213" s="260"/>
    </row>
    <row r="214" spans="1:8" ht="39" customHeight="1" x14ac:dyDescent="0.2">
      <c r="A214" s="260" t="s">
        <v>162</v>
      </c>
      <c r="B214" s="260"/>
      <c r="C214" s="260"/>
      <c r="D214" s="260"/>
      <c r="E214" s="260"/>
      <c r="F214" s="260"/>
      <c r="G214" s="260"/>
      <c r="H214" s="260"/>
    </row>
    <row r="215" spans="1:8" ht="189.75" customHeight="1" x14ac:dyDescent="0.2">
      <c r="A215"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5" s="235"/>
      <c r="C215" s="235"/>
      <c r="D215" s="235"/>
      <c r="E215" s="235"/>
      <c r="F215" s="235"/>
      <c r="G215" s="235"/>
      <c r="H215" s="235"/>
    </row>
    <row r="216" spans="1:8" ht="73.5" customHeight="1" x14ac:dyDescent="0.2">
      <c r="A216" s="235" t="s">
        <v>164</v>
      </c>
      <c r="B216" s="235"/>
      <c r="C216" s="235"/>
      <c r="D216" s="235"/>
      <c r="E216" s="235"/>
      <c r="F216" s="235"/>
      <c r="G216" s="235"/>
      <c r="H216" s="235"/>
    </row>
    <row r="217" spans="1:8" ht="23.25" x14ac:dyDescent="0.2">
      <c r="A217" s="260" t="s">
        <v>165</v>
      </c>
      <c r="B217" s="260"/>
      <c r="C217" s="260"/>
      <c r="D217" s="260"/>
      <c r="E217" s="260"/>
      <c r="F217" s="260"/>
      <c r="G217" s="260"/>
      <c r="H217" s="260"/>
    </row>
    <row r="218" spans="1:8" s="262" customFormat="1" ht="114.75" customHeight="1" x14ac:dyDescent="0.2">
      <c r="A218" s="235" t="s">
        <v>166</v>
      </c>
      <c r="B218" s="235"/>
      <c r="C218" s="235"/>
      <c r="D218" s="235"/>
      <c r="E218" s="235"/>
      <c r="F218" s="235"/>
      <c r="G218" s="235"/>
      <c r="H218" s="235"/>
    </row>
  </sheetData>
  <sheetProtection selectLockedCells="1" selectUnlockedCells="1"/>
  <mergeCells count="360">
    <mergeCell ref="A213:H213"/>
    <mergeCell ref="A214:H214"/>
    <mergeCell ref="A215:H215"/>
    <mergeCell ref="A216:H216"/>
    <mergeCell ref="A217:H217"/>
    <mergeCell ref="A218:E218"/>
    <mergeCell ref="F218:H218"/>
    <mergeCell ref="A210:B210"/>
    <mergeCell ref="D210:E210"/>
    <mergeCell ref="A211:B211"/>
    <mergeCell ref="D211:E211"/>
    <mergeCell ref="A212:B212"/>
    <mergeCell ref="D212:E212"/>
    <mergeCell ref="A207:B207"/>
    <mergeCell ref="D207:E207"/>
    <mergeCell ref="A208:B208"/>
    <mergeCell ref="D208:E208"/>
    <mergeCell ref="A209:B209"/>
    <mergeCell ref="D209:E209"/>
    <mergeCell ref="A199:C199"/>
    <mergeCell ref="A200:C200"/>
    <mergeCell ref="A202:H202"/>
    <mergeCell ref="A203:H203"/>
    <mergeCell ref="A205:E205"/>
    <mergeCell ref="A206:E206"/>
    <mergeCell ref="A194:C194"/>
    <mergeCell ref="G194:H194"/>
    <mergeCell ref="A195:C195"/>
    <mergeCell ref="A196:C196"/>
    <mergeCell ref="A197:C197"/>
    <mergeCell ref="A198:C198"/>
    <mergeCell ref="A188:B188"/>
    <mergeCell ref="D188:H188"/>
    <mergeCell ref="C190:D190"/>
    <mergeCell ref="C191:D191"/>
    <mergeCell ref="C192:D192"/>
    <mergeCell ref="C193:D193"/>
    <mergeCell ref="A184:B184"/>
    <mergeCell ref="D184:H184"/>
    <mergeCell ref="A185:C185"/>
    <mergeCell ref="D185:H185"/>
    <mergeCell ref="A186:B186"/>
    <mergeCell ref="C186:C187"/>
    <mergeCell ref="D186:H186"/>
    <mergeCell ref="A187:B187"/>
    <mergeCell ref="D187:H18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C106:C114"/>
    <mergeCell ref="D106:H106"/>
    <mergeCell ref="A107:B107"/>
    <mergeCell ref="D107:H107"/>
    <mergeCell ref="A108:B108"/>
    <mergeCell ref="D108:H108"/>
    <mergeCell ref="A109:B109"/>
    <mergeCell ref="D109:H109"/>
    <mergeCell ref="A110:B110"/>
    <mergeCell ref="A102:C102"/>
    <mergeCell ref="D102:H102"/>
    <mergeCell ref="C103:C105"/>
    <mergeCell ref="D103:H103"/>
    <mergeCell ref="D104:H104"/>
    <mergeCell ref="D105:H105"/>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3"/>
  <sheetViews>
    <sheetView view="pageBreakPreview" zoomScale="40" zoomScaleNormal="60" zoomScaleSheetLayoutView="40" workbookViewId="0">
      <pane ySplit="4" topLeftCell="A168" activePane="bottomLeft" state="frozen"/>
      <selection activeCell="X176" sqref="X176"/>
      <selection pane="bottomLeft" activeCell="X176" sqref="X176"/>
    </sheetView>
  </sheetViews>
  <sheetFormatPr defaultColWidth="9.140625" defaultRowHeight="12.75"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1"/>
      <c r="B6" s="432"/>
      <c r="C6" s="433"/>
      <c r="D6" s="332" t="s">
        <v>168</v>
      </c>
      <c r="E6" s="264" t="s">
        <v>169</v>
      </c>
      <c r="F6" s="332" t="s">
        <v>170</v>
      </c>
      <c r="G6" s="264" t="s">
        <v>171</v>
      </c>
      <c r="H6" s="333" t="s">
        <v>172</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9100.7999999999993</v>
      </c>
      <c r="E7" s="32">
        <f>F7*1.1</f>
        <v>8342.4000000000015</v>
      </c>
      <c r="F7" s="32">
        <v>7584</v>
      </c>
      <c r="G7" s="32">
        <f>F7*0.75</f>
        <v>5688</v>
      </c>
      <c r="H7" s="33">
        <f>F7*0.5</f>
        <v>3792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11880</v>
      </c>
      <c r="E12" s="32">
        <f>F12*1.1</f>
        <v>10890</v>
      </c>
      <c r="F12" s="32">
        <v>9900</v>
      </c>
      <c r="G12" s="32">
        <f>F12*0.75</f>
        <v>7425</v>
      </c>
      <c r="H12" s="33">
        <f>F12*0.5</f>
        <v>4950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267">
        <v>144</v>
      </c>
      <c r="E23" s="268"/>
      <c r="F23" s="268"/>
      <c r="G23" s="268"/>
      <c r="H23" s="269"/>
    </row>
    <row r="24" spans="1:8" s="16" customFormat="1" ht="94.5" customHeight="1" x14ac:dyDescent="0.2">
      <c r="A24" s="71"/>
      <c r="B24" s="92"/>
      <c r="C24" s="93"/>
      <c r="D24" s="94"/>
      <c r="E24" s="95"/>
      <c r="F24" s="95"/>
      <c r="G24" s="95"/>
      <c r="H24" s="270"/>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271"/>
      <c r="E25" s="272"/>
      <c r="F25" s="272"/>
      <c r="G25" s="272"/>
      <c r="H25" s="273"/>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12744</v>
      </c>
      <c r="E27" s="32">
        <f>F27*1.1</f>
        <v>11682.000000000002</v>
      </c>
      <c r="F27" s="32">
        <v>10620</v>
      </c>
      <c r="G27" s="32">
        <f>F27*0.75</f>
        <v>7965</v>
      </c>
      <c r="H27" s="33">
        <f>F27*0.5</f>
        <v>5310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16632</v>
      </c>
      <c r="E32" s="32">
        <f>F32*1.1</f>
        <v>15246.000000000002</v>
      </c>
      <c r="F32" s="32">
        <v>13860</v>
      </c>
      <c r="G32" s="32">
        <f>F32*0.75</f>
        <v>10395</v>
      </c>
      <c r="H32" s="33">
        <f>F32*0.5</f>
        <v>6930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204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707"/>
      <c r="C47" s="83"/>
      <c r="D47" s="673"/>
      <c r="E47" s="673"/>
      <c r="F47" s="673"/>
      <c r="G47" s="673"/>
      <c r="H47" s="751"/>
    </row>
    <row r="48" spans="1:8" ht="42.75" thickBot="1" x14ac:dyDescent="0.25">
      <c r="A48" s="274" t="s">
        <v>173</v>
      </c>
      <c r="B48" s="66" t="s">
        <v>174</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275">
        <f>F48*1.2</f>
        <v>5760</v>
      </c>
      <c r="E48" s="275">
        <f>F48*1.1</f>
        <v>5280</v>
      </c>
      <c r="F48" s="275">
        <v>4800</v>
      </c>
      <c r="G48" s="275">
        <f>F48*0.75</f>
        <v>3600</v>
      </c>
      <c r="H48" s="275">
        <f>F48*0.5</f>
        <v>2400</v>
      </c>
    </row>
    <row r="49" spans="1:8" ht="84.75" thickBot="1" x14ac:dyDescent="0.25">
      <c r="A49" s="274"/>
      <c r="B49" s="72" t="s">
        <v>175</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276"/>
      <c r="E49" s="276"/>
      <c r="F49" s="276"/>
      <c r="G49" s="276"/>
      <c r="H49" s="276"/>
    </row>
    <row r="50" spans="1:8" ht="63.75" thickBot="1" x14ac:dyDescent="0.25">
      <c r="A50" s="274"/>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276"/>
      <c r="E50" s="276"/>
      <c r="F50" s="276"/>
      <c r="G50" s="276"/>
      <c r="H50" s="276"/>
    </row>
    <row r="51" spans="1:8" ht="21.75" thickBot="1" x14ac:dyDescent="0.25">
      <c r="A51" s="81"/>
      <c r="B51" s="129"/>
      <c r="C51" s="130"/>
      <c r="D51" s="113"/>
      <c r="E51" s="114"/>
      <c r="F51" s="114"/>
      <c r="G51" s="114"/>
      <c r="H51" s="115"/>
    </row>
    <row r="52" spans="1:8" ht="42" x14ac:dyDescent="0.2">
      <c r="A52" s="277" t="s">
        <v>176</v>
      </c>
      <c r="B52" s="66" t="s">
        <v>177</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1">
        <f>F55*1.2</f>
        <v>10922.4</v>
      </c>
      <c r="E55" s="32">
        <f>F55*1.1</f>
        <v>10012.200000000001</v>
      </c>
      <c r="F55" s="32">
        <v>9102</v>
      </c>
      <c r="G55" s="32">
        <f>F55*0.75</f>
        <v>6826.5</v>
      </c>
      <c r="H55" s="33">
        <f>F55*0.5</f>
        <v>4551</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267">
        <v>144</v>
      </c>
      <c r="E67" s="268"/>
      <c r="F67" s="268"/>
      <c r="G67" s="268"/>
      <c r="H67" s="269"/>
    </row>
    <row r="68" spans="1:8" s="16" customFormat="1" ht="94.5" customHeight="1" x14ac:dyDescent="0.2">
      <c r="A68" s="71"/>
      <c r="B68" s="92"/>
      <c r="C68" s="93"/>
      <c r="D68" s="94"/>
      <c r="E68" s="95"/>
      <c r="F68" s="95"/>
      <c r="G68" s="95"/>
      <c r="H68" s="270"/>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271"/>
      <c r="E69" s="272"/>
      <c r="F69" s="272"/>
      <c r="G69" s="272"/>
      <c r="H69" s="273"/>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720 до 7560</v>
      </c>
      <c r="E71" s="139"/>
      <c r="F71" s="139"/>
      <c r="G71" s="139"/>
      <c r="H71" s="140"/>
    </row>
    <row r="72" spans="1:8" ht="37.5" customHeight="1" x14ac:dyDescent="0.2">
      <c r="A72" s="141" t="s">
        <v>39</v>
      </c>
      <c r="B72" s="142"/>
      <c r="C72" s="27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144">
        <v>720</v>
      </c>
      <c r="E72" s="145"/>
      <c r="F72" s="145"/>
      <c r="G72" s="145"/>
      <c r="H72" s="146"/>
    </row>
    <row r="73" spans="1:8" ht="37.5" customHeight="1" x14ac:dyDescent="0.2">
      <c r="A73" s="147" t="s">
        <v>40</v>
      </c>
      <c r="B73" s="148"/>
      <c r="C73" s="143"/>
      <c r="D73" s="36">
        <v>1080</v>
      </c>
      <c r="E73" s="37"/>
      <c r="F73" s="37"/>
      <c r="G73" s="37"/>
      <c r="H73" s="38"/>
    </row>
    <row r="74" spans="1:8" ht="37.5" customHeight="1" x14ac:dyDescent="0.2">
      <c r="A74" s="147" t="s">
        <v>41</v>
      </c>
      <c r="B74" s="148"/>
      <c r="C74" s="143"/>
      <c r="D74" s="36">
        <v>1440</v>
      </c>
      <c r="E74" s="37"/>
      <c r="F74" s="37"/>
      <c r="G74" s="37"/>
      <c r="H74" s="38"/>
    </row>
    <row r="75" spans="1:8" ht="37.5" customHeight="1" x14ac:dyDescent="0.2">
      <c r="A75" s="147" t="s">
        <v>42</v>
      </c>
      <c r="B75" s="148"/>
      <c r="C75" s="143"/>
      <c r="D75" s="36">
        <v>1800</v>
      </c>
      <c r="E75" s="37"/>
      <c r="F75" s="37"/>
      <c r="G75" s="37"/>
      <c r="H75" s="38"/>
    </row>
    <row r="76" spans="1:8" ht="37.5" customHeight="1" x14ac:dyDescent="0.2">
      <c r="A76" s="147" t="s">
        <v>43</v>
      </c>
      <c r="B76" s="148"/>
      <c r="C76" s="143"/>
      <c r="D76" s="36">
        <v>2160</v>
      </c>
      <c r="E76" s="37"/>
      <c r="F76" s="37"/>
      <c r="G76" s="37"/>
      <c r="H76" s="38"/>
    </row>
    <row r="77" spans="1:8" ht="37.5" customHeight="1" x14ac:dyDescent="0.2">
      <c r="A77" s="147" t="s">
        <v>44</v>
      </c>
      <c r="B77" s="148"/>
      <c r="C77" s="143"/>
      <c r="D77" s="36">
        <v>2520</v>
      </c>
      <c r="E77" s="37"/>
      <c r="F77" s="37"/>
      <c r="G77" s="37"/>
      <c r="H77" s="38"/>
    </row>
    <row r="78" spans="1:8" ht="37.5" customHeight="1" x14ac:dyDescent="0.2">
      <c r="A78" s="147" t="s">
        <v>45</v>
      </c>
      <c r="B78" s="148"/>
      <c r="C78" s="143"/>
      <c r="D78" s="36">
        <v>2880</v>
      </c>
      <c r="E78" s="37"/>
      <c r="F78" s="37"/>
      <c r="G78" s="37"/>
      <c r="H78" s="38"/>
    </row>
    <row r="79" spans="1:8" ht="37.5" customHeight="1" x14ac:dyDescent="0.2">
      <c r="A79" s="147" t="s">
        <v>46</v>
      </c>
      <c r="B79" s="148"/>
      <c r="C79" s="143"/>
      <c r="D79" s="36">
        <v>3240</v>
      </c>
      <c r="E79" s="37"/>
      <c r="F79" s="37"/>
      <c r="G79" s="37"/>
      <c r="H79" s="38"/>
    </row>
    <row r="80" spans="1:8" ht="37.5" customHeight="1" x14ac:dyDescent="0.2">
      <c r="A80" s="147" t="s">
        <v>47</v>
      </c>
      <c r="B80" s="148"/>
      <c r="C80" s="143"/>
      <c r="D80" s="36">
        <v>3600</v>
      </c>
      <c r="E80" s="37"/>
      <c r="F80" s="37"/>
      <c r="G80" s="37"/>
      <c r="H80" s="38"/>
    </row>
    <row r="81" spans="1:8" ht="37.5" customHeight="1" x14ac:dyDescent="0.2">
      <c r="A81" s="147" t="s">
        <v>48</v>
      </c>
      <c r="B81" s="148"/>
      <c r="C81" s="143"/>
      <c r="D81" s="36">
        <v>3960</v>
      </c>
      <c r="E81" s="37"/>
      <c r="F81" s="37"/>
      <c r="G81" s="37"/>
      <c r="H81" s="38"/>
    </row>
    <row r="82" spans="1:8" ht="37.5" customHeight="1" x14ac:dyDescent="0.2">
      <c r="A82" s="147" t="s">
        <v>49</v>
      </c>
      <c r="B82" s="148"/>
      <c r="C82" s="143"/>
      <c r="D82" s="36">
        <v>4320</v>
      </c>
      <c r="E82" s="37"/>
      <c r="F82" s="37"/>
      <c r="G82" s="37"/>
      <c r="H82" s="38"/>
    </row>
    <row r="83" spans="1:8" ht="37.5" customHeight="1" x14ac:dyDescent="0.2">
      <c r="A83" s="147" t="s">
        <v>50</v>
      </c>
      <c r="B83" s="148"/>
      <c r="C83" s="143"/>
      <c r="D83" s="36">
        <v>4680</v>
      </c>
      <c r="E83" s="37"/>
      <c r="F83" s="37"/>
      <c r="G83" s="37"/>
      <c r="H83" s="38"/>
    </row>
    <row r="84" spans="1:8" ht="37.5" customHeight="1" x14ac:dyDescent="0.2">
      <c r="A84" s="147" t="s">
        <v>51</v>
      </c>
      <c r="B84" s="148"/>
      <c r="C84" s="143"/>
      <c r="D84" s="36">
        <v>5040</v>
      </c>
      <c r="E84" s="37"/>
      <c r="F84" s="37"/>
      <c r="G84" s="37"/>
      <c r="H84" s="38"/>
    </row>
    <row r="85" spans="1:8" ht="37.5" customHeight="1" x14ac:dyDescent="0.2">
      <c r="A85" s="147" t="s">
        <v>52</v>
      </c>
      <c r="B85" s="148"/>
      <c r="C85" s="143"/>
      <c r="D85" s="36">
        <v>5400</v>
      </c>
      <c r="E85" s="37"/>
      <c r="F85" s="37"/>
      <c r="G85" s="37"/>
      <c r="H85" s="38"/>
    </row>
    <row r="86" spans="1:8" ht="37.5" customHeight="1" x14ac:dyDescent="0.2">
      <c r="A86" s="147" t="s">
        <v>53</v>
      </c>
      <c r="B86" s="148"/>
      <c r="C86" s="143"/>
      <c r="D86" s="36">
        <v>5760</v>
      </c>
      <c r="E86" s="37"/>
      <c r="F86" s="37"/>
      <c r="G86" s="37"/>
      <c r="H86" s="38"/>
    </row>
    <row r="87" spans="1:8" ht="37.5" customHeight="1" x14ac:dyDescent="0.2">
      <c r="A87" s="147" t="s">
        <v>54</v>
      </c>
      <c r="B87" s="148"/>
      <c r="C87" s="143"/>
      <c r="D87" s="36">
        <v>6120</v>
      </c>
      <c r="E87" s="37"/>
      <c r="F87" s="37"/>
      <c r="G87" s="37"/>
      <c r="H87" s="38"/>
    </row>
    <row r="88" spans="1:8" ht="37.5" customHeight="1" x14ac:dyDescent="0.2">
      <c r="A88" s="147" t="s">
        <v>55</v>
      </c>
      <c r="B88" s="148"/>
      <c r="C88" s="143"/>
      <c r="D88" s="36">
        <v>6480</v>
      </c>
      <c r="E88" s="37"/>
      <c r="F88" s="37"/>
      <c r="G88" s="37"/>
      <c r="H88" s="38"/>
    </row>
    <row r="89" spans="1:8" ht="37.5" customHeight="1" x14ac:dyDescent="0.2">
      <c r="A89" s="147" t="s">
        <v>56</v>
      </c>
      <c r="B89" s="148"/>
      <c r="C89" s="143"/>
      <c r="D89" s="36">
        <v>6840</v>
      </c>
      <c r="E89" s="37"/>
      <c r="F89" s="37"/>
      <c r="G89" s="37"/>
      <c r="H89" s="38"/>
    </row>
    <row r="90" spans="1:8" ht="37.5" customHeight="1" x14ac:dyDescent="0.2">
      <c r="A90" s="147" t="s">
        <v>57</v>
      </c>
      <c r="B90" s="148"/>
      <c r="C90" s="143"/>
      <c r="D90" s="36">
        <v>7200</v>
      </c>
      <c r="E90" s="37"/>
      <c r="F90" s="37"/>
      <c r="G90" s="37"/>
      <c r="H90" s="38"/>
    </row>
    <row r="91" spans="1:8" ht="37.5" customHeight="1" x14ac:dyDescent="0.2">
      <c r="A91" s="147" t="s">
        <v>58</v>
      </c>
      <c r="B91" s="148"/>
      <c r="C91" s="143"/>
      <c r="D91" s="36">
        <v>7560</v>
      </c>
      <c r="E91" s="37"/>
      <c r="F91" s="37"/>
      <c r="G91" s="37"/>
      <c r="H91" s="38"/>
    </row>
    <row r="92" spans="1:8" ht="37.5" customHeight="1" x14ac:dyDescent="0.2">
      <c r="A92" s="147" t="s">
        <v>178</v>
      </c>
      <c r="B92" s="148"/>
      <c r="C92" s="143"/>
      <c r="D92" s="36">
        <v>7920</v>
      </c>
      <c r="E92" s="37"/>
      <c r="F92" s="37"/>
      <c r="G92" s="37"/>
      <c r="H92" s="38"/>
    </row>
    <row r="93" spans="1:8" ht="37.5" customHeight="1" x14ac:dyDescent="0.2">
      <c r="A93" s="147" t="s">
        <v>179</v>
      </c>
      <c r="B93" s="148"/>
      <c r="C93" s="143"/>
      <c r="D93" s="36">
        <v>8280</v>
      </c>
      <c r="E93" s="37"/>
      <c r="F93" s="37"/>
      <c r="G93" s="37"/>
      <c r="H93" s="38"/>
    </row>
    <row r="94" spans="1:8" ht="37.5" customHeight="1" x14ac:dyDescent="0.2">
      <c r="A94" s="147" t="s">
        <v>180</v>
      </c>
      <c r="B94" s="148"/>
      <c r="C94" s="143"/>
      <c r="D94" s="36">
        <v>8640</v>
      </c>
      <c r="E94" s="37"/>
      <c r="F94" s="37"/>
      <c r="G94" s="37"/>
      <c r="H94" s="38"/>
    </row>
    <row r="95" spans="1:8" ht="37.5" customHeight="1" x14ac:dyDescent="0.2">
      <c r="A95" s="147" t="s">
        <v>181</v>
      </c>
      <c r="B95" s="148"/>
      <c r="C95" s="143"/>
      <c r="D95" s="36">
        <v>9000</v>
      </c>
      <c r="E95" s="37"/>
      <c r="F95" s="37"/>
      <c r="G95" s="37"/>
      <c r="H95" s="38"/>
    </row>
    <row r="96" spans="1:8" ht="37.5" customHeight="1" x14ac:dyDescent="0.2">
      <c r="A96" s="147" t="s">
        <v>182</v>
      </c>
      <c r="B96" s="148"/>
      <c r="C96" s="143"/>
      <c r="D96" s="36">
        <v>9360</v>
      </c>
      <c r="E96" s="37"/>
      <c r="F96" s="37"/>
      <c r="G96" s="37"/>
      <c r="H96" s="38"/>
    </row>
    <row r="97" spans="1:8" ht="37.5" customHeight="1" x14ac:dyDescent="0.2">
      <c r="A97" s="147" t="s">
        <v>183</v>
      </c>
      <c r="B97" s="148"/>
      <c r="C97" s="143"/>
      <c r="D97" s="36">
        <v>9720</v>
      </c>
      <c r="E97" s="37"/>
      <c r="F97" s="37"/>
      <c r="G97" s="37"/>
      <c r="H97" s="38"/>
    </row>
    <row r="98" spans="1:8" ht="37.5" customHeight="1" x14ac:dyDescent="0.2">
      <c r="A98" s="147" t="s">
        <v>184</v>
      </c>
      <c r="B98" s="148"/>
      <c r="C98" s="143"/>
      <c r="D98" s="36">
        <v>10080</v>
      </c>
      <c r="E98" s="37"/>
      <c r="F98" s="37"/>
      <c r="G98" s="37"/>
      <c r="H98" s="38"/>
    </row>
    <row r="99" spans="1:8" ht="37.5" customHeight="1" x14ac:dyDescent="0.2">
      <c r="A99" s="147" t="s">
        <v>185</v>
      </c>
      <c r="B99" s="148"/>
      <c r="C99" s="143"/>
      <c r="D99" s="36">
        <v>10440</v>
      </c>
      <c r="E99" s="37"/>
      <c r="F99" s="37"/>
      <c r="G99" s="37"/>
      <c r="H99" s="38"/>
    </row>
    <row r="100" spans="1:8" ht="37.5" customHeight="1" x14ac:dyDescent="0.2">
      <c r="A100" s="147" t="s">
        <v>186</v>
      </c>
      <c r="B100" s="148"/>
      <c r="C100" s="143"/>
      <c r="D100" s="36">
        <v>10800</v>
      </c>
      <c r="E100" s="37"/>
      <c r="F100" s="37"/>
      <c r="G100" s="37"/>
      <c r="H100" s="38"/>
    </row>
    <row r="101" spans="1:8" ht="37.5" customHeight="1" thickBot="1" x14ac:dyDescent="0.25">
      <c r="A101" s="147" t="s">
        <v>187</v>
      </c>
      <c r="B101" s="148"/>
      <c r="C101" s="528"/>
      <c r="D101" s="36">
        <v>11160</v>
      </c>
      <c r="E101" s="37"/>
      <c r="F101" s="37"/>
      <c r="G101" s="37"/>
      <c r="H101" s="38"/>
    </row>
    <row r="102" spans="1:8" ht="53.25" customHeight="1" thickBot="1" x14ac:dyDescent="0.25">
      <c r="A102" s="136" t="s">
        <v>59</v>
      </c>
      <c r="B102" s="137"/>
      <c r="C102" s="137"/>
      <c r="D102" s="138" t="str">
        <f>"от "&amp;MIN(D103:D112)&amp;" до "&amp;MAX(D103:D112)</f>
        <v>от 180 до 1200</v>
      </c>
      <c r="E102" s="139"/>
      <c r="F102" s="139"/>
      <c r="G102" s="139"/>
      <c r="H102" s="140"/>
    </row>
    <row r="103" spans="1:8" ht="151.5" x14ac:dyDescent="0.2">
      <c r="A103" s="149" t="s">
        <v>60</v>
      </c>
      <c r="B103" s="150" t="s">
        <v>13</v>
      </c>
      <c r="C103" s="296"/>
      <c r="D103" s="152">
        <v>804</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157">
        <v>180</v>
      </c>
      <c r="E104" s="157"/>
      <c r="F104" s="157"/>
      <c r="G104" s="157"/>
      <c r="H104" s="158"/>
    </row>
    <row r="105" spans="1:8" ht="37.5" customHeight="1" x14ac:dyDescent="0.2">
      <c r="A105" s="154" t="s">
        <v>62</v>
      </c>
      <c r="B105" s="155"/>
      <c r="C105" s="159"/>
      <c r="D105" s="157">
        <v>1200</v>
      </c>
      <c r="E105" s="157"/>
      <c r="F105" s="157"/>
      <c r="G105" s="157"/>
      <c r="H105" s="158"/>
    </row>
    <row r="106" spans="1:8" ht="37.5" customHeight="1" x14ac:dyDescent="0.2">
      <c r="A106" s="154" t="s">
        <v>63</v>
      </c>
      <c r="B106" s="155"/>
      <c r="C106" s="159"/>
      <c r="D106" s="157">
        <v>600</v>
      </c>
      <c r="E106" s="157"/>
      <c r="F106" s="157"/>
      <c r="G106" s="157"/>
      <c r="H106" s="158"/>
    </row>
    <row r="107" spans="1:8" ht="37.5" customHeight="1" x14ac:dyDescent="0.2">
      <c r="A107" s="160" t="s">
        <v>64</v>
      </c>
      <c r="B107" s="161"/>
      <c r="C107" s="159"/>
      <c r="D107" s="157">
        <v>900</v>
      </c>
      <c r="E107" s="157"/>
      <c r="F107" s="157"/>
      <c r="G107" s="157"/>
      <c r="H107" s="158"/>
    </row>
    <row r="108" spans="1:8" ht="37.5" customHeight="1" x14ac:dyDescent="0.2">
      <c r="A108" s="154" t="s">
        <v>65</v>
      </c>
      <c r="B108" s="155"/>
      <c r="C108" s="159"/>
      <c r="D108" s="157">
        <v>240</v>
      </c>
      <c r="E108" s="157"/>
      <c r="F108" s="157"/>
      <c r="G108" s="157"/>
      <c r="H108" s="158"/>
    </row>
    <row r="109" spans="1:8" ht="37.5" customHeight="1" x14ac:dyDescent="0.2">
      <c r="A109" s="154" t="s">
        <v>66</v>
      </c>
      <c r="B109" s="155"/>
      <c r="C109" s="159"/>
      <c r="D109" s="157">
        <v>240</v>
      </c>
      <c r="E109" s="157"/>
      <c r="F109" s="157"/>
      <c r="G109" s="157"/>
      <c r="H109" s="158"/>
    </row>
    <row r="110" spans="1:8" ht="37.5" customHeight="1" x14ac:dyDescent="0.2">
      <c r="A110" s="154" t="s">
        <v>67</v>
      </c>
      <c r="B110" s="155"/>
      <c r="C110" s="159"/>
      <c r="D110" s="157">
        <v>480</v>
      </c>
      <c r="E110" s="157"/>
      <c r="F110" s="157"/>
      <c r="G110" s="157"/>
      <c r="H110" s="158"/>
    </row>
    <row r="111" spans="1:8" ht="37.5" customHeight="1" x14ac:dyDescent="0.2">
      <c r="A111" s="154" t="s">
        <v>68</v>
      </c>
      <c r="B111" s="155"/>
      <c r="C111" s="159"/>
      <c r="D111" s="157">
        <v>720</v>
      </c>
      <c r="E111" s="157"/>
      <c r="F111" s="157"/>
      <c r="G111" s="157"/>
      <c r="H111" s="158"/>
    </row>
    <row r="112" spans="1:8" ht="37.5" customHeight="1" thickBot="1" x14ac:dyDescent="0.25">
      <c r="A112" s="162" t="s">
        <v>69</v>
      </c>
      <c r="B112" s="163"/>
      <c r="C112" s="164"/>
      <c r="D112" s="165">
        <v>600</v>
      </c>
      <c r="E112" s="165"/>
      <c r="F112" s="165"/>
      <c r="G112" s="165"/>
      <c r="H112" s="166"/>
    </row>
    <row r="113" spans="1:8" s="16" customFormat="1" ht="117.75" customHeight="1" thickBot="1" x14ac:dyDescent="0.25">
      <c r="A113" s="283" t="s">
        <v>71</v>
      </c>
      <c r="B113" s="284"/>
      <c r="C113"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45">
        <v>30</v>
      </c>
      <c r="E113" s="45"/>
      <c r="F113" s="45"/>
      <c r="G113" s="45"/>
      <c r="H113" s="46"/>
    </row>
    <row r="114" spans="1:8" ht="50.1" customHeight="1" thickBot="1" x14ac:dyDescent="0.25">
      <c r="A114" s="24" t="s">
        <v>72</v>
      </c>
      <c r="B114" s="25"/>
      <c r="C114" s="26"/>
      <c r="D114" s="173" t="e">
        <f>"от "&amp;MIN(D116,D136:H137,#REF!,D138:H152)&amp;" до "&amp;MAX(D116,D136:H137,#REF!,D138:H152)</f>
        <v>#REF!</v>
      </c>
      <c r="E114" s="173"/>
      <c r="F114" s="173"/>
      <c r="G114" s="173"/>
      <c r="H114" s="174"/>
    </row>
    <row r="115" spans="1:8" ht="21.75" thickBot="1" x14ac:dyDescent="0.25">
      <c r="A115" s="286"/>
      <c r="B115" s="287"/>
      <c r="C115" s="130"/>
      <c r="D115" s="288"/>
      <c r="E115" s="288"/>
      <c r="F115" s="288"/>
      <c r="G115" s="288"/>
      <c r="H115" s="289"/>
    </row>
    <row r="116" spans="1:8" ht="63"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182">
        <v>2202</v>
      </c>
      <c r="E116" s="182"/>
      <c r="F116" s="182"/>
      <c r="G116" s="182"/>
      <c r="H116" s="183"/>
    </row>
    <row r="117" spans="1:8" ht="63" customHeight="1" thickBot="1" x14ac:dyDescent="0.25">
      <c r="A117" s="184" t="s">
        <v>74</v>
      </c>
      <c r="B117" s="185"/>
      <c r="C117" s="186"/>
      <c r="D117" s="187" t="s">
        <v>75</v>
      </c>
      <c r="E117" s="188"/>
      <c r="F117" s="188"/>
      <c r="G117" s="188"/>
      <c r="H117" s="189"/>
    </row>
    <row r="118" spans="1:8" ht="63" customHeight="1" x14ac:dyDescent="0.2">
      <c r="A118" s="190" t="s">
        <v>76</v>
      </c>
      <c r="B118" s="191"/>
      <c r="C118" s="186"/>
      <c r="D118" s="157">
        <f>D116/4</f>
        <v>550.5</v>
      </c>
      <c r="E118" s="157"/>
      <c r="F118" s="157"/>
      <c r="G118" s="157"/>
      <c r="H118" s="158"/>
    </row>
    <row r="119" spans="1:8" ht="63" customHeight="1" x14ac:dyDescent="0.2">
      <c r="A119" s="190" t="s">
        <v>77</v>
      </c>
      <c r="B119" s="191"/>
      <c r="C119" s="186"/>
      <c r="D119" s="157">
        <f>D116/5</f>
        <v>440.4</v>
      </c>
      <c r="E119" s="157"/>
      <c r="F119" s="157"/>
      <c r="G119" s="157"/>
      <c r="H119" s="158"/>
    </row>
    <row r="120" spans="1:8" ht="63" customHeight="1" x14ac:dyDescent="0.2">
      <c r="A120" s="190" t="s">
        <v>78</v>
      </c>
      <c r="B120" s="191"/>
      <c r="C120" s="186"/>
      <c r="D120" s="157">
        <f>D116/6</f>
        <v>367</v>
      </c>
      <c r="E120" s="157"/>
      <c r="F120" s="157"/>
      <c r="G120" s="157"/>
      <c r="H120" s="158"/>
    </row>
    <row r="121" spans="1:8" ht="63" customHeight="1" x14ac:dyDescent="0.2">
      <c r="A121" s="190" t="s">
        <v>79</v>
      </c>
      <c r="B121" s="191"/>
      <c r="C121" s="186"/>
      <c r="D121" s="157">
        <f>D116/7</f>
        <v>314.57142857142856</v>
      </c>
      <c r="E121" s="157"/>
      <c r="F121" s="157"/>
      <c r="G121" s="157"/>
      <c r="H121" s="158"/>
    </row>
    <row r="122" spans="1:8" ht="63" customHeight="1" x14ac:dyDescent="0.2">
      <c r="A122" s="190" t="s">
        <v>80</v>
      </c>
      <c r="B122" s="191"/>
      <c r="C122" s="186"/>
      <c r="D122" s="157">
        <f>D116/8</f>
        <v>275.25</v>
      </c>
      <c r="E122" s="157"/>
      <c r="F122" s="157"/>
      <c r="G122" s="157"/>
      <c r="H122" s="158"/>
    </row>
    <row r="123" spans="1:8" ht="63" customHeight="1" x14ac:dyDescent="0.2">
      <c r="A123" s="190" t="s">
        <v>81</v>
      </c>
      <c r="B123" s="191"/>
      <c r="C123" s="186"/>
      <c r="D123" s="157">
        <f>D116/9</f>
        <v>244.66666666666666</v>
      </c>
      <c r="E123" s="157"/>
      <c r="F123" s="157"/>
      <c r="G123" s="157"/>
      <c r="H123" s="158"/>
    </row>
    <row r="124" spans="1:8" ht="63" customHeight="1" x14ac:dyDescent="0.2">
      <c r="A124" s="190" t="s">
        <v>82</v>
      </c>
      <c r="B124" s="191"/>
      <c r="C124" s="186"/>
      <c r="D124" s="157">
        <f>D116/10</f>
        <v>220.2</v>
      </c>
      <c r="E124" s="157"/>
      <c r="F124" s="157"/>
      <c r="G124" s="157"/>
      <c r="H124" s="158"/>
    </row>
    <row r="125" spans="1:8" ht="63" customHeight="1" thickBot="1" x14ac:dyDescent="0.25">
      <c r="A125" s="179" t="s">
        <v>83</v>
      </c>
      <c r="B125" s="180"/>
      <c r="C125" s="186"/>
      <c r="D125" s="182">
        <v>3288</v>
      </c>
      <c r="E125" s="182"/>
      <c r="F125" s="182"/>
      <c r="G125" s="182"/>
      <c r="H125" s="183"/>
    </row>
    <row r="126" spans="1:8" ht="63" customHeight="1" thickBot="1" x14ac:dyDescent="0.25">
      <c r="A126" s="184" t="s">
        <v>74</v>
      </c>
      <c r="B126" s="185"/>
      <c r="C126" s="186"/>
      <c r="D126" s="187" t="s">
        <v>75</v>
      </c>
      <c r="E126" s="188"/>
      <c r="F126" s="188"/>
      <c r="G126" s="188"/>
      <c r="H126" s="189"/>
    </row>
    <row r="127" spans="1:8" ht="63" customHeight="1" x14ac:dyDescent="0.2">
      <c r="A127" s="190" t="s">
        <v>76</v>
      </c>
      <c r="B127" s="191"/>
      <c r="C127" s="186"/>
      <c r="D127" s="157">
        <v>822</v>
      </c>
      <c r="E127" s="157"/>
      <c r="F127" s="157"/>
      <c r="G127" s="157"/>
      <c r="H127" s="158"/>
    </row>
    <row r="128" spans="1:8" ht="63" customHeight="1" x14ac:dyDescent="0.2">
      <c r="A128" s="190" t="s">
        <v>77</v>
      </c>
      <c r="B128" s="191"/>
      <c r="C128" s="186"/>
      <c r="D128" s="157">
        <v>657.6</v>
      </c>
      <c r="E128" s="157"/>
      <c r="F128" s="157"/>
      <c r="G128" s="157"/>
      <c r="H128" s="158"/>
    </row>
    <row r="129" spans="1:8" ht="63" customHeight="1" x14ac:dyDescent="0.2">
      <c r="A129" s="190" t="s">
        <v>78</v>
      </c>
      <c r="B129" s="191"/>
      <c r="C129" s="186"/>
      <c r="D129" s="157">
        <v>548</v>
      </c>
      <c r="E129" s="157"/>
      <c r="F129" s="157"/>
      <c r="G129" s="157"/>
      <c r="H129" s="158"/>
    </row>
    <row r="130" spans="1:8" ht="63" customHeight="1" x14ac:dyDescent="0.2">
      <c r="A130" s="190" t="s">
        <v>79</v>
      </c>
      <c r="B130" s="191"/>
      <c r="C130" s="186"/>
      <c r="D130" s="157">
        <v>469.71428571428572</v>
      </c>
      <c r="E130" s="157"/>
      <c r="F130" s="157"/>
      <c r="G130" s="157"/>
      <c r="H130" s="158"/>
    </row>
    <row r="131" spans="1:8" ht="63" customHeight="1" x14ac:dyDescent="0.2">
      <c r="A131" s="190" t="s">
        <v>80</v>
      </c>
      <c r="B131" s="191"/>
      <c r="C131" s="186"/>
      <c r="D131" s="157">
        <v>411</v>
      </c>
      <c r="E131" s="157"/>
      <c r="F131" s="157"/>
      <c r="G131" s="157"/>
      <c r="H131" s="158"/>
    </row>
    <row r="132" spans="1:8" ht="63" customHeight="1" x14ac:dyDescent="0.2">
      <c r="A132" s="190" t="s">
        <v>81</v>
      </c>
      <c r="B132" s="191"/>
      <c r="C132" s="186"/>
      <c r="D132" s="157">
        <v>365.33333333333331</v>
      </c>
      <c r="E132" s="157"/>
      <c r="F132" s="157"/>
      <c r="G132" s="157"/>
      <c r="H132" s="158"/>
    </row>
    <row r="133" spans="1:8" ht="63" customHeight="1" thickBot="1" x14ac:dyDescent="0.25">
      <c r="A133" s="190" t="s">
        <v>82</v>
      </c>
      <c r="B133" s="191"/>
      <c r="C133" s="194"/>
      <c r="D133" s="157">
        <v>328.8</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44">
        <v>7800</v>
      </c>
      <c r="E134" s="45"/>
      <c r="F134" s="45"/>
      <c r="G134" s="45"/>
      <c r="H134" s="46"/>
    </row>
    <row r="135" spans="1:8" ht="21.75" thickBot="1" x14ac:dyDescent="0.25">
      <c r="A135" s="286"/>
      <c r="B135" s="287"/>
      <c r="C135" s="125"/>
      <c r="D135" s="288"/>
      <c r="E135" s="288"/>
      <c r="F135" s="288"/>
      <c r="G135" s="288"/>
      <c r="H135" s="289"/>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"2ГИС.ХАНТЫ-МАНСИЙСК"</v>
      </c>
      <c r="D136" s="31">
        <v>3504</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121">
        <v>720</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6">
        <v>2160</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"2ГИС.ХАНТЫ-МАНСИЙСК"</v>
      </c>
      <c r="D139" s="36">
        <v>6000</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"2ГИС.ХАНТЫ-МАНСИЙСК"</v>
      </c>
      <c r="D140" s="36">
        <v>7200</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6">
        <v>480</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6">
        <v>480</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6">
        <v>600</v>
      </c>
      <c r="E143" s="37"/>
      <c r="F143" s="37"/>
      <c r="G143" s="37"/>
      <c r="H143" s="38"/>
    </row>
    <row r="144" spans="1:8" ht="50.1" customHeight="1" x14ac:dyDescent="0.2">
      <c r="A144" s="160" t="s">
        <v>93</v>
      </c>
      <c r="B144" s="161"/>
      <c r="C144" s="203" t="str">
        <f>C137</f>
        <v>Электронный справочник на основе Справочника организаций "2ГИС.ХАНТЫ-МАНСИЙСК" (версия для ПК)</v>
      </c>
      <c r="D144" s="36">
        <v>5502</v>
      </c>
      <c r="E144" s="37"/>
      <c r="F144" s="37"/>
      <c r="G144" s="37"/>
      <c r="H144" s="38"/>
    </row>
    <row r="145" spans="1:8" ht="50.1" customHeight="1" x14ac:dyDescent="0.2">
      <c r="A145" s="160" t="s">
        <v>94</v>
      </c>
      <c r="B145" s="161"/>
      <c r="C145" s="202" t="s">
        <v>95</v>
      </c>
      <c r="D145" s="36">
        <v>600</v>
      </c>
      <c r="E145" s="37"/>
      <c r="F145" s="37"/>
      <c r="G145" s="37"/>
      <c r="H145" s="38"/>
    </row>
    <row r="146" spans="1:8" ht="75"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6">
        <v>2502</v>
      </c>
      <c r="E146" s="37"/>
      <c r="F146" s="37"/>
      <c r="G146" s="37"/>
      <c r="H146" s="38"/>
    </row>
    <row r="147" spans="1:8" ht="75" customHeight="1" x14ac:dyDescent="0.2">
      <c r="A147" s="160" t="s">
        <v>97</v>
      </c>
      <c r="B147" s="161"/>
      <c r="C147" s="202"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6">
        <v>2004</v>
      </c>
      <c r="E147" s="37"/>
      <c r="F147" s="37"/>
      <c r="G147" s="37"/>
      <c r="H147" s="38"/>
    </row>
    <row r="148" spans="1:8" ht="75" customHeight="1" x14ac:dyDescent="0.2">
      <c r="A148" s="160" t="s">
        <v>98</v>
      </c>
      <c r="B148" s="161"/>
      <c r="C148"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6">
        <v>1380</v>
      </c>
      <c r="E148" s="37"/>
      <c r="F148" s="37"/>
      <c r="G148" s="37"/>
      <c r="H148" s="38"/>
    </row>
    <row r="149" spans="1:8" ht="75" customHeight="1" x14ac:dyDescent="0.2">
      <c r="A149" s="160" t="s">
        <v>99</v>
      </c>
      <c r="B149" s="161"/>
      <c r="C149"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6">
        <v>816</v>
      </c>
      <c r="E149" s="37"/>
      <c r="F149" s="37"/>
      <c r="G149" s="37"/>
      <c r="H149" s="38"/>
    </row>
    <row r="150" spans="1:8" ht="75" customHeight="1" x14ac:dyDescent="0.2">
      <c r="A150" s="160" t="s">
        <v>100</v>
      </c>
      <c r="B150" s="161" t="s">
        <v>100</v>
      </c>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6">
        <v>6000</v>
      </c>
      <c r="E150" s="37"/>
      <c r="F150" s="37"/>
      <c r="G150" s="37"/>
      <c r="H150" s="38"/>
    </row>
    <row r="151" spans="1:8" ht="75" customHeight="1" x14ac:dyDescent="0.2">
      <c r="A151" s="160" t="s">
        <v>101</v>
      </c>
      <c r="B151" s="161" t="s">
        <v>101</v>
      </c>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6">
        <v>3000</v>
      </c>
      <c r="E151" s="37"/>
      <c r="F151" s="37"/>
      <c r="G151" s="37"/>
      <c r="H151" s="38"/>
    </row>
    <row r="152" spans="1:8" ht="50.1" customHeight="1" thickBot="1" x14ac:dyDescent="0.25">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6">
        <v>480</v>
      </c>
      <c r="E152" s="37"/>
      <c r="F152" s="37"/>
      <c r="G152" s="37"/>
      <c r="H152" s="38"/>
    </row>
    <row r="153" spans="1:8" s="16" customFormat="1" ht="102" customHeight="1" thickBot="1" x14ac:dyDescent="0.25">
      <c r="A153" s="160" t="s">
        <v>16</v>
      </c>
      <c r="B153" s="161"/>
      <c r="C15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6">
        <v>480</v>
      </c>
      <c r="E153" s="37"/>
      <c r="F153" s="37"/>
      <c r="G153" s="37"/>
      <c r="H153" s="38"/>
    </row>
    <row r="154" spans="1:8" s="16" customFormat="1" ht="102" customHeight="1" thickBot="1" x14ac:dyDescent="0.25">
      <c r="A154" s="160" t="s">
        <v>103</v>
      </c>
      <c r="B154" s="161"/>
      <c r="C15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4" s="36">
        <v>50010</v>
      </c>
      <c r="E154" s="37"/>
      <c r="F154" s="37"/>
      <c r="G154" s="37"/>
      <c r="H154" s="38"/>
    </row>
    <row r="155" spans="1:8" s="16" customFormat="1" ht="126" customHeight="1" x14ac:dyDescent="0.2">
      <c r="A155" s="160" t="s">
        <v>104</v>
      </c>
      <c r="B155" s="161"/>
      <c r="C15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5" s="36">
        <v>4002</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6">
        <v>2004</v>
      </c>
      <c r="E156" s="37"/>
      <c r="F156" s="37"/>
      <c r="G156" s="37"/>
      <c r="H156" s="38"/>
    </row>
    <row r="157" spans="1:8" s="16" customFormat="1" ht="96" customHeight="1" x14ac:dyDescent="0.2">
      <c r="A157" s="154" t="s">
        <v>106</v>
      </c>
      <c r="B157" s="204"/>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7" s="36">
        <v>5010</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"2ГИС.ХАНТЫ-МАНСИЙСК"</v>
      </c>
      <c r="D158" s="36">
        <v>4920</v>
      </c>
      <c r="E158" s="37"/>
      <c r="F158" s="37"/>
      <c r="G158" s="37"/>
      <c r="H158" s="38"/>
    </row>
    <row r="159" spans="1:8" ht="50.1" customHeight="1" x14ac:dyDescent="0.2">
      <c r="A159" s="160" t="s">
        <v>108</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6">
        <v>1080</v>
      </c>
      <c r="E159" s="37"/>
      <c r="F159" s="37"/>
      <c r="G159" s="37"/>
      <c r="H159" s="38"/>
    </row>
    <row r="160" spans="1:8" ht="50.1" customHeight="1" x14ac:dyDescent="0.2">
      <c r="A160" s="160" t="s">
        <v>109</v>
      </c>
      <c r="B160" s="161"/>
      <c r="C160" s="202" t="str">
        <f t="shared" si="1"/>
        <v>Электронный справочник на основе Справочника организаций "2ГИС.ХАНТЫ-МАНСИЙСК" (версия для ПК)</v>
      </c>
      <c r="D160" s="36">
        <v>3120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"2ГИС.ХАНТЫ-МАНСИЙСК"</v>
      </c>
      <c r="D161" s="36">
        <v>8400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"2ГИС.ХАНТЫ-МАНСИЙСК"</v>
      </c>
      <c r="D162" s="36">
        <v>10080</v>
      </c>
      <c r="E162" s="37"/>
      <c r="F162" s="37"/>
      <c r="G162" s="37"/>
      <c r="H162" s="38"/>
    </row>
    <row r="163" spans="1:8" ht="50.1" customHeight="1" x14ac:dyDescent="0.2">
      <c r="A163" s="160" t="s">
        <v>112</v>
      </c>
      <c r="B163" s="161"/>
      <c r="C163" s="202" t="str">
        <f t="shared" si="1"/>
        <v>Электронный справочник на основе Справочника организаций "2ГИС.ХАНТЫ-МАНСИЙСК" (версия для ПК)</v>
      </c>
      <c r="D163" s="36">
        <v>720</v>
      </c>
      <c r="E163" s="37"/>
      <c r="F163" s="37"/>
      <c r="G163" s="37"/>
      <c r="H163" s="38"/>
    </row>
    <row r="164" spans="1:8" ht="50.1" customHeight="1" x14ac:dyDescent="0.2">
      <c r="A164" s="160" t="s">
        <v>113</v>
      </c>
      <c r="B164" s="161"/>
      <c r="C164" s="202" t="str">
        <f t="shared" si="1"/>
        <v>Электронный справочник на основе Справочника организаций "2ГИС.ХАНТЫ-МАНСИЙСК" (версия для ПК)</v>
      </c>
      <c r="D164" s="36">
        <v>720</v>
      </c>
      <c r="E164" s="37"/>
      <c r="F164" s="37"/>
      <c r="G164" s="37"/>
      <c r="H164" s="38"/>
    </row>
    <row r="165" spans="1:8" ht="50.1" customHeight="1" x14ac:dyDescent="0.2">
      <c r="A165" s="160" t="s">
        <v>114</v>
      </c>
      <c r="B165" s="161"/>
      <c r="C165" s="202" t="str">
        <f t="shared" si="1"/>
        <v>Электронный справочник на основе Справочника организаций "2ГИС.ХАНТЫ-МАНСИЙСК" (версия для ПК)</v>
      </c>
      <c r="D165" s="36">
        <v>840</v>
      </c>
      <c r="E165" s="37"/>
      <c r="F165" s="37"/>
      <c r="G165" s="37"/>
      <c r="H165" s="38"/>
    </row>
    <row r="166" spans="1:8" ht="50.1" customHeight="1" x14ac:dyDescent="0.2">
      <c r="A166" s="160" t="s">
        <v>115</v>
      </c>
      <c r="B166" s="161"/>
      <c r="C166" s="202" t="s">
        <v>95</v>
      </c>
      <c r="D166" s="36">
        <v>840</v>
      </c>
      <c r="E166" s="37"/>
      <c r="F166" s="37"/>
      <c r="G166" s="37"/>
      <c r="H166" s="38"/>
    </row>
    <row r="167" spans="1:8" ht="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6">
        <v>8400</v>
      </c>
      <c r="E167" s="37"/>
      <c r="F167" s="37"/>
      <c r="G167" s="37"/>
      <c r="H167" s="38"/>
    </row>
    <row r="168" spans="1:8" ht="50.1" customHeight="1" thickBot="1" x14ac:dyDescent="0.25">
      <c r="A168" s="160" t="s">
        <v>117</v>
      </c>
      <c r="B168" s="161"/>
      <c r="C168" s="202" t="str">
        <f t="shared" si="1"/>
        <v>Электронный справочник на основе Справочника организаций "2ГИС.ХАНТЫ-МАНСИЙСК" (версия для ПК)</v>
      </c>
      <c r="D168" s="44">
        <v>720</v>
      </c>
      <c r="E168" s="45"/>
      <c r="F168" s="45"/>
      <c r="G168" s="45"/>
      <c r="H168" s="46"/>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6">
        <v>2502</v>
      </c>
      <c r="E170" s="37"/>
      <c r="F170" s="37"/>
      <c r="G170" s="37"/>
      <c r="H170" s="38"/>
    </row>
    <row r="171" spans="1:8" s="16" customFormat="1" ht="50.1" customHeight="1" x14ac:dyDescent="0.2">
      <c r="A171" s="160" t="s">
        <v>120</v>
      </c>
      <c r="B171" s="161"/>
      <c r="C171" s="209"/>
      <c r="D171" s="36">
        <v>2502</v>
      </c>
      <c r="E171" s="37"/>
      <c r="F171" s="37"/>
      <c r="G171" s="37"/>
      <c r="H171" s="38"/>
    </row>
    <row r="172" spans="1:8" s="16" customFormat="1" ht="50.1" customHeight="1" x14ac:dyDescent="0.2">
      <c r="A172" s="207" t="s">
        <v>121</v>
      </c>
      <c r="B172" s="208"/>
      <c r="C172" s="209"/>
      <c r="D172" s="293">
        <v>1500</v>
      </c>
      <c r="E172" s="157"/>
      <c r="F172" s="157"/>
      <c r="G172" s="157"/>
      <c r="H172" s="157"/>
    </row>
    <row r="173" spans="1:8" s="16" customFormat="1" ht="50.1" customHeight="1" x14ac:dyDescent="0.2">
      <c r="A173" s="207" t="s">
        <v>122</v>
      </c>
      <c r="B173" s="208"/>
      <c r="C173" s="209"/>
      <c r="D173" s="293">
        <v>150</v>
      </c>
      <c r="E173" s="157"/>
      <c r="F173" s="157"/>
      <c r="G173" s="157"/>
      <c r="H173" s="157"/>
    </row>
    <row r="174" spans="1:8" s="16" customFormat="1" ht="50.1" customHeight="1" thickBot="1" x14ac:dyDescent="0.25">
      <c r="A174" s="207" t="s">
        <v>123</v>
      </c>
      <c r="B174" s="208"/>
      <c r="C174" s="210"/>
      <c r="D174" s="78">
        <v>510</v>
      </c>
      <c r="E174" s="79"/>
      <c r="F174" s="79"/>
      <c r="G174" s="79"/>
      <c r="H174" s="79"/>
    </row>
    <row r="175" spans="1:8" s="16" customFormat="1" ht="50.1" customHeight="1" thickBot="1" x14ac:dyDescent="0.25">
      <c r="A175" s="24" t="s">
        <v>124</v>
      </c>
      <c r="B175" s="25"/>
      <c r="C175" s="26"/>
      <c r="D175" s="173"/>
      <c r="E175" s="173"/>
      <c r="F175" s="173"/>
      <c r="G175" s="173"/>
      <c r="H175" s="174"/>
    </row>
    <row r="176" spans="1:8" ht="50.1" customHeight="1" x14ac:dyDescent="0.2">
      <c r="A176" s="160" t="s">
        <v>125</v>
      </c>
      <c r="B176" s="161"/>
      <c r="C176" s="202" t="str">
        <f>"Интернет-площадка 2gis.ru на основе Cправочника организаций "&amp;$C$2&amp;""</f>
        <v>Интернет-площадка 2gis.ru на основе Cправочника организаций "2ГИС.ХАНТЫ-МАНСИЙСК"</v>
      </c>
      <c r="D176" s="36">
        <v>1302</v>
      </c>
      <c r="E176" s="37"/>
      <c r="F176" s="37"/>
      <c r="G176" s="37"/>
      <c r="H176" s="38"/>
    </row>
    <row r="177" spans="1:8" ht="50.1" customHeight="1" x14ac:dyDescent="0.2">
      <c r="A177" s="160" t="s">
        <v>126</v>
      </c>
      <c r="B177" s="161"/>
      <c r="C177"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7" s="36">
        <v>600</v>
      </c>
      <c r="E177" s="37"/>
      <c r="F177" s="37"/>
      <c r="G177" s="37"/>
      <c r="H177" s="38"/>
    </row>
    <row r="178" spans="1:8" ht="50.1" customHeight="1" x14ac:dyDescent="0.2">
      <c r="A178" s="160" t="s">
        <v>195</v>
      </c>
      <c r="B178" s="161"/>
      <c r="C178" s="202" t="str">
        <f>"Интернет-площадка 2gis.ru на основе Cправочника организаций "&amp;$C$2&amp;""</f>
        <v>Интернет-площадка 2gis.ru на основе Cправочника организаций "2ГИС.ХАНТЫ-МАНСИЙСК"</v>
      </c>
      <c r="D178" s="36">
        <v>1920</v>
      </c>
      <c r="E178" s="37"/>
      <c r="F178" s="37"/>
      <c r="G178" s="37"/>
      <c r="H178" s="38"/>
    </row>
    <row r="179" spans="1:8" ht="50.1" customHeight="1" x14ac:dyDescent="0.2">
      <c r="A179" s="160" t="s">
        <v>128</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9" s="36">
        <v>840</v>
      </c>
      <c r="E179" s="37"/>
      <c r="F179" s="37"/>
      <c r="G179" s="37"/>
      <c r="H179" s="38"/>
    </row>
    <row r="180" spans="1:8" s="16" customFormat="1" ht="126" customHeight="1" thickBot="1" x14ac:dyDescent="0.25">
      <c r="A180" s="160" t="s">
        <v>129</v>
      </c>
      <c r="B180" s="161"/>
      <c r="C180" s="455" t="str">
        <f>C176</f>
        <v>Интернет-площадка 2gis.ru на основе Cправочника организаций "2ГИС.ХАНТЫ-МАНСИЙСК"</v>
      </c>
      <c r="D180" s="304">
        <v>5262</v>
      </c>
      <c r="E180" s="165"/>
      <c r="F180" s="165"/>
      <c r="G180" s="165"/>
      <c r="H180" s="166"/>
    </row>
    <row r="181" spans="1:8" ht="50.1" customHeight="1" thickBot="1" x14ac:dyDescent="0.25">
      <c r="A181" s="24" t="s">
        <v>196</v>
      </c>
      <c r="B181" s="25"/>
      <c r="C181" s="26"/>
      <c r="D181" s="173"/>
      <c r="E181" s="173"/>
      <c r="F181" s="173"/>
      <c r="G181" s="173"/>
      <c r="H181" s="174"/>
    </row>
    <row r="182" spans="1:8" s="23" customFormat="1" ht="30" customHeight="1" thickBot="1" x14ac:dyDescent="0.25">
      <c r="A182" s="297"/>
      <c r="B182" s="298"/>
      <c r="C182" s="456"/>
      <c r="D182" s="298"/>
      <c r="E182" s="298"/>
      <c r="F182" s="298"/>
      <c r="G182" s="298"/>
      <c r="H182" s="299"/>
    </row>
    <row r="183" spans="1:8" s="16" customFormat="1" ht="185.25" customHeight="1" x14ac:dyDescent="0.2">
      <c r="A183" s="160" t="s">
        <v>197</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3" s="31">
        <v>9780</v>
      </c>
      <c r="E183" s="32"/>
      <c r="F183" s="32"/>
      <c r="G183" s="32"/>
      <c r="H183" s="33"/>
    </row>
    <row r="184" spans="1:8" s="16" customFormat="1" ht="83.25" customHeight="1" thickBot="1" x14ac:dyDescent="0.25">
      <c r="A184" s="160" t="s">
        <v>198</v>
      </c>
      <c r="B184" s="161"/>
      <c r="C184" s="209"/>
      <c r="D184" s="36">
        <v>9780</v>
      </c>
      <c r="E184" s="37"/>
      <c r="F184" s="37"/>
      <c r="G184" s="37"/>
      <c r="H184" s="38"/>
    </row>
    <row r="185" spans="1:8" ht="21.75" thickBot="1" x14ac:dyDescent="0.25">
      <c r="A185" s="286"/>
      <c r="B185" s="287"/>
      <c r="C185" s="130"/>
      <c r="D185" s="288"/>
      <c r="E185" s="288"/>
      <c r="F185" s="288"/>
      <c r="G185" s="288"/>
      <c r="H185" s="289"/>
    </row>
    <row r="187" spans="1:8" ht="21" x14ac:dyDescent="0.2">
      <c r="A187" s="216"/>
      <c r="B187" s="217" t="s">
        <v>130</v>
      </c>
      <c r="C187" s="218" t="s">
        <v>522</v>
      </c>
      <c r="D187" s="218"/>
      <c r="E187" s="219"/>
      <c r="F187" s="219"/>
      <c r="G187" s="219"/>
      <c r="H187" s="219"/>
    </row>
    <row r="188" spans="1:8" ht="21" x14ac:dyDescent="0.2">
      <c r="A188" s="216"/>
      <c r="B188" s="219"/>
      <c r="C188" s="220" t="s">
        <v>523</v>
      </c>
      <c r="D188" s="220"/>
      <c r="E188" s="219"/>
      <c r="F188" s="219"/>
      <c r="G188" s="219"/>
      <c r="H188" s="219"/>
    </row>
    <row r="189" spans="1:8" ht="21" x14ac:dyDescent="0.2">
      <c r="A189" s="216"/>
      <c r="B189" s="219"/>
      <c r="C189" s="220" t="s">
        <v>524</v>
      </c>
      <c r="D189" s="220"/>
      <c r="E189" s="219"/>
      <c r="F189" s="219"/>
      <c r="G189" s="219"/>
      <c r="H189" s="219"/>
    </row>
    <row r="190" spans="1:8" ht="21" x14ac:dyDescent="0.2">
      <c r="C190" s="220"/>
      <c r="D190" s="220"/>
      <c r="E190" s="219"/>
      <c r="F190" s="219"/>
      <c r="G190" s="219"/>
      <c r="H190" s="213"/>
    </row>
    <row r="191" spans="1:8" ht="26.25" customHeight="1" x14ac:dyDescent="0.2">
      <c r="A191" s="223" t="str">
        <f>Абакан_юр!A171</f>
        <v>По соглашению сторон в качестве валюты платежа могут выступать украинские гривны, в этом случае курс следующий: 1 руб. = 0,5104 гривен</v>
      </c>
      <c r="B191" s="223"/>
      <c r="C191" s="223"/>
      <c r="D191" s="224"/>
      <c r="E191" s="224"/>
      <c r="F191" s="225"/>
      <c r="G191" s="226"/>
      <c r="H191" s="226"/>
    </row>
    <row r="192" spans="1:8" ht="26.25" customHeight="1" x14ac:dyDescent="0.2">
      <c r="A192" s="223" t="str">
        <f>Абакан_юр!A172</f>
        <v>По соглашению сторон в качестве валюты платежа могут выступать дирхамы ОАЭ, в этом случае курс следующий: 1 руб. = 0,0436 дирхам</v>
      </c>
      <c r="B192" s="223"/>
      <c r="C192" s="223"/>
      <c r="D192" s="224"/>
      <c r="E192" s="224"/>
      <c r="F192" s="225"/>
      <c r="G192" s="228"/>
      <c r="H192" s="228"/>
    </row>
    <row r="193" spans="1:8" ht="26.25" customHeight="1" x14ac:dyDescent="0.2">
      <c r="A193" s="223" t="str">
        <f>Абакан_юр!A173</f>
        <v>По соглашению сторон в качестве валюты платежа могут выступать доллары США, в этом случае курс следующий: 1 руб. = 0,0118 доллара</v>
      </c>
      <c r="B193" s="223"/>
      <c r="C193" s="223"/>
      <c r="D193" s="224"/>
      <c r="E193" s="224"/>
      <c r="F193" s="225"/>
      <c r="G193" s="228"/>
      <c r="H193" s="228"/>
    </row>
    <row r="194" spans="1:8" ht="26.25" customHeight="1" x14ac:dyDescent="0.2">
      <c r="A194" s="223" t="str">
        <f>Абакан_юр!A174</f>
        <v>По соглашению сторон в качестве валюты платежа могут выступать евро, в этом случае курс следующий: 1 руб. = 0,0108 евро</v>
      </c>
      <c r="B194" s="223"/>
      <c r="C194" s="223"/>
      <c r="D194" s="224"/>
      <c r="E194" s="225"/>
      <c r="F194" s="225"/>
      <c r="G194" s="228"/>
      <c r="H194" s="228"/>
    </row>
    <row r="195" spans="1:8" ht="26.25" customHeight="1" x14ac:dyDescent="0.2">
      <c r="A195" s="223" t="str">
        <f>Абакан_юр!A175</f>
        <v>По соглашению сторон в качестве валюты платежа могут выступать чешские кроны, в этом случае курс следующий: 1 руб. = 0,2741 крона</v>
      </c>
      <c r="B195" s="223"/>
      <c r="C195" s="223"/>
      <c r="D195" s="224"/>
      <c r="E195" s="225"/>
      <c r="F195" s="225"/>
      <c r="G195" s="228"/>
      <c r="H195" s="228"/>
    </row>
    <row r="196" spans="1:8" ht="26.25" customHeight="1" x14ac:dyDescent="0.2">
      <c r="A196" s="223" t="str">
        <f>Абакан_юр!A176</f>
        <v>По соглашению сторон в качестве валюты платежа могут выступать киргизские сомы, в этом случае курс следующий: 1 руб. = 1,0001 сом</v>
      </c>
      <c r="B196" s="223"/>
      <c r="C196" s="223"/>
      <c r="D196" s="224"/>
      <c r="E196" s="224"/>
      <c r="F196" s="225"/>
      <c r="G196" s="228"/>
      <c r="H196" s="228"/>
    </row>
    <row r="197" spans="1:8" ht="26.25" customHeight="1" x14ac:dyDescent="0.2">
      <c r="A197" s="223" t="str">
        <f>Абакан_юр!A177</f>
        <v>По соглашению сторон в качестве валюты платежа могут выступать казахстанские тенге, в этом случае курс следующий: 1 руб. = 5,6363 тенге</v>
      </c>
      <c r="B197" s="223"/>
      <c r="C197" s="223"/>
      <c r="D197" s="224"/>
      <c r="E197" s="224"/>
      <c r="F197" s="225"/>
      <c r="G197" s="228"/>
      <c r="H197" s="228"/>
    </row>
    <row r="198" spans="1:8" ht="26.25" x14ac:dyDescent="0.2">
      <c r="A198" s="229"/>
      <c r="B198" s="229"/>
      <c r="C198" s="230"/>
      <c r="D198" s="231"/>
      <c r="E198" s="231"/>
      <c r="F198" s="232"/>
      <c r="G198" s="233"/>
      <c r="H198" s="233"/>
    </row>
    <row r="199" spans="1:8" ht="21" x14ac:dyDescent="0.2">
      <c r="A199" s="235" t="s">
        <v>141</v>
      </c>
      <c r="B199" s="235"/>
      <c r="C199" s="235"/>
      <c r="D199" s="235"/>
      <c r="E199" s="235"/>
      <c r="F199" s="235"/>
      <c r="G199" s="235"/>
      <c r="H199" s="235"/>
    </row>
    <row r="200" spans="1:8" ht="21" x14ac:dyDescent="0.2">
      <c r="A200" s="235" t="s">
        <v>142</v>
      </c>
      <c r="B200" s="235"/>
      <c r="C200" s="235"/>
      <c r="D200" s="235"/>
      <c r="E200" s="235"/>
      <c r="F200" s="235"/>
      <c r="G200" s="235"/>
      <c r="H200" s="235"/>
    </row>
    <row r="201" spans="1:8" ht="26.25" x14ac:dyDescent="0.2">
      <c r="A201" s="229"/>
      <c r="B201" s="229"/>
      <c r="C201" s="230"/>
      <c r="D201" s="231"/>
      <c r="E201" s="231"/>
      <c r="F201" s="232"/>
      <c r="G201" s="233"/>
      <c r="H201" s="233"/>
    </row>
    <row r="202" spans="1:8" ht="50.1" customHeight="1" thickBot="1" x14ac:dyDescent="0.25">
      <c r="A202" s="236" t="s">
        <v>143</v>
      </c>
      <c r="B202" s="236"/>
      <c r="C202" s="236"/>
      <c r="D202" s="236"/>
      <c r="E202" s="236"/>
      <c r="F202" s="237"/>
      <c r="G202" s="227"/>
      <c r="H202" s="238"/>
    </row>
    <row r="203" spans="1:8" ht="50.1" customHeight="1" thickBot="1" x14ac:dyDescent="0.25">
      <c r="A203" s="239" t="s">
        <v>144</v>
      </c>
      <c r="B203" s="240"/>
      <c r="C203" s="240"/>
      <c r="D203" s="240"/>
      <c r="E203" s="241"/>
      <c r="F203" s="242"/>
      <c r="H203" s="243"/>
    </row>
    <row r="204" spans="1:8" ht="112.5" customHeight="1" thickBot="1" x14ac:dyDescent="0.25">
      <c r="A204" s="421" t="s">
        <v>145</v>
      </c>
      <c r="B204" s="422"/>
      <c r="C204" s="246" t="s">
        <v>146</v>
      </c>
      <c r="D204" s="435" t="s">
        <v>147</v>
      </c>
      <c r="E204" s="436"/>
      <c r="F204" s="248"/>
      <c r="G204" s="248"/>
      <c r="H204" s="248"/>
    </row>
    <row r="205" spans="1:8" ht="112.5" customHeight="1" x14ac:dyDescent="0.2">
      <c r="A205" s="249" t="s">
        <v>148</v>
      </c>
      <c r="B205" s="250"/>
      <c r="C205" s="251" t="s">
        <v>149</v>
      </c>
      <c r="D205" s="252" t="s">
        <v>150</v>
      </c>
      <c r="E205" s="253"/>
      <c r="F205" s="248"/>
      <c r="G205" s="248"/>
      <c r="H205" s="248"/>
    </row>
    <row r="206" spans="1:8" ht="100.5" customHeight="1" x14ac:dyDescent="0.2">
      <c r="A206" s="254" t="s">
        <v>151</v>
      </c>
      <c r="B206" s="255"/>
      <c r="C206" s="256" t="s">
        <v>152</v>
      </c>
      <c r="D206" s="257" t="s">
        <v>153</v>
      </c>
      <c r="E206" s="258"/>
      <c r="F206" s="248"/>
      <c r="G206" s="248"/>
      <c r="H206" s="248"/>
    </row>
    <row r="207" spans="1:8" ht="124.5" customHeight="1" thickBot="1" x14ac:dyDescent="0.25">
      <c r="A207" s="316" t="s">
        <v>154</v>
      </c>
      <c r="B207" s="317"/>
      <c r="C207" s="318" t="s">
        <v>155</v>
      </c>
      <c r="D207" s="319" t="s">
        <v>153</v>
      </c>
      <c r="E207" s="320"/>
      <c r="F207" s="248"/>
      <c r="G207" s="248"/>
      <c r="H207" s="248"/>
    </row>
    <row r="208" spans="1:8" s="213" customFormat="1" ht="102.75" customHeight="1" thickBot="1" x14ac:dyDescent="0.25">
      <c r="A208" s="316" t="s">
        <v>157</v>
      </c>
      <c r="B208" s="317"/>
      <c r="C208" s="613" t="s">
        <v>158</v>
      </c>
      <c r="D208" s="319" t="s">
        <v>153</v>
      </c>
      <c r="E208" s="320"/>
      <c r="F208" s="242"/>
      <c r="G208" s="242"/>
      <c r="H208" s="242"/>
    </row>
    <row r="209" spans="1:8" s="234" customFormat="1" ht="222.75" customHeight="1" thickBot="1" x14ac:dyDescent="0.25">
      <c r="A209" s="316" t="s">
        <v>159</v>
      </c>
      <c r="B209" s="317"/>
      <c r="C209" s="318" t="s">
        <v>160</v>
      </c>
      <c r="D209" s="319" t="s">
        <v>153</v>
      </c>
      <c r="E209" s="320"/>
      <c r="F209" s="232"/>
      <c r="G209" s="233"/>
      <c r="H209" s="233"/>
    </row>
    <row r="210" spans="1:8" ht="198" customHeight="1" x14ac:dyDescent="0.2">
      <c r="A210"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235"/>
      <c r="C210" s="235"/>
      <c r="D210" s="235"/>
      <c r="E210" s="235"/>
      <c r="F210" s="235"/>
      <c r="G210" s="235"/>
      <c r="H210" s="235"/>
    </row>
    <row r="211" spans="1:8" ht="83.25" customHeight="1" x14ac:dyDescent="0.2">
      <c r="A211" s="235" t="s">
        <v>164</v>
      </c>
      <c r="B211" s="235"/>
      <c r="C211" s="235"/>
      <c r="D211" s="235"/>
      <c r="E211" s="235"/>
      <c r="F211" s="235"/>
      <c r="G211" s="235"/>
      <c r="H211" s="235"/>
    </row>
    <row r="212" spans="1:8" ht="23.25" x14ac:dyDescent="0.2">
      <c r="A212" s="260" t="s">
        <v>165</v>
      </c>
      <c r="B212" s="260"/>
      <c r="C212" s="260"/>
      <c r="D212" s="260"/>
      <c r="E212" s="260"/>
      <c r="F212" s="260"/>
      <c r="G212" s="260"/>
      <c r="H212" s="260"/>
    </row>
    <row r="213" spans="1:8" s="262" customFormat="1" ht="114.75" customHeight="1" x14ac:dyDescent="0.2">
      <c r="A213" s="235" t="s">
        <v>166</v>
      </c>
      <c r="B213" s="235"/>
      <c r="C213" s="235"/>
      <c r="D213" s="235"/>
      <c r="E213" s="235"/>
      <c r="F213" s="235"/>
      <c r="G213" s="235"/>
      <c r="H213" s="235"/>
    </row>
  </sheetData>
  <sheetProtection selectLockedCells="1" selectUnlockedCells="1"/>
  <mergeCells count="353">
    <mergeCell ref="A212:H212"/>
    <mergeCell ref="A213:E213"/>
    <mergeCell ref="F213:H213"/>
    <mergeCell ref="A208:B208"/>
    <mergeCell ref="D208:E208"/>
    <mergeCell ref="A209:B209"/>
    <mergeCell ref="D209:E209"/>
    <mergeCell ref="A210:H210"/>
    <mergeCell ref="A211:H21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192:C192"/>
    <mergeCell ref="A193:C193"/>
    <mergeCell ref="A194:C194"/>
    <mergeCell ref="A195:C195"/>
    <mergeCell ref="A196:C196"/>
    <mergeCell ref="A197:C197"/>
    <mergeCell ref="C187:D187"/>
    <mergeCell ref="C188:D188"/>
    <mergeCell ref="C189:D189"/>
    <mergeCell ref="C190:D190"/>
    <mergeCell ref="A191:C191"/>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7"/>
  <sheetViews>
    <sheetView view="pageBreakPreview" zoomScale="40" zoomScaleNormal="60" zoomScaleSheetLayoutView="40" workbookViewId="0">
      <pane ySplit="3" topLeftCell="A253"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августа 2024 г.</v>
      </c>
      <c r="B2" s="6" t="s">
        <v>2</v>
      </c>
      <c r="C2" s="7" t="s">
        <v>729</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330"/>
      <c r="B6" s="331"/>
      <c r="C6" s="331"/>
      <c r="D6" s="287" t="s">
        <v>228</v>
      </c>
      <c r="E6" s="287"/>
      <c r="F6" s="287"/>
      <c r="G6" s="287"/>
      <c r="H6" s="459"/>
    </row>
    <row r="7" spans="1:8" s="16" customFormat="1" ht="24.75" customHeight="1" thickBot="1" x14ac:dyDescent="0.25">
      <c r="A7" s="344"/>
      <c r="B7" s="345"/>
      <c r="C7" s="346"/>
      <c r="D7" s="263" t="s">
        <v>168</v>
      </c>
      <c r="E7" s="264" t="s">
        <v>169</v>
      </c>
      <c r="F7" s="265" t="s">
        <v>170</v>
      </c>
      <c r="G7" s="264" t="s">
        <v>171</v>
      </c>
      <c r="H7" s="266"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18957.599999999999</v>
      </c>
      <c r="E8" s="32">
        <f>F8*1.1</f>
        <v>17377.800000000003</v>
      </c>
      <c r="F8" s="32">
        <v>15798</v>
      </c>
      <c r="G8" s="32">
        <f>F8*0.75</f>
        <v>11848.5</v>
      </c>
      <c r="H8" s="33">
        <f>F8*0.5</f>
        <v>7899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19195.2</v>
      </c>
      <c r="E13" s="32">
        <f>F13*1.1</f>
        <v>17595.600000000002</v>
      </c>
      <c r="F13" s="32">
        <v>15996</v>
      </c>
      <c r="G13" s="32">
        <f>F13*0.75</f>
        <v>11997</v>
      </c>
      <c r="H13" s="33">
        <f>F13*0.5</f>
        <v>7998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3798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267">
        <v>480</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271"/>
      <c r="E26" s="272"/>
      <c r="F26" s="272"/>
      <c r="G26" s="272"/>
      <c r="H26" s="273"/>
    </row>
    <row r="27" spans="1:8" s="16" customFormat="1" ht="24.95" customHeight="1" thickBot="1" x14ac:dyDescent="0.25">
      <c r="A27" s="81"/>
      <c r="B27" s="48"/>
      <c r="C27" s="49"/>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47404.799999999996</v>
      </c>
      <c r="E28" s="32">
        <f>F28*1.1</f>
        <v>43454.400000000001</v>
      </c>
      <c r="F28" s="32">
        <v>39504</v>
      </c>
      <c r="G28" s="32">
        <f>F28*0.75</f>
        <v>29628</v>
      </c>
      <c r="H28" s="33">
        <f>F28*0.5</f>
        <v>19752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47995.199999999997</v>
      </c>
      <c r="E33" s="32">
        <f>F33*1.1</f>
        <v>43995.600000000006</v>
      </c>
      <c r="F33" s="32">
        <v>39996</v>
      </c>
      <c r="G33" s="32">
        <f>F33*0.75</f>
        <v>29997</v>
      </c>
      <c r="H33" s="33">
        <f>F33*0.5</f>
        <v>19998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9600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1">
        <f>F49*1.2</f>
        <v>22752</v>
      </c>
      <c r="E49" s="32">
        <f>F49*1.1</f>
        <v>20856</v>
      </c>
      <c r="F49" s="32">
        <v>18960</v>
      </c>
      <c r="G49" s="32">
        <f>F49*0.75</f>
        <v>14220</v>
      </c>
      <c r="H49" s="33">
        <f>F49*0.5</f>
        <v>9480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54">
        <f>F55*1.2</f>
        <v>23040</v>
      </c>
      <c r="E55" s="32">
        <f>F55*1.1</f>
        <v>21120</v>
      </c>
      <c r="F55" s="32">
        <v>19200</v>
      </c>
      <c r="G55" s="32">
        <f>F55*0.75</f>
        <v>14400</v>
      </c>
      <c r="H55" s="33">
        <f>F55*0.5</f>
        <v>9600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267">
        <v>480</v>
      </c>
      <c r="E61" s="268"/>
      <c r="F61" s="268"/>
      <c r="G61" s="268"/>
      <c r="H61" s="269"/>
    </row>
    <row r="62" spans="1:8" s="16" customFormat="1" ht="94.5" customHeight="1" x14ac:dyDescent="0.2">
      <c r="A62" s="71"/>
      <c r="B62" s="92"/>
      <c r="C62" s="93"/>
      <c r="D62" s="94"/>
      <c r="E62" s="95"/>
      <c r="F62" s="95"/>
      <c r="G62" s="95"/>
      <c r="H62" s="270"/>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271"/>
      <c r="E63" s="272"/>
      <c r="F63" s="272"/>
      <c r="G63" s="272"/>
      <c r="H63" s="273"/>
    </row>
    <row r="64" spans="1:8" s="16" customFormat="1" ht="24.95" customHeight="1" thickBot="1" x14ac:dyDescent="0.25">
      <c r="A64" s="81"/>
      <c r="B64" s="129"/>
      <c r="C64" s="130"/>
      <c r="D64" s="287" t="s">
        <v>228</v>
      </c>
      <c r="E64" s="287"/>
      <c r="F64" s="287"/>
      <c r="G64" s="287"/>
      <c r="H64" s="459"/>
    </row>
    <row r="65" spans="1:8" s="16" customFormat="1" ht="50.1" customHeight="1" thickBot="1" x14ac:dyDescent="0.25">
      <c r="A65" s="136" t="s">
        <v>663</v>
      </c>
      <c r="B65" s="137"/>
      <c r="C65" s="137"/>
      <c r="D65" s="138" t="str">
        <f>"от "&amp;MIN(D66:D90)&amp;" до "&amp;MAX(D66:D90)</f>
        <v>от 3498 до 87450</v>
      </c>
      <c r="E65" s="139"/>
      <c r="F65" s="139"/>
      <c r="G65" s="139"/>
      <c r="H65" s="140"/>
    </row>
    <row r="66" spans="1:8" s="16" customFormat="1" ht="37.5" customHeight="1" outlineLevel="1" x14ac:dyDescent="0.2">
      <c r="A66" s="141" t="s">
        <v>39</v>
      </c>
      <c r="B66" s="364"/>
      <c r="C66"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144">
        <v>3498</v>
      </c>
      <c r="E66" s="145"/>
      <c r="F66" s="145"/>
      <c r="G66" s="145"/>
      <c r="H66" s="146"/>
    </row>
    <row r="67" spans="1:8" s="16" customFormat="1" ht="37.5" customHeight="1" outlineLevel="1" x14ac:dyDescent="0.2">
      <c r="A67" s="147" t="s">
        <v>40</v>
      </c>
      <c r="B67" s="366"/>
      <c r="C67" s="350"/>
      <c r="D67" s="36">
        <v>6996</v>
      </c>
      <c r="E67" s="37"/>
      <c r="F67" s="37"/>
      <c r="G67" s="37"/>
      <c r="H67" s="38"/>
    </row>
    <row r="68" spans="1:8" s="16" customFormat="1" ht="37.5" customHeight="1" outlineLevel="1" x14ac:dyDescent="0.2">
      <c r="A68" s="147" t="s">
        <v>41</v>
      </c>
      <c r="B68" s="366"/>
      <c r="C68" s="350"/>
      <c r="D68" s="36">
        <v>10494</v>
      </c>
      <c r="E68" s="37"/>
      <c r="F68" s="37"/>
      <c r="G68" s="37"/>
      <c r="H68" s="38"/>
    </row>
    <row r="69" spans="1:8" s="16" customFormat="1" ht="37.5" customHeight="1" outlineLevel="1" x14ac:dyDescent="0.2">
      <c r="A69" s="147" t="s">
        <v>42</v>
      </c>
      <c r="B69" s="366"/>
      <c r="C69" s="350"/>
      <c r="D69" s="36">
        <v>13992</v>
      </c>
      <c r="E69" s="37"/>
      <c r="F69" s="37"/>
      <c r="G69" s="37"/>
      <c r="H69" s="38"/>
    </row>
    <row r="70" spans="1:8" s="16" customFormat="1" ht="37.5" customHeight="1" outlineLevel="1" x14ac:dyDescent="0.2">
      <c r="A70" s="147" t="s">
        <v>43</v>
      </c>
      <c r="B70" s="366"/>
      <c r="C70" s="350"/>
      <c r="D70" s="36">
        <v>17490</v>
      </c>
      <c r="E70" s="37"/>
      <c r="F70" s="37"/>
      <c r="G70" s="37"/>
      <c r="H70" s="38"/>
    </row>
    <row r="71" spans="1:8" s="16" customFormat="1" ht="37.5" customHeight="1" outlineLevel="1" x14ac:dyDescent="0.2">
      <c r="A71" s="147" t="s">
        <v>44</v>
      </c>
      <c r="B71" s="366"/>
      <c r="C71" s="350"/>
      <c r="D71" s="36">
        <v>20988</v>
      </c>
      <c r="E71" s="37"/>
      <c r="F71" s="37"/>
      <c r="G71" s="37"/>
      <c r="H71" s="38"/>
    </row>
    <row r="72" spans="1:8" s="16" customFormat="1" ht="37.5" customHeight="1" outlineLevel="1" x14ac:dyDescent="0.2">
      <c r="A72" s="147" t="s">
        <v>45</v>
      </c>
      <c r="B72" s="366"/>
      <c r="C72" s="350"/>
      <c r="D72" s="36">
        <v>24486</v>
      </c>
      <c r="E72" s="37"/>
      <c r="F72" s="37"/>
      <c r="G72" s="37"/>
      <c r="H72" s="38"/>
    </row>
    <row r="73" spans="1:8" s="16" customFormat="1" ht="37.5" customHeight="1" outlineLevel="1" x14ac:dyDescent="0.2">
      <c r="A73" s="147" t="s">
        <v>46</v>
      </c>
      <c r="B73" s="366"/>
      <c r="C73" s="350"/>
      <c r="D73" s="36">
        <v>27984</v>
      </c>
      <c r="E73" s="37"/>
      <c r="F73" s="37"/>
      <c r="G73" s="37"/>
      <c r="H73" s="38"/>
    </row>
    <row r="74" spans="1:8" s="16" customFormat="1" ht="37.5" customHeight="1" outlineLevel="1" x14ac:dyDescent="0.2">
      <c r="A74" s="147" t="s">
        <v>47</v>
      </c>
      <c r="B74" s="366"/>
      <c r="C74" s="350"/>
      <c r="D74" s="36">
        <v>31482</v>
      </c>
      <c r="E74" s="37"/>
      <c r="F74" s="37"/>
      <c r="G74" s="37"/>
      <c r="H74" s="38"/>
    </row>
    <row r="75" spans="1:8" s="16" customFormat="1" ht="37.5" customHeight="1" outlineLevel="1" x14ac:dyDescent="0.2">
      <c r="A75" s="147" t="s">
        <v>48</v>
      </c>
      <c r="B75" s="366"/>
      <c r="C75" s="350"/>
      <c r="D75" s="36">
        <v>34980</v>
      </c>
      <c r="E75" s="37"/>
      <c r="F75" s="37"/>
      <c r="G75" s="37"/>
      <c r="H75" s="38"/>
    </row>
    <row r="76" spans="1:8" s="16" customFormat="1" ht="37.5" customHeight="1" outlineLevel="1" x14ac:dyDescent="0.2">
      <c r="A76" s="147" t="s">
        <v>49</v>
      </c>
      <c r="B76" s="366"/>
      <c r="C76" s="350"/>
      <c r="D76" s="36">
        <v>38478</v>
      </c>
      <c r="E76" s="37"/>
      <c r="F76" s="37"/>
      <c r="G76" s="37"/>
      <c r="H76" s="38"/>
    </row>
    <row r="77" spans="1:8" s="16" customFormat="1" ht="37.5" customHeight="1" outlineLevel="1" x14ac:dyDescent="0.2">
      <c r="A77" s="147" t="s">
        <v>50</v>
      </c>
      <c r="B77" s="366"/>
      <c r="C77" s="350"/>
      <c r="D77" s="36">
        <v>41976</v>
      </c>
      <c r="E77" s="37"/>
      <c r="F77" s="37"/>
      <c r="G77" s="37"/>
      <c r="H77" s="38"/>
    </row>
    <row r="78" spans="1:8" s="16" customFormat="1" ht="37.5" customHeight="1" outlineLevel="1" x14ac:dyDescent="0.2">
      <c r="A78" s="147" t="s">
        <v>51</v>
      </c>
      <c r="B78" s="366"/>
      <c r="C78" s="350"/>
      <c r="D78" s="36">
        <v>45474</v>
      </c>
      <c r="E78" s="37"/>
      <c r="F78" s="37"/>
      <c r="G78" s="37"/>
      <c r="H78" s="38"/>
    </row>
    <row r="79" spans="1:8" s="16" customFormat="1" ht="37.5" customHeight="1" outlineLevel="1" x14ac:dyDescent="0.2">
      <c r="A79" s="147" t="s">
        <v>52</v>
      </c>
      <c r="B79" s="366"/>
      <c r="C79" s="350"/>
      <c r="D79" s="36">
        <v>48972</v>
      </c>
      <c r="E79" s="37"/>
      <c r="F79" s="37"/>
      <c r="G79" s="37"/>
      <c r="H79" s="38"/>
    </row>
    <row r="80" spans="1:8" s="16" customFormat="1" ht="37.5" customHeight="1" outlineLevel="1" x14ac:dyDescent="0.2">
      <c r="A80" s="147" t="s">
        <v>53</v>
      </c>
      <c r="B80" s="366"/>
      <c r="C80" s="350"/>
      <c r="D80" s="36">
        <v>52470</v>
      </c>
      <c r="E80" s="37"/>
      <c r="F80" s="37"/>
      <c r="G80" s="37"/>
      <c r="H80" s="38"/>
    </row>
    <row r="81" spans="1:8" s="16" customFormat="1" ht="37.5" customHeight="1" outlineLevel="1" x14ac:dyDescent="0.2">
      <c r="A81" s="147" t="s">
        <v>54</v>
      </c>
      <c r="B81" s="366"/>
      <c r="C81" s="350"/>
      <c r="D81" s="36">
        <v>55968</v>
      </c>
      <c r="E81" s="37"/>
      <c r="F81" s="37"/>
      <c r="G81" s="37"/>
      <c r="H81" s="38"/>
    </row>
    <row r="82" spans="1:8" s="16" customFormat="1" ht="37.5" customHeight="1" outlineLevel="1" x14ac:dyDescent="0.2">
      <c r="A82" s="147" t="s">
        <v>55</v>
      </c>
      <c r="B82" s="366"/>
      <c r="C82" s="350"/>
      <c r="D82" s="36">
        <v>59466</v>
      </c>
      <c r="E82" s="37"/>
      <c r="F82" s="37"/>
      <c r="G82" s="37"/>
      <c r="H82" s="38"/>
    </row>
    <row r="83" spans="1:8" s="16" customFormat="1" ht="37.5" customHeight="1" outlineLevel="1" x14ac:dyDescent="0.2">
      <c r="A83" s="147" t="s">
        <v>56</v>
      </c>
      <c r="B83" s="366"/>
      <c r="C83" s="350"/>
      <c r="D83" s="36">
        <v>62964</v>
      </c>
      <c r="E83" s="37"/>
      <c r="F83" s="37"/>
      <c r="G83" s="37"/>
      <c r="H83" s="38"/>
    </row>
    <row r="84" spans="1:8" s="16" customFormat="1" ht="37.5" customHeight="1" outlineLevel="1" x14ac:dyDescent="0.2">
      <c r="A84" s="147" t="s">
        <v>57</v>
      </c>
      <c r="B84" s="366"/>
      <c r="C84" s="350"/>
      <c r="D84" s="36">
        <v>66462</v>
      </c>
      <c r="E84" s="37"/>
      <c r="F84" s="37"/>
      <c r="G84" s="37"/>
      <c r="H84" s="38"/>
    </row>
    <row r="85" spans="1:8" s="16" customFormat="1" ht="37.5" customHeight="1" outlineLevel="1" x14ac:dyDescent="0.2">
      <c r="A85" s="147" t="s">
        <v>58</v>
      </c>
      <c r="B85" s="366"/>
      <c r="C85" s="350"/>
      <c r="D85" s="36">
        <v>69960</v>
      </c>
      <c r="E85" s="37"/>
      <c r="F85" s="37"/>
      <c r="G85" s="37"/>
      <c r="H85" s="38"/>
    </row>
    <row r="86" spans="1:8" s="16" customFormat="1" ht="37.5" customHeight="1" outlineLevel="1" x14ac:dyDescent="0.2">
      <c r="A86" s="147" t="s">
        <v>178</v>
      </c>
      <c r="B86" s="366"/>
      <c r="C86" s="350"/>
      <c r="D86" s="36">
        <v>73458</v>
      </c>
      <c r="E86" s="37"/>
      <c r="F86" s="37"/>
      <c r="G86" s="37"/>
      <c r="H86" s="38"/>
    </row>
    <row r="87" spans="1:8" s="16" customFormat="1" ht="37.5" customHeight="1" outlineLevel="1" x14ac:dyDescent="0.2">
      <c r="A87" s="147" t="s">
        <v>179</v>
      </c>
      <c r="B87" s="366"/>
      <c r="C87" s="350"/>
      <c r="D87" s="36">
        <v>76956</v>
      </c>
      <c r="E87" s="37"/>
      <c r="F87" s="37"/>
      <c r="G87" s="37"/>
      <c r="H87" s="38"/>
    </row>
    <row r="88" spans="1:8" s="16" customFormat="1" ht="37.5" customHeight="1" outlineLevel="1" x14ac:dyDescent="0.2">
      <c r="A88" s="147" t="s">
        <v>180</v>
      </c>
      <c r="B88" s="366"/>
      <c r="C88" s="350"/>
      <c r="D88" s="36">
        <v>80454</v>
      </c>
      <c r="E88" s="37"/>
      <c r="F88" s="37"/>
      <c r="G88" s="37"/>
      <c r="H88" s="38"/>
    </row>
    <row r="89" spans="1:8" s="16" customFormat="1" ht="37.5" customHeight="1" outlineLevel="1" x14ac:dyDescent="0.2">
      <c r="A89" s="147" t="s">
        <v>181</v>
      </c>
      <c r="B89" s="366"/>
      <c r="C89" s="350"/>
      <c r="D89" s="36">
        <v>83952</v>
      </c>
      <c r="E89" s="37"/>
      <c r="F89" s="37"/>
      <c r="G89" s="37"/>
      <c r="H89" s="38"/>
    </row>
    <row r="90" spans="1:8" s="16" customFormat="1" ht="37.5" customHeight="1" outlineLevel="1" x14ac:dyDescent="0.2">
      <c r="A90" s="147" t="s">
        <v>182</v>
      </c>
      <c r="B90" s="366"/>
      <c r="C90" s="350"/>
      <c r="D90" s="36">
        <v>87450</v>
      </c>
      <c r="E90" s="37"/>
      <c r="F90" s="37"/>
      <c r="G90" s="37"/>
      <c r="H90" s="38"/>
    </row>
    <row r="91" spans="1:8" s="16" customFormat="1" ht="37.5" customHeight="1" outlineLevel="1" x14ac:dyDescent="0.2">
      <c r="A91" s="508" t="s">
        <v>183</v>
      </c>
      <c r="B91" s="509"/>
      <c r="C91" s="350"/>
      <c r="D91" s="36">
        <v>90948</v>
      </c>
      <c r="E91" s="37"/>
      <c r="F91" s="37"/>
      <c r="G91" s="37"/>
      <c r="H91" s="38"/>
    </row>
    <row r="92" spans="1:8" s="16" customFormat="1" ht="37.5" customHeight="1" outlineLevel="1" x14ac:dyDescent="0.2">
      <c r="A92" s="508" t="s">
        <v>184</v>
      </c>
      <c r="B92" s="509"/>
      <c r="C92" s="350"/>
      <c r="D92" s="36">
        <v>94446</v>
      </c>
      <c r="E92" s="37"/>
      <c r="F92" s="37"/>
      <c r="G92" s="37"/>
      <c r="H92" s="38"/>
    </row>
    <row r="93" spans="1:8" s="16" customFormat="1" ht="37.5" customHeight="1" outlineLevel="1" x14ac:dyDescent="0.2">
      <c r="A93" s="508" t="s">
        <v>185</v>
      </c>
      <c r="B93" s="509"/>
      <c r="C93" s="350"/>
      <c r="D93" s="36">
        <v>97944</v>
      </c>
      <c r="E93" s="37"/>
      <c r="F93" s="37"/>
      <c r="G93" s="37"/>
      <c r="H93" s="38"/>
    </row>
    <row r="94" spans="1:8" s="16" customFormat="1" ht="37.5" customHeight="1" outlineLevel="1" x14ac:dyDescent="0.2">
      <c r="A94" s="508" t="s">
        <v>186</v>
      </c>
      <c r="B94" s="509"/>
      <c r="C94" s="350"/>
      <c r="D94" s="36">
        <v>101442</v>
      </c>
      <c r="E94" s="37"/>
      <c r="F94" s="37"/>
      <c r="G94" s="37"/>
      <c r="H94" s="38"/>
    </row>
    <row r="95" spans="1:8" s="16" customFormat="1" ht="37.5" customHeight="1" outlineLevel="1" x14ac:dyDescent="0.2">
      <c r="A95" s="508" t="s">
        <v>187</v>
      </c>
      <c r="B95" s="509"/>
      <c r="C95" s="350"/>
      <c r="D95" s="36">
        <v>104940</v>
      </c>
      <c r="E95" s="37"/>
      <c r="F95" s="37"/>
      <c r="G95" s="37"/>
      <c r="H95" s="38"/>
    </row>
    <row r="96" spans="1:8" s="16" customFormat="1" ht="37.5" customHeight="1" outlineLevel="1" x14ac:dyDescent="0.2">
      <c r="A96" s="508" t="s">
        <v>188</v>
      </c>
      <c r="B96" s="509"/>
      <c r="C96" s="350"/>
      <c r="D96" s="36">
        <v>108438</v>
      </c>
      <c r="E96" s="37"/>
      <c r="F96" s="37"/>
      <c r="G96" s="37"/>
      <c r="H96" s="38"/>
    </row>
    <row r="97" spans="1:8" s="16" customFormat="1" ht="37.5" customHeight="1" outlineLevel="1" x14ac:dyDescent="0.2">
      <c r="A97" s="508" t="s">
        <v>189</v>
      </c>
      <c r="B97" s="509"/>
      <c r="C97" s="350"/>
      <c r="D97" s="36">
        <v>111936</v>
      </c>
      <c r="E97" s="37"/>
      <c r="F97" s="37"/>
      <c r="G97" s="37"/>
      <c r="H97" s="38"/>
    </row>
    <row r="98" spans="1:8" s="16" customFormat="1" ht="37.5" customHeight="1" outlineLevel="1" x14ac:dyDescent="0.2">
      <c r="A98" s="508" t="s">
        <v>190</v>
      </c>
      <c r="B98" s="509"/>
      <c r="C98" s="350"/>
      <c r="D98" s="36">
        <v>115434</v>
      </c>
      <c r="E98" s="37"/>
      <c r="F98" s="37"/>
      <c r="G98" s="37"/>
      <c r="H98" s="38"/>
    </row>
    <row r="99" spans="1:8" s="16" customFormat="1" ht="37.5" customHeight="1" outlineLevel="1" x14ac:dyDescent="0.2">
      <c r="A99" s="508" t="s">
        <v>191</v>
      </c>
      <c r="B99" s="509"/>
      <c r="C99" s="350"/>
      <c r="D99" s="36">
        <v>118932</v>
      </c>
      <c r="E99" s="37"/>
      <c r="F99" s="37"/>
      <c r="G99" s="37"/>
      <c r="H99" s="38"/>
    </row>
    <row r="100" spans="1:8" s="16" customFormat="1" ht="37.5" customHeight="1" outlineLevel="1" x14ac:dyDescent="0.2">
      <c r="A100" s="508" t="s">
        <v>192</v>
      </c>
      <c r="B100" s="509"/>
      <c r="C100" s="350"/>
      <c r="D100" s="36">
        <v>122430</v>
      </c>
      <c r="E100" s="37"/>
      <c r="F100" s="37"/>
      <c r="G100" s="37"/>
      <c r="H100" s="38"/>
    </row>
    <row r="101" spans="1:8" s="16" customFormat="1" ht="37.5" customHeight="1" outlineLevel="1" x14ac:dyDescent="0.2">
      <c r="A101" s="508" t="s">
        <v>229</v>
      </c>
      <c r="B101" s="509"/>
      <c r="C101" s="350"/>
      <c r="D101" s="36">
        <v>125928</v>
      </c>
      <c r="E101" s="37"/>
      <c r="F101" s="37"/>
      <c r="G101" s="37"/>
      <c r="H101" s="38"/>
    </row>
    <row r="102" spans="1:8" s="16" customFormat="1" ht="37.5" customHeight="1" outlineLevel="1" x14ac:dyDescent="0.2">
      <c r="A102" s="508" t="s">
        <v>230</v>
      </c>
      <c r="B102" s="509"/>
      <c r="C102" s="350"/>
      <c r="D102" s="36">
        <v>129426</v>
      </c>
      <c r="E102" s="37"/>
      <c r="F102" s="37"/>
      <c r="G102" s="37"/>
      <c r="H102" s="38"/>
    </row>
    <row r="103" spans="1:8" s="16" customFormat="1" ht="37.5" customHeight="1" outlineLevel="1" x14ac:dyDescent="0.2">
      <c r="A103" s="508" t="s">
        <v>231</v>
      </c>
      <c r="B103" s="509"/>
      <c r="C103" s="350"/>
      <c r="D103" s="36">
        <v>132924</v>
      </c>
      <c r="E103" s="37"/>
      <c r="F103" s="37"/>
      <c r="G103" s="37"/>
      <c r="H103" s="38"/>
    </row>
    <row r="104" spans="1:8" s="16" customFormat="1" ht="37.5" customHeight="1" outlineLevel="1" x14ac:dyDescent="0.2">
      <c r="A104" s="508" t="s">
        <v>232</v>
      </c>
      <c r="B104" s="509"/>
      <c r="C104" s="350"/>
      <c r="D104" s="36">
        <v>136422</v>
      </c>
      <c r="E104" s="37"/>
      <c r="F104" s="37"/>
      <c r="G104" s="37"/>
      <c r="H104" s="38"/>
    </row>
    <row r="105" spans="1:8" s="16" customFormat="1" ht="37.5" customHeight="1" outlineLevel="1" x14ac:dyDescent="0.2">
      <c r="A105" s="508" t="s">
        <v>233</v>
      </c>
      <c r="B105" s="509"/>
      <c r="C105" s="350"/>
      <c r="D105" s="36">
        <v>139920</v>
      </c>
      <c r="E105" s="37"/>
      <c r="F105" s="37"/>
      <c r="G105" s="37"/>
      <c r="H105" s="38"/>
    </row>
    <row r="106" spans="1:8" s="16" customFormat="1" ht="37.5" customHeight="1" outlineLevel="1" x14ac:dyDescent="0.2">
      <c r="A106" s="147" t="s">
        <v>356</v>
      </c>
      <c r="B106" s="366"/>
      <c r="C106" s="350"/>
      <c r="D106" s="36">
        <v>143418</v>
      </c>
      <c r="E106" s="37"/>
      <c r="F106" s="37"/>
      <c r="G106" s="37"/>
      <c r="H106" s="38"/>
    </row>
    <row r="107" spans="1:8" s="16" customFormat="1" ht="37.5" customHeight="1" outlineLevel="1" x14ac:dyDescent="0.2">
      <c r="A107" s="147" t="s">
        <v>357</v>
      </c>
      <c r="B107" s="366"/>
      <c r="C107" s="350"/>
      <c r="D107" s="36">
        <v>146916</v>
      </c>
      <c r="E107" s="37"/>
      <c r="F107" s="37"/>
      <c r="G107" s="37"/>
      <c r="H107" s="38"/>
    </row>
    <row r="108" spans="1:8" s="16" customFormat="1" ht="37.5" customHeight="1" outlineLevel="1" x14ac:dyDescent="0.2">
      <c r="A108" s="147" t="s">
        <v>358</v>
      </c>
      <c r="B108" s="366"/>
      <c r="C108" s="350"/>
      <c r="D108" s="36">
        <v>150414</v>
      </c>
      <c r="E108" s="37"/>
      <c r="F108" s="37"/>
      <c r="G108" s="37"/>
      <c r="H108" s="38"/>
    </row>
    <row r="109" spans="1:8" s="16" customFormat="1" ht="37.5" customHeight="1" outlineLevel="1" x14ac:dyDescent="0.2">
      <c r="A109" s="147" t="s">
        <v>359</v>
      </c>
      <c r="B109" s="366"/>
      <c r="C109" s="350"/>
      <c r="D109" s="36">
        <v>153912</v>
      </c>
      <c r="E109" s="37"/>
      <c r="F109" s="37"/>
      <c r="G109" s="37"/>
      <c r="H109" s="38"/>
    </row>
    <row r="110" spans="1:8" s="16" customFormat="1" ht="37.5" customHeight="1" outlineLevel="1" x14ac:dyDescent="0.2">
      <c r="A110" s="147" t="s">
        <v>360</v>
      </c>
      <c r="B110" s="366"/>
      <c r="C110" s="350"/>
      <c r="D110" s="36">
        <v>157410</v>
      </c>
      <c r="E110" s="37"/>
      <c r="F110" s="37"/>
      <c r="G110" s="37"/>
      <c r="H110" s="38"/>
    </row>
    <row r="111" spans="1:8" s="16" customFormat="1" ht="37.5" customHeight="1" outlineLevel="1" x14ac:dyDescent="0.2">
      <c r="A111" s="147" t="s">
        <v>361</v>
      </c>
      <c r="B111" s="366"/>
      <c r="C111" s="350"/>
      <c r="D111" s="36">
        <v>160908</v>
      </c>
      <c r="E111" s="37"/>
      <c r="F111" s="37"/>
      <c r="G111" s="37"/>
      <c r="H111" s="38"/>
    </row>
    <row r="112" spans="1:8" s="16" customFormat="1" ht="37.5" customHeight="1" outlineLevel="1" x14ac:dyDescent="0.2">
      <c r="A112" s="147" t="s">
        <v>362</v>
      </c>
      <c r="B112" s="366"/>
      <c r="C112" s="350"/>
      <c r="D112" s="36">
        <v>164406</v>
      </c>
      <c r="E112" s="37"/>
      <c r="F112" s="37"/>
      <c r="G112" s="37"/>
      <c r="H112" s="38"/>
    </row>
    <row r="113" spans="1:8" s="16" customFormat="1" ht="37.5" customHeight="1" outlineLevel="1" x14ac:dyDescent="0.2">
      <c r="A113" s="147" t="s">
        <v>363</v>
      </c>
      <c r="B113" s="366"/>
      <c r="C113" s="350"/>
      <c r="D113" s="36">
        <v>167904</v>
      </c>
      <c r="E113" s="37"/>
      <c r="F113" s="37"/>
      <c r="G113" s="37"/>
      <c r="H113" s="38"/>
    </row>
    <row r="114" spans="1:8" s="16" customFormat="1" ht="37.5" customHeight="1" outlineLevel="1" x14ac:dyDescent="0.2">
      <c r="A114" s="147" t="s">
        <v>364</v>
      </c>
      <c r="B114" s="366"/>
      <c r="C114" s="350"/>
      <c r="D114" s="36">
        <v>171402</v>
      </c>
      <c r="E114" s="37"/>
      <c r="F114" s="37"/>
      <c r="G114" s="37"/>
      <c r="H114" s="38"/>
    </row>
    <row r="115" spans="1:8" s="16" customFormat="1" ht="37.5" customHeight="1" outlineLevel="1" thickBot="1" x14ac:dyDescent="0.25">
      <c r="A115" s="147" t="s">
        <v>365</v>
      </c>
      <c r="B115" s="366"/>
      <c r="C115" s="367"/>
      <c r="D115" s="36">
        <v>174900</v>
      </c>
      <c r="E115" s="37"/>
      <c r="F115" s="37"/>
      <c r="G115" s="37"/>
      <c r="H115" s="38"/>
    </row>
    <row r="116" spans="1:8" s="16" customFormat="1" ht="24.95" customHeight="1" thickBot="1" x14ac:dyDescent="0.25">
      <c r="A116" s="81"/>
      <c r="B116" s="460"/>
      <c r="C116" s="130"/>
      <c r="D116" s="345" t="s">
        <v>234</v>
      </c>
      <c r="E116" s="345"/>
      <c r="F116" s="345"/>
      <c r="G116" s="345"/>
      <c r="H116" s="346"/>
    </row>
    <row r="117" spans="1:8" s="16" customFormat="1" ht="24.95" customHeight="1" thickBot="1" x14ac:dyDescent="0.25">
      <c r="A117" s="461"/>
      <c r="B117" s="124"/>
      <c r="C117" s="125"/>
      <c r="D117" s="462" t="s">
        <v>168</v>
      </c>
      <c r="E117" s="463" t="s">
        <v>169</v>
      </c>
      <c r="F117" s="464" t="s">
        <v>170</v>
      </c>
      <c r="G117" s="463" t="s">
        <v>171</v>
      </c>
      <c r="H117" s="465" t="s">
        <v>172</v>
      </c>
    </row>
    <row r="118" spans="1:8" s="16" customFormat="1" ht="48" customHeight="1" x14ac:dyDescent="0.2">
      <c r="A118" s="29" t="s">
        <v>235</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8" s="31">
        <f>F118*1.2</f>
        <v>18957.599999999999</v>
      </c>
      <c r="E118" s="32">
        <f>F118*1.1</f>
        <v>17377.800000000003</v>
      </c>
      <c r="F118" s="32">
        <v>15798</v>
      </c>
      <c r="G118" s="32">
        <f>F118*0.75</f>
        <v>11848.5</v>
      </c>
      <c r="H118" s="33">
        <f>F118*0.5</f>
        <v>7899</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1" s="44"/>
      <c r="E121" s="45"/>
      <c r="F121" s="45"/>
      <c r="G121" s="45"/>
      <c r="H121" s="46"/>
    </row>
    <row r="122" spans="1:8" s="16" customFormat="1" ht="24.95" customHeight="1" thickBot="1" x14ac:dyDescent="0.25">
      <c r="A122" s="47"/>
      <c r="B122" s="48"/>
      <c r="C122" s="49"/>
      <c r="D122" s="287"/>
      <c r="E122" s="287"/>
      <c r="F122" s="287"/>
      <c r="G122" s="287"/>
      <c r="H122" s="459"/>
    </row>
    <row r="123" spans="1:8" s="16" customFormat="1" ht="48" customHeight="1" x14ac:dyDescent="0.2">
      <c r="A123" s="53" t="s">
        <v>236</v>
      </c>
      <c r="B123" s="796"/>
      <c r="C123" s="67"/>
      <c r="D123" s="54">
        <f>F123*1.2</f>
        <v>19195.2</v>
      </c>
      <c r="E123" s="32">
        <f>F123*1.1</f>
        <v>17595.600000000002</v>
      </c>
      <c r="F123" s="32">
        <v>15996</v>
      </c>
      <c r="G123" s="32">
        <f>F123*0.75</f>
        <v>11997</v>
      </c>
      <c r="H123" s="33">
        <f>F123*0.5</f>
        <v>7998</v>
      </c>
    </row>
    <row r="124" spans="1:8" s="16" customFormat="1" ht="132" customHeight="1" x14ac:dyDescent="0.2">
      <c r="A124" s="55"/>
      <c r="B124" s="39" t="s">
        <v>27</v>
      </c>
      <c r="C12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7" s="61"/>
      <c r="E127" s="45"/>
      <c r="F127" s="45"/>
      <c r="G127" s="45"/>
      <c r="H127" s="46"/>
    </row>
    <row r="128" spans="1:8" s="16" customFormat="1" ht="24.95" customHeight="1" thickBot="1" x14ac:dyDescent="0.25">
      <c r="A128" s="81"/>
      <c r="B128" s="82"/>
      <c r="C128" s="83"/>
      <c r="D128" s="287"/>
      <c r="E128" s="287"/>
      <c r="F128" s="287"/>
      <c r="G128" s="287"/>
      <c r="H128" s="459"/>
    </row>
    <row r="129" spans="1:8" s="16" customFormat="1" ht="50.1" customHeight="1" x14ac:dyDescent="0.2">
      <c r="A129" s="65" t="s">
        <v>237</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9" s="267">
        <v>480</v>
      </c>
      <c r="E129" s="268"/>
      <c r="F129" s="268"/>
      <c r="G129" s="268"/>
      <c r="H129" s="269"/>
    </row>
    <row r="130" spans="1:8" s="16" customFormat="1" ht="94.5" customHeight="1" x14ac:dyDescent="0.2">
      <c r="A130" s="71"/>
      <c r="B130" s="92"/>
      <c r="C130" s="93"/>
      <c r="D130" s="94"/>
      <c r="E130" s="95"/>
      <c r="F130" s="95"/>
      <c r="G130" s="95"/>
      <c r="H130" s="270"/>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31" s="271"/>
      <c r="E131" s="272"/>
      <c r="F131" s="272"/>
      <c r="G131" s="272"/>
      <c r="H131" s="273"/>
    </row>
    <row r="132" spans="1:8" s="16" customFormat="1" ht="24.95" customHeight="1" thickBot="1" x14ac:dyDescent="0.25">
      <c r="A132" s="81"/>
      <c r="B132" s="129"/>
      <c r="C132" s="130"/>
      <c r="D132" s="345" t="s">
        <v>234</v>
      </c>
      <c r="E132" s="345"/>
      <c r="F132" s="345"/>
      <c r="G132" s="345"/>
      <c r="H132" s="346"/>
    </row>
    <row r="133" spans="1:8" s="16" customFormat="1" ht="50.1" customHeight="1" thickBot="1" x14ac:dyDescent="0.25">
      <c r="A133" s="136" t="s">
        <v>38</v>
      </c>
      <c r="B133" s="137"/>
      <c r="C133" s="137"/>
      <c r="D133" s="745" t="str">
        <f>"от "&amp;MIN(D134:D152)&amp;" до "&amp;MAX(D134:D152)</f>
        <v>от 3498 до 66462</v>
      </c>
      <c r="E133" s="746"/>
      <c r="F133" s="746"/>
      <c r="G133" s="746"/>
      <c r="H133" s="747"/>
    </row>
    <row r="134" spans="1:8" s="16" customFormat="1" ht="37.5" customHeight="1" outlineLevel="1" x14ac:dyDescent="0.2">
      <c r="A134" s="141" t="s">
        <v>238</v>
      </c>
      <c r="B134" s="364"/>
      <c r="C134" s="661"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34" s="31">
        <v>3498</v>
      </c>
      <c r="E134" s="32"/>
      <c r="F134" s="32"/>
      <c r="G134" s="32"/>
      <c r="H134" s="33"/>
    </row>
    <row r="135" spans="1:8" s="16" customFormat="1" ht="37.5" customHeight="1" outlineLevel="1" x14ac:dyDescent="0.2">
      <c r="A135" s="558" t="s">
        <v>239</v>
      </c>
      <c r="B135" s="568"/>
      <c r="C135" s="771"/>
      <c r="D135" s="36">
        <v>6996</v>
      </c>
      <c r="E135" s="37"/>
      <c r="F135" s="37"/>
      <c r="G135" s="37"/>
      <c r="H135" s="38"/>
    </row>
    <row r="136" spans="1:8" s="16" customFormat="1" ht="37.5" customHeight="1" outlineLevel="1" x14ac:dyDescent="0.2">
      <c r="A136" s="558" t="s">
        <v>240</v>
      </c>
      <c r="B136" s="568"/>
      <c r="C136" s="771"/>
      <c r="D136" s="36">
        <v>10494</v>
      </c>
      <c r="E136" s="37"/>
      <c r="F136" s="37"/>
      <c r="G136" s="37"/>
      <c r="H136" s="38"/>
    </row>
    <row r="137" spans="1:8" s="16" customFormat="1" ht="37.5" customHeight="1" outlineLevel="1" x14ac:dyDescent="0.2">
      <c r="A137" s="558" t="s">
        <v>241</v>
      </c>
      <c r="B137" s="568"/>
      <c r="C137" s="771"/>
      <c r="D137" s="36">
        <v>13992</v>
      </c>
      <c r="E137" s="37"/>
      <c r="F137" s="37"/>
      <c r="G137" s="37"/>
      <c r="H137" s="38"/>
    </row>
    <row r="138" spans="1:8" s="16" customFormat="1" ht="37.5" customHeight="1" outlineLevel="1" x14ac:dyDescent="0.2">
      <c r="A138" s="558" t="s">
        <v>242</v>
      </c>
      <c r="B138" s="568"/>
      <c r="C138" s="771"/>
      <c r="D138" s="36">
        <v>17490</v>
      </c>
      <c r="E138" s="37"/>
      <c r="F138" s="37"/>
      <c r="G138" s="37"/>
      <c r="H138" s="38"/>
    </row>
    <row r="139" spans="1:8" s="16" customFormat="1" ht="37.5" customHeight="1" outlineLevel="1" x14ac:dyDescent="0.2">
      <c r="A139" s="558" t="s">
        <v>243</v>
      </c>
      <c r="B139" s="568"/>
      <c r="C139" s="771"/>
      <c r="D139" s="36">
        <v>20988</v>
      </c>
      <c r="E139" s="37"/>
      <c r="F139" s="37"/>
      <c r="G139" s="37"/>
      <c r="H139" s="38"/>
    </row>
    <row r="140" spans="1:8" s="16" customFormat="1" ht="37.5" customHeight="1" outlineLevel="1" x14ac:dyDescent="0.2">
      <c r="A140" s="558" t="s">
        <v>244</v>
      </c>
      <c r="B140" s="568"/>
      <c r="C140" s="771"/>
      <c r="D140" s="36">
        <v>24486</v>
      </c>
      <c r="E140" s="37"/>
      <c r="F140" s="37"/>
      <c r="G140" s="37"/>
      <c r="H140" s="38"/>
    </row>
    <row r="141" spans="1:8" s="16" customFormat="1" ht="37.5" customHeight="1" outlineLevel="1" x14ac:dyDescent="0.2">
      <c r="A141" s="558" t="s">
        <v>245</v>
      </c>
      <c r="B141" s="568"/>
      <c r="C141" s="771"/>
      <c r="D141" s="36">
        <v>27984</v>
      </c>
      <c r="E141" s="37"/>
      <c r="F141" s="37"/>
      <c r="G141" s="37"/>
      <c r="H141" s="38"/>
    </row>
    <row r="142" spans="1:8" s="16" customFormat="1" ht="37.5" customHeight="1" outlineLevel="1" x14ac:dyDescent="0.2">
      <c r="A142" s="558" t="s">
        <v>246</v>
      </c>
      <c r="B142" s="568"/>
      <c r="C142" s="771"/>
      <c r="D142" s="36">
        <v>31482</v>
      </c>
      <c r="E142" s="37"/>
      <c r="F142" s="37"/>
      <c r="G142" s="37"/>
      <c r="H142" s="38"/>
    </row>
    <row r="143" spans="1:8" s="16" customFormat="1" ht="37.5" customHeight="1" outlineLevel="1" x14ac:dyDescent="0.2">
      <c r="A143" s="558" t="s">
        <v>247</v>
      </c>
      <c r="B143" s="568"/>
      <c r="C143" s="771"/>
      <c r="D143" s="36">
        <v>34980</v>
      </c>
      <c r="E143" s="37"/>
      <c r="F143" s="37"/>
      <c r="G143" s="37"/>
      <c r="H143" s="38"/>
    </row>
    <row r="144" spans="1:8" s="16" customFormat="1" ht="37.5" customHeight="1" outlineLevel="1" x14ac:dyDescent="0.2">
      <c r="A144" s="558" t="s">
        <v>248</v>
      </c>
      <c r="B144" s="568"/>
      <c r="C144" s="771"/>
      <c r="D144" s="36">
        <v>38478</v>
      </c>
      <c r="E144" s="37"/>
      <c r="F144" s="37"/>
      <c r="G144" s="37"/>
      <c r="H144" s="38"/>
    </row>
    <row r="145" spans="1:8" s="16" customFormat="1" ht="37.5" customHeight="1" outlineLevel="1" x14ac:dyDescent="0.2">
      <c r="A145" s="558" t="s">
        <v>249</v>
      </c>
      <c r="B145" s="568"/>
      <c r="C145" s="771"/>
      <c r="D145" s="36">
        <v>41976</v>
      </c>
      <c r="E145" s="37"/>
      <c r="F145" s="37"/>
      <c r="G145" s="37"/>
      <c r="H145" s="38"/>
    </row>
    <row r="146" spans="1:8" s="16" customFormat="1" ht="37.5" customHeight="1" outlineLevel="1" x14ac:dyDescent="0.2">
      <c r="A146" s="558" t="s">
        <v>250</v>
      </c>
      <c r="B146" s="568"/>
      <c r="C146" s="771"/>
      <c r="D146" s="36">
        <v>45474</v>
      </c>
      <c r="E146" s="37"/>
      <c r="F146" s="37"/>
      <c r="G146" s="37"/>
      <c r="H146" s="38"/>
    </row>
    <row r="147" spans="1:8" s="16" customFormat="1" ht="37.5" customHeight="1" outlineLevel="1" x14ac:dyDescent="0.2">
      <c r="A147" s="558" t="s">
        <v>251</v>
      </c>
      <c r="B147" s="568"/>
      <c r="C147" s="771"/>
      <c r="D147" s="36">
        <v>48972</v>
      </c>
      <c r="E147" s="37"/>
      <c r="F147" s="37"/>
      <c r="G147" s="37"/>
      <c r="H147" s="38"/>
    </row>
    <row r="148" spans="1:8" s="16" customFormat="1" ht="37.5" customHeight="1" outlineLevel="1" x14ac:dyDescent="0.2">
      <c r="A148" s="558" t="s">
        <v>252</v>
      </c>
      <c r="B148" s="568"/>
      <c r="C148" s="771"/>
      <c r="D148" s="36">
        <v>52470</v>
      </c>
      <c r="E148" s="37"/>
      <c r="F148" s="37"/>
      <c r="G148" s="37"/>
      <c r="H148" s="38"/>
    </row>
    <row r="149" spans="1:8" s="16" customFormat="1" ht="37.5" customHeight="1" outlineLevel="1" x14ac:dyDescent="0.2">
      <c r="A149" s="558" t="s">
        <v>253</v>
      </c>
      <c r="B149" s="568"/>
      <c r="C149" s="771"/>
      <c r="D149" s="36">
        <v>55968</v>
      </c>
      <c r="E149" s="37"/>
      <c r="F149" s="37"/>
      <c r="G149" s="37"/>
      <c r="H149" s="38"/>
    </row>
    <row r="150" spans="1:8" s="16" customFormat="1" ht="37.5" customHeight="1" outlineLevel="1" x14ac:dyDescent="0.2">
      <c r="A150" s="558" t="s">
        <v>254</v>
      </c>
      <c r="B150" s="568"/>
      <c r="C150" s="771"/>
      <c r="D150" s="36">
        <v>59466</v>
      </c>
      <c r="E150" s="37"/>
      <c r="F150" s="37"/>
      <c r="G150" s="37"/>
      <c r="H150" s="38"/>
    </row>
    <row r="151" spans="1:8" s="16" customFormat="1" ht="37.5" customHeight="1" outlineLevel="1" x14ac:dyDescent="0.2">
      <c r="A151" s="558" t="s">
        <v>255</v>
      </c>
      <c r="B151" s="568"/>
      <c r="C151" s="771"/>
      <c r="D151" s="36">
        <v>62964</v>
      </c>
      <c r="E151" s="37"/>
      <c r="F151" s="37"/>
      <c r="G151" s="37"/>
      <c r="H151" s="38"/>
    </row>
    <row r="152" spans="1:8" s="16" customFormat="1" ht="37.5" customHeight="1" outlineLevel="1" x14ac:dyDescent="0.2">
      <c r="A152" s="558" t="s">
        <v>256</v>
      </c>
      <c r="B152" s="568"/>
      <c r="C152" s="771"/>
      <c r="D152" s="36">
        <v>66462</v>
      </c>
      <c r="E152" s="37"/>
      <c r="F152" s="37"/>
      <c r="G152" s="37"/>
      <c r="H152" s="38"/>
    </row>
    <row r="153" spans="1:8" s="16" customFormat="1" ht="37.5" customHeight="1" outlineLevel="1" x14ac:dyDescent="0.2">
      <c r="A153" s="147" t="s">
        <v>257</v>
      </c>
      <c r="B153" s="366"/>
      <c r="C153" s="771"/>
      <c r="D153" s="36">
        <v>69960</v>
      </c>
      <c r="E153" s="37"/>
      <c r="F153" s="37"/>
      <c r="G153" s="37"/>
      <c r="H153" s="38"/>
    </row>
    <row r="154" spans="1:8" s="16" customFormat="1" ht="37.5" customHeight="1" outlineLevel="1" x14ac:dyDescent="0.2">
      <c r="A154" s="147" t="s">
        <v>258</v>
      </c>
      <c r="B154" s="366"/>
      <c r="C154" s="771"/>
      <c r="D154" s="36">
        <v>73458</v>
      </c>
      <c r="E154" s="37"/>
      <c r="F154" s="37"/>
      <c r="G154" s="37"/>
      <c r="H154" s="38"/>
    </row>
    <row r="155" spans="1:8" s="16" customFormat="1" ht="37.5" customHeight="1" outlineLevel="1" x14ac:dyDescent="0.2">
      <c r="A155" s="147" t="s">
        <v>259</v>
      </c>
      <c r="B155" s="366"/>
      <c r="C155" s="771"/>
      <c r="D155" s="36">
        <v>76956</v>
      </c>
      <c r="E155" s="37"/>
      <c r="F155" s="37"/>
      <c r="G155" s="37"/>
      <c r="H155" s="38"/>
    </row>
    <row r="156" spans="1:8" s="16" customFormat="1" ht="37.5" customHeight="1" outlineLevel="1" x14ac:dyDescent="0.2">
      <c r="A156" s="147" t="s">
        <v>260</v>
      </c>
      <c r="B156" s="366"/>
      <c r="C156" s="771"/>
      <c r="D156" s="36">
        <v>80454</v>
      </c>
      <c r="E156" s="37"/>
      <c r="F156" s="37"/>
      <c r="G156" s="37"/>
      <c r="H156" s="38"/>
    </row>
    <row r="157" spans="1:8" s="16" customFormat="1" ht="37.5" customHeight="1" outlineLevel="1" x14ac:dyDescent="0.2">
      <c r="A157" s="147" t="s">
        <v>261</v>
      </c>
      <c r="B157" s="366"/>
      <c r="C157" s="771"/>
      <c r="D157" s="36">
        <v>83952</v>
      </c>
      <c r="E157" s="37"/>
      <c r="F157" s="37"/>
      <c r="G157" s="37"/>
      <c r="H157" s="38"/>
    </row>
    <row r="158" spans="1:8" s="16" customFormat="1" ht="37.5" customHeight="1" outlineLevel="1" x14ac:dyDescent="0.2">
      <c r="A158" s="147" t="s">
        <v>262</v>
      </c>
      <c r="B158" s="366"/>
      <c r="C158" s="771"/>
      <c r="D158" s="36">
        <v>87450</v>
      </c>
      <c r="E158" s="37"/>
      <c r="F158" s="37"/>
      <c r="G158" s="37"/>
      <c r="H158" s="38"/>
    </row>
    <row r="159" spans="1:8" s="16" customFormat="1" ht="37.5" customHeight="1" outlineLevel="1" x14ac:dyDescent="0.2">
      <c r="A159" s="508" t="s">
        <v>263</v>
      </c>
      <c r="B159" s="509"/>
      <c r="C159" s="771"/>
      <c r="D159" s="36">
        <v>90948</v>
      </c>
      <c r="E159" s="37"/>
      <c r="F159" s="37"/>
      <c r="G159" s="37"/>
      <c r="H159" s="38"/>
    </row>
    <row r="160" spans="1:8" s="16" customFormat="1" ht="37.5" customHeight="1" outlineLevel="1" x14ac:dyDescent="0.2">
      <c r="A160" s="508" t="s">
        <v>264</v>
      </c>
      <c r="B160" s="509"/>
      <c r="C160" s="771"/>
      <c r="D160" s="36">
        <v>94446</v>
      </c>
      <c r="E160" s="37"/>
      <c r="F160" s="37"/>
      <c r="G160" s="37"/>
      <c r="H160" s="38"/>
    </row>
    <row r="161" spans="1:8" s="16" customFormat="1" ht="37.5" customHeight="1" outlineLevel="1" x14ac:dyDescent="0.2">
      <c r="A161" s="508" t="s">
        <v>265</v>
      </c>
      <c r="B161" s="509"/>
      <c r="C161" s="771"/>
      <c r="D161" s="36">
        <v>97944</v>
      </c>
      <c r="E161" s="37"/>
      <c r="F161" s="37"/>
      <c r="G161" s="37"/>
      <c r="H161" s="38"/>
    </row>
    <row r="162" spans="1:8" s="16" customFormat="1" ht="37.5" customHeight="1" outlineLevel="1" x14ac:dyDescent="0.2">
      <c r="A162" s="508" t="s">
        <v>266</v>
      </c>
      <c r="B162" s="509"/>
      <c r="C162" s="771"/>
      <c r="D162" s="36">
        <v>101442</v>
      </c>
      <c r="E162" s="37"/>
      <c r="F162" s="37"/>
      <c r="G162" s="37"/>
      <c r="H162" s="38"/>
    </row>
    <row r="163" spans="1:8" s="16" customFormat="1" ht="37.5" customHeight="1" outlineLevel="1" x14ac:dyDescent="0.2">
      <c r="A163" s="508" t="s">
        <v>267</v>
      </c>
      <c r="B163" s="509"/>
      <c r="C163" s="771"/>
      <c r="D163" s="36">
        <v>104940</v>
      </c>
      <c r="E163" s="37"/>
      <c r="F163" s="37"/>
      <c r="G163" s="37"/>
      <c r="H163" s="38"/>
    </row>
    <row r="164" spans="1:8" s="16" customFormat="1" ht="37.5" customHeight="1" outlineLevel="1" x14ac:dyDescent="0.2">
      <c r="A164" s="508" t="s">
        <v>268</v>
      </c>
      <c r="B164" s="509"/>
      <c r="C164" s="771"/>
      <c r="D164" s="36">
        <v>108438</v>
      </c>
      <c r="E164" s="37"/>
      <c r="F164" s="37"/>
      <c r="G164" s="37"/>
      <c r="H164" s="38"/>
    </row>
    <row r="165" spans="1:8" s="16" customFormat="1" ht="37.5" customHeight="1" outlineLevel="1" x14ac:dyDescent="0.2">
      <c r="A165" s="508" t="s">
        <v>269</v>
      </c>
      <c r="B165" s="509"/>
      <c r="C165" s="771"/>
      <c r="D165" s="36">
        <v>111936</v>
      </c>
      <c r="E165" s="37"/>
      <c r="F165" s="37"/>
      <c r="G165" s="37"/>
      <c r="H165" s="38"/>
    </row>
    <row r="166" spans="1:8" s="16" customFormat="1" ht="37.5" customHeight="1" outlineLevel="1" x14ac:dyDescent="0.2">
      <c r="A166" s="508" t="s">
        <v>270</v>
      </c>
      <c r="B166" s="509"/>
      <c r="C166" s="771"/>
      <c r="D166" s="36">
        <v>115434</v>
      </c>
      <c r="E166" s="37"/>
      <c r="F166" s="37"/>
      <c r="G166" s="37"/>
      <c r="H166" s="38"/>
    </row>
    <row r="167" spans="1:8" s="16" customFormat="1" ht="37.5" customHeight="1" outlineLevel="1" x14ac:dyDescent="0.2">
      <c r="A167" s="508" t="s">
        <v>271</v>
      </c>
      <c r="B167" s="509"/>
      <c r="C167" s="771"/>
      <c r="D167" s="36">
        <v>118932</v>
      </c>
      <c r="E167" s="37"/>
      <c r="F167" s="37"/>
      <c r="G167" s="37"/>
      <c r="H167" s="38"/>
    </row>
    <row r="168" spans="1:8" s="16" customFormat="1" ht="37.5" customHeight="1" outlineLevel="1" x14ac:dyDescent="0.2">
      <c r="A168" s="508" t="s">
        <v>272</v>
      </c>
      <c r="B168" s="509"/>
      <c r="C168" s="771"/>
      <c r="D168" s="36">
        <v>122430</v>
      </c>
      <c r="E168" s="37"/>
      <c r="F168" s="37"/>
      <c r="G168" s="37"/>
      <c r="H168" s="38"/>
    </row>
    <row r="169" spans="1:8" s="16" customFormat="1" ht="37.5" customHeight="1" outlineLevel="1" x14ac:dyDescent="0.2">
      <c r="A169" s="508" t="s">
        <v>273</v>
      </c>
      <c r="B169" s="509"/>
      <c r="C169" s="771"/>
      <c r="D169" s="36">
        <v>125928</v>
      </c>
      <c r="E169" s="37"/>
      <c r="F169" s="37"/>
      <c r="G169" s="37"/>
      <c r="H169" s="38"/>
    </row>
    <row r="170" spans="1:8" s="16" customFormat="1" ht="37.5" customHeight="1" outlineLevel="1" x14ac:dyDescent="0.2">
      <c r="A170" s="508" t="s">
        <v>274</v>
      </c>
      <c r="B170" s="509"/>
      <c r="C170" s="771"/>
      <c r="D170" s="36">
        <v>129426</v>
      </c>
      <c r="E170" s="37"/>
      <c r="F170" s="37"/>
      <c r="G170" s="37"/>
      <c r="H170" s="38"/>
    </row>
    <row r="171" spans="1:8" s="16" customFormat="1" ht="37.5" customHeight="1" outlineLevel="1" x14ac:dyDescent="0.2">
      <c r="A171" s="508" t="s">
        <v>275</v>
      </c>
      <c r="B171" s="509"/>
      <c r="C171" s="771"/>
      <c r="D171" s="36">
        <v>132924</v>
      </c>
      <c r="E171" s="37"/>
      <c r="F171" s="37"/>
      <c r="G171" s="37"/>
      <c r="H171" s="38"/>
    </row>
    <row r="172" spans="1:8" s="16" customFormat="1" ht="37.5" customHeight="1" outlineLevel="1" x14ac:dyDescent="0.2">
      <c r="A172" s="508" t="s">
        <v>276</v>
      </c>
      <c r="B172" s="509"/>
      <c r="C172" s="771"/>
      <c r="D172" s="36">
        <v>136422</v>
      </c>
      <c r="E172" s="37"/>
      <c r="F172" s="37"/>
      <c r="G172" s="37"/>
      <c r="H172" s="38"/>
    </row>
    <row r="173" spans="1:8" s="16" customFormat="1" ht="37.5" customHeight="1" outlineLevel="1" x14ac:dyDescent="0.2">
      <c r="A173" s="508" t="s">
        <v>277</v>
      </c>
      <c r="B173" s="509"/>
      <c r="C173" s="771"/>
      <c r="D173" s="36">
        <v>139920</v>
      </c>
      <c r="E173" s="37"/>
      <c r="F173" s="37"/>
      <c r="G173" s="37"/>
      <c r="H173" s="38"/>
    </row>
    <row r="174" spans="1:8" s="16" customFormat="1" ht="37.5" customHeight="1" outlineLevel="1" x14ac:dyDescent="0.2">
      <c r="A174" s="147" t="s">
        <v>416</v>
      </c>
      <c r="B174" s="366"/>
      <c r="C174" s="771"/>
      <c r="D174" s="36">
        <v>143418</v>
      </c>
      <c r="E174" s="37"/>
      <c r="F174" s="37"/>
      <c r="G174" s="37"/>
      <c r="H174" s="38"/>
    </row>
    <row r="175" spans="1:8" s="16" customFormat="1" ht="37.5" customHeight="1" outlineLevel="1" x14ac:dyDescent="0.2">
      <c r="A175" s="147" t="s">
        <v>417</v>
      </c>
      <c r="B175" s="366"/>
      <c r="C175" s="771"/>
      <c r="D175" s="36">
        <v>146916</v>
      </c>
      <c r="E175" s="37"/>
      <c r="F175" s="37"/>
      <c r="G175" s="37"/>
      <c r="H175" s="38"/>
    </row>
    <row r="176" spans="1:8" s="16" customFormat="1" ht="37.5" customHeight="1" outlineLevel="1" x14ac:dyDescent="0.2">
      <c r="A176" s="147" t="s">
        <v>418</v>
      </c>
      <c r="B176" s="366"/>
      <c r="C176" s="771"/>
      <c r="D176" s="36">
        <v>150414</v>
      </c>
      <c r="E176" s="37"/>
      <c r="F176" s="37"/>
      <c r="G176" s="37"/>
      <c r="H176" s="38"/>
    </row>
    <row r="177" spans="1:8" s="16" customFormat="1" ht="37.5" customHeight="1" outlineLevel="1" x14ac:dyDescent="0.2">
      <c r="A177" s="147" t="s">
        <v>419</v>
      </c>
      <c r="B177" s="366"/>
      <c r="C177" s="771"/>
      <c r="D177" s="36">
        <v>153912</v>
      </c>
      <c r="E177" s="37"/>
      <c r="F177" s="37"/>
      <c r="G177" s="37"/>
      <c r="H177" s="38"/>
    </row>
    <row r="178" spans="1:8" s="16" customFormat="1" ht="37.5" customHeight="1" outlineLevel="1" x14ac:dyDescent="0.2">
      <c r="A178" s="147" t="s">
        <v>420</v>
      </c>
      <c r="B178" s="366"/>
      <c r="C178" s="771"/>
      <c r="D178" s="36">
        <v>157410</v>
      </c>
      <c r="E178" s="37"/>
      <c r="F178" s="37"/>
      <c r="G178" s="37"/>
      <c r="H178" s="38"/>
    </row>
    <row r="179" spans="1:8" s="16" customFormat="1" ht="37.5" customHeight="1" outlineLevel="1" x14ac:dyDescent="0.2">
      <c r="A179" s="147" t="s">
        <v>421</v>
      </c>
      <c r="B179" s="366"/>
      <c r="C179" s="771"/>
      <c r="D179" s="36">
        <v>160908</v>
      </c>
      <c r="E179" s="37"/>
      <c r="F179" s="37"/>
      <c r="G179" s="37"/>
      <c r="H179" s="38"/>
    </row>
    <row r="180" spans="1:8" s="16" customFormat="1" ht="37.5" customHeight="1" outlineLevel="1" x14ac:dyDescent="0.2">
      <c r="A180" s="147" t="s">
        <v>422</v>
      </c>
      <c r="B180" s="366"/>
      <c r="C180" s="771"/>
      <c r="D180" s="36">
        <v>164406</v>
      </c>
      <c r="E180" s="37"/>
      <c r="F180" s="37"/>
      <c r="G180" s="37"/>
      <c r="H180" s="38"/>
    </row>
    <row r="181" spans="1:8" s="16" customFormat="1" ht="37.5" customHeight="1" outlineLevel="1" x14ac:dyDescent="0.2">
      <c r="A181" s="147" t="s">
        <v>423</v>
      </c>
      <c r="B181" s="366"/>
      <c r="C181" s="771"/>
      <c r="D181" s="36">
        <v>167904</v>
      </c>
      <c r="E181" s="37"/>
      <c r="F181" s="37"/>
      <c r="G181" s="37"/>
      <c r="H181" s="38"/>
    </row>
    <row r="182" spans="1:8" s="16" customFormat="1" ht="37.5" customHeight="1" outlineLevel="1" x14ac:dyDescent="0.2">
      <c r="A182" s="147" t="s">
        <v>424</v>
      </c>
      <c r="B182" s="366"/>
      <c r="C182" s="771"/>
      <c r="D182" s="36">
        <v>171402</v>
      </c>
      <c r="E182" s="37"/>
      <c r="F182" s="37"/>
      <c r="G182" s="37"/>
      <c r="H182" s="38"/>
    </row>
    <row r="183" spans="1:8" s="16" customFormat="1" ht="37.5" customHeight="1" outlineLevel="1" thickBot="1" x14ac:dyDescent="0.25">
      <c r="A183" s="147" t="s">
        <v>425</v>
      </c>
      <c r="B183" s="366"/>
      <c r="C183" s="797"/>
      <c r="D183" s="44">
        <v>174900</v>
      </c>
      <c r="E183" s="45"/>
      <c r="F183" s="45"/>
      <c r="G183" s="45"/>
      <c r="H183" s="46"/>
    </row>
    <row r="184" spans="1:8" s="16" customFormat="1" ht="50.1" customHeight="1" thickBot="1" x14ac:dyDescent="0.25">
      <c r="A184" s="136" t="s">
        <v>59</v>
      </c>
      <c r="B184" s="137"/>
      <c r="C184" s="137"/>
      <c r="D184" s="466" t="str">
        <f>"от "&amp;MIN(D185:D194)&amp;" до "&amp;MAX(D185:D194)</f>
        <v>от 504 до 11766</v>
      </c>
      <c r="E184" s="467"/>
      <c r="F184" s="467"/>
      <c r="G184" s="467"/>
      <c r="H184" s="468"/>
    </row>
    <row r="185" spans="1:8" s="16" customFormat="1" ht="159.75" customHeight="1" x14ac:dyDescent="0.2">
      <c r="A185" s="279" t="s">
        <v>339</v>
      </c>
      <c r="B185" s="150" t="s">
        <v>194</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85" s="291">
        <v>2157</v>
      </c>
      <c r="E185" s="291"/>
      <c r="F185" s="291"/>
      <c r="G185" s="291"/>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86" s="56">
        <v>1437</v>
      </c>
      <c r="E186" s="37"/>
      <c r="F186" s="37"/>
      <c r="G186" s="37"/>
      <c r="H186" s="38"/>
    </row>
    <row r="187" spans="1:8" s="16" customFormat="1" ht="37.5" customHeight="1" x14ac:dyDescent="0.2">
      <c r="A187" s="160" t="s">
        <v>62</v>
      </c>
      <c r="B187" s="161"/>
      <c r="C187" s="159"/>
      <c r="D187" s="56">
        <v>11766</v>
      </c>
      <c r="E187" s="37"/>
      <c r="F187" s="37"/>
      <c r="G187" s="37"/>
      <c r="H187" s="38"/>
    </row>
    <row r="188" spans="1:8" s="16" customFormat="1" ht="37.5" customHeight="1" x14ac:dyDescent="0.2">
      <c r="A188" s="160" t="s">
        <v>63</v>
      </c>
      <c r="B188" s="161"/>
      <c r="C188" s="159"/>
      <c r="D188" s="293">
        <v>3561</v>
      </c>
      <c r="E188" s="157"/>
      <c r="F188" s="157"/>
      <c r="G188" s="157"/>
      <c r="H188" s="158"/>
    </row>
    <row r="189" spans="1:8" s="16" customFormat="1" ht="37.5" customHeight="1" x14ac:dyDescent="0.2">
      <c r="A189" s="160" t="s">
        <v>64</v>
      </c>
      <c r="B189" s="161"/>
      <c r="C189" s="159"/>
      <c r="D189" s="293">
        <v>9870</v>
      </c>
      <c r="E189" s="157"/>
      <c r="F189" s="157"/>
      <c r="G189" s="157"/>
      <c r="H189" s="158"/>
    </row>
    <row r="190" spans="1:8" s="16" customFormat="1" ht="37.5" customHeight="1" x14ac:dyDescent="0.2">
      <c r="A190" s="160" t="s">
        <v>65</v>
      </c>
      <c r="B190" s="161"/>
      <c r="C190" s="159"/>
      <c r="D190" s="56">
        <v>504</v>
      </c>
      <c r="E190" s="37"/>
      <c r="F190" s="37"/>
      <c r="G190" s="37"/>
      <c r="H190" s="38"/>
    </row>
    <row r="191" spans="1:8" s="16" customFormat="1" ht="37.5" customHeight="1" x14ac:dyDescent="0.2">
      <c r="A191" s="160" t="s">
        <v>66</v>
      </c>
      <c r="B191" s="161"/>
      <c r="C191" s="159"/>
      <c r="D191" s="56">
        <v>504</v>
      </c>
      <c r="E191" s="37"/>
      <c r="F191" s="37"/>
      <c r="G191" s="37"/>
      <c r="H191" s="38"/>
    </row>
    <row r="192" spans="1:8" s="16" customFormat="1" ht="37.5" customHeight="1" x14ac:dyDescent="0.2">
      <c r="A192" s="160" t="s">
        <v>67</v>
      </c>
      <c r="B192" s="161"/>
      <c r="C192" s="159"/>
      <c r="D192" s="56">
        <v>1011</v>
      </c>
      <c r="E192" s="37"/>
      <c r="F192" s="37"/>
      <c r="G192" s="37"/>
      <c r="H192" s="38"/>
    </row>
    <row r="193" spans="1:8" s="16" customFormat="1" ht="37.5" customHeight="1" x14ac:dyDescent="0.2">
      <c r="A193" s="160" t="s">
        <v>68</v>
      </c>
      <c r="B193" s="161"/>
      <c r="C193" s="159"/>
      <c r="D193" s="56">
        <v>1521</v>
      </c>
      <c r="E193" s="37"/>
      <c r="F193" s="37"/>
      <c r="G193" s="37"/>
      <c r="H193" s="38"/>
    </row>
    <row r="194" spans="1:8" s="16" customFormat="1" ht="37.5" customHeight="1" thickBot="1" x14ac:dyDescent="0.25">
      <c r="A194" s="207" t="s">
        <v>69</v>
      </c>
      <c r="B194" s="208"/>
      <c r="C194" s="164"/>
      <c r="D194" s="56">
        <v>9273</v>
      </c>
      <c r="E194" s="37"/>
      <c r="F194" s="37"/>
      <c r="G194" s="37"/>
      <c r="H194" s="38"/>
    </row>
    <row r="195" spans="1:8" s="16" customFormat="1" ht="117.75" customHeight="1" thickBot="1" x14ac:dyDescent="0.25">
      <c r="A195" s="283" t="s">
        <v>71</v>
      </c>
      <c r="B195" s="284"/>
      <c r="C195"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95" s="45">
        <v>30</v>
      </c>
      <c r="E195" s="45"/>
      <c r="F195" s="45"/>
      <c r="G195" s="45"/>
      <c r="H195" s="46"/>
    </row>
    <row r="196" spans="1:8" s="28" customFormat="1" ht="50.1" customHeight="1" thickBot="1" x14ac:dyDescent="0.25">
      <c r="A196" s="24" t="s">
        <v>72</v>
      </c>
      <c r="B196" s="25"/>
      <c r="C196" s="26"/>
      <c r="D196" s="173" t="str">
        <f>"от "&amp;MIN(D198,D218:D232)&amp;" до "&amp;MAX(D198,D218:D232)</f>
        <v>от 651 до 35598</v>
      </c>
      <c r="E196" s="173"/>
      <c r="F196" s="173"/>
      <c r="G196" s="173"/>
      <c r="H196" s="174"/>
    </row>
    <row r="197" spans="1:8" s="16" customFormat="1" ht="24.95" customHeight="1" thickBot="1" x14ac:dyDescent="0.25">
      <c r="A197" s="286"/>
      <c r="B197" s="287"/>
      <c r="C197" s="130"/>
      <c r="D197" s="288"/>
      <c r="E197" s="288"/>
      <c r="F197" s="288"/>
      <c r="G197" s="288"/>
      <c r="H197" s="289"/>
    </row>
    <row r="198" spans="1:8" s="16" customFormat="1" ht="67.5"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98" s="182">
        <v>22368</v>
      </c>
      <c r="E198" s="182"/>
      <c r="F198" s="182"/>
      <c r="G198" s="182"/>
      <c r="H198" s="183"/>
    </row>
    <row r="199" spans="1:8" s="16" customFormat="1" ht="67.5" customHeight="1" thickBot="1" x14ac:dyDescent="0.25">
      <c r="A199" s="184" t="s">
        <v>74</v>
      </c>
      <c r="B199" s="185"/>
      <c r="C199" s="186"/>
      <c r="D199" s="187" t="s">
        <v>75</v>
      </c>
      <c r="E199" s="188"/>
      <c r="F199" s="188"/>
      <c r="G199" s="188"/>
      <c r="H199" s="189"/>
    </row>
    <row r="200" spans="1:8" s="16" customFormat="1" ht="67.5" customHeight="1" x14ac:dyDescent="0.2">
      <c r="A200" s="190" t="s">
        <v>76</v>
      </c>
      <c r="B200" s="191"/>
      <c r="C200" s="186"/>
      <c r="D200" s="157">
        <f>D198/4</f>
        <v>5592</v>
      </c>
      <c r="E200" s="157"/>
      <c r="F200" s="157"/>
      <c r="G200" s="157"/>
      <c r="H200" s="158"/>
    </row>
    <row r="201" spans="1:8" s="16" customFormat="1" ht="67.5" customHeight="1" x14ac:dyDescent="0.2">
      <c r="A201" s="190" t="s">
        <v>77</v>
      </c>
      <c r="B201" s="191"/>
      <c r="C201" s="186"/>
      <c r="D201" s="157">
        <f>D198/5</f>
        <v>4473.6000000000004</v>
      </c>
      <c r="E201" s="157"/>
      <c r="F201" s="157"/>
      <c r="G201" s="157"/>
      <c r="H201" s="158"/>
    </row>
    <row r="202" spans="1:8" s="16" customFormat="1" ht="67.5" customHeight="1" x14ac:dyDescent="0.2">
      <c r="A202" s="190" t="s">
        <v>78</v>
      </c>
      <c r="B202" s="191"/>
      <c r="C202" s="186"/>
      <c r="D202" s="157">
        <f>D198/6</f>
        <v>3728</v>
      </c>
      <c r="E202" s="157"/>
      <c r="F202" s="157"/>
      <c r="G202" s="157"/>
      <c r="H202" s="158"/>
    </row>
    <row r="203" spans="1:8" s="16" customFormat="1" ht="67.5" customHeight="1" x14ac:dyDescent="0.2">
      <c r="A203" s="190" t="s">
        <v>79</v>
      </c>
      <c r="B203" s="191"/>
      <c r="C203" s="186"/>
      <c r="D203" s="157">
        <f>D198/7</f>
        <v>3195.4285714285716</v>
      </c>
      <c r="E203" s="157"/>
      <c r="F203" s="157"/>
      <c r="G203" s="157"/>
      <c r="H203" s="158"/>
    </row>
    <row r="204" spans="1:8" s="16" customFormat="1" ht="67.5" customHeight="1" x14ac:dyDescent="0.2">
      <c r="A204" s="190" t="s">
        <v>80</v>
      </c>
      <c r="B204" s="191"/>
      <c r="C204" s="186"/>
      <c r="D204" s="157">
        <f>D198/8</f>
        <v>2796</v>
      </c>
      <c r="E204" s="157"/>
      <c r="F204" s="157"/>
      <c r="G204" s="157"/>
      <c r="H204" s="158"/>
    </row>
    <row r="205" spans="1:8" s="16" customFormat="1" ht="67.5" customHeight="1" x14ac:dyDescent="0.2">
      <c r="A205" s="190" t="s">
        <v>81</v>
      </c>
      <c r="B205" s="191"/>
      <c r="C205" s="186"/>
      <c r="D205" s="157">
        <f>D198/9</f>
        <v>2485.3333333333335</v>
      </c>
      <c r="E205" s="157"/>
      <c r="F205" s="157"/>
      <c r="G205" s="157"/>
      <c r="H205" s="158"/>
    </row>
    <row r="206" spans="1:8" s="16" customFormat="1" ht="67.5" customHeight="1" x14ac:dyDescent="0.2">
      <c r="A206" s="190" t="s">
        <v>82</v>
      </c>
      <c r="B206" s="191"/>
      <c r="C206" s="186"/>
      <c r="D206" s="157">
        <f>D198/10</f>
        <v>2236.8000000000002</v>
      </c>
      <c r="E206" s="157"/>
      <c r="F206" s="157"/>
      <c r="G206" s="157"/>
      <c r="H206" s="158"/>
    </row>
    <row r="207" spans="1:8" s="16" customFormat="1" ht="67.5" customHeight="1" thickBot="1" x14ac:dyDescent="0.25">
      <c r="A207" s="179" t="s">
        <v>83</v>
      </c>
      <c r="B207" s="180"/>
      <c r="C207" s="186"/>
      <c r="D207" s="182">
        <v>29712</v>
      </c>
      <c r="E207" s="182"/>
      <c r="F207" s="182"/>
      <c r="G207" s="182"/>
      <c r="H207" s="183"/>
    </row>
    <row r="208" spans="1:8" s="16" customFormat="1" ht="67.5" customHeight="1" thickBot="1" x14ac:dyDescent="0.25">
      <c r="A208" s="184" t="s">
        <v>74</v>
      </c>
      <c r="B208" s="185"/>
      <c r="C208" s="186"/>
      <c r="D208" s="187" t="s">
        <v>75</v>
      </c>
      <c r="E208" s="188"/>
      <c r="F208" s="188"/>
      <c r="G208" s="188"/>
      <c r="H208" s="189"/>
    </row>
    <row r="209" spans="1:8" s="16" customFormat="1" ht="67.5" customHeight="1" x14ac:dyDescent="0.2">
      <c r="A209" s="190" t="s">
        <v>76</v>
      </c>
      <c r="B209" s="191"/>
      <c r="C209" s="186"/>
      <c r="D209" s="157">
        <v>7428</v>
      </c>
      <c r="E209" s="157"/>
      <c r="F209" s="157"/>
      <c r="G209" s="157"/>
      <c r="H209" s="158"/>
    </row>
    <row r="210" spans="1:8" s="16" customFormat="1" ht="67.5" customHeight="1" x14ac:dyDescent="0.2">
      <c r="A210" s="190" t="s">
        <v>77</v>
      </c>
      <c r="B210" s="191"/>
      <c r="C210" s="186"/>
      <c r="D210" s="157">
        <v>5942.4</v>
      </c>
      <c r="E210" s="157"/>
      <c r="F210" s="157"/>
      <c r="G210" s="157"/>
      <c r="H210" s="158"/>
    </row>
    <row r="211" spans="1:8" s="16" customFormat="1" ht="67.5" customHeight="1" x14ac:dyDescent="0.2">
      <c r="A211" s="190" t="s">
        <v>78</v>
      </c>
      <c r="B211" s="191"/>
      <c r="C211" s="186"/>
      <c r="D211" s="157">
        <v>4952</v>
      </c>
      <c r="E211" s="157"/>
      <c r="F211" s="157"/>
      <c r="G211" s="157"/>
      <c r="H211" s="158"/>
    </row>
    <row r="212" spans="1:8" s="16" customFormat="1" ht="67.5" customHeight="1" x14ac:dyDescent="0.2">
      <c r="A212" s="190" t="s">
        <v>79</v>
      </c>
      <c r="B212" s="191"/>
      <c r="C212" s="186"/>
      <c r="D212" s="157">
        <v>4244.5714285714284</v>
      </c>
      <c r="E212" s="157"/>
      <c r="F212" s="157"/>
      <c r="G212" s="157"/>
      <c r="H212" s="158"/>
    </row>
    <row r="213" spans="1:8" s="16" customFormat="1" ht="67.5" customHeight="1" x14ac:dyDescent="0.2">
      <c r="A213" s="190" t="s">
        <v>80</v>
      </c>
      <c r="B213" s="191"/>
      <c r="C213" s="186"/>
      <c r="D213" s="157">
        <v>3714</v>
      </c>
      <c r="E213" s="157"/>
      <c r="F213" s="157"/>
      <c r="G213" s="157"/>
      <c r="H213" s="158"/>
    </row>
    <row r="214" spans="1:8" s="16" customFormat="1" ht="67.5" customHeight="1" x14ac:dyDescent="0.2">
      <c r="A214" s="190" t="s">
        <v>81</v>
      </c>
      <c r="B214" s="191"/>
      <c r="C214" s="186"/>
      <c r="D214" s="157">
        <v>3301.3333333333335</v>
      </c>
      <c r="E214" s="157"/>
      <c r="F214" s="157"/>
      <c r="G214" s="157"/>
      <c r="H214" s="158"/>
    </row>
    <row r="215" spans="1:8" s="16" customFormat="1" ht="67.5" customHeight="1" thickBot="1" x14ac:dyDescent="0.25">
      <c r="A215" s="190" t="s">
        <v>82</v>
      </c>
      <c r="B215" s="191"/>
      <c r="C215" s="194"/>
      <c r="D215" s="157">
        <v>2971.2</v>
      </c>
      <c r="E215" s="157"/>
      <c r="F215" s="157"/>
      <c r="G215" s="157"/>
      <c r="H215" s="158"/>
    </row>
    <row r="216" spans="1:8" s="16" customFormat="1" ht="62.45" customHeight="1" thickBot="1" x14ac:dyDescent="0.25">
      <c r="A216" s="195" t="s">
        <v>84</v>
      </c>
      <c r="B216" s="196"/>
      <c r="C2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6" s="44">
        <v>24177</v>
      </c>
      <c r="E216" s="45"/>
      <c r="F216" s="45"/>
      <c r="G216" s="45"/>
      <c r="H216" s="46"/>
    </row>
    <row r="217" spans="1:8" s="16" customFormat="1" ht="24.95" customHeight="1" thickBot="1" x14ac:dyDescent="0.25">
      <c r="A217" s="286"/>
      <c r="B217" s="287"/>
      <c r="C217" s="125"/>
      <c r="D217" s="288"/>
      <c r="E217" s="288"/>
      <c r="F217" s="288"/>
      <c r="G217" s="288"/>
      <c r="H217" s="289"/>
    </row>
    <row r="218" spans="1:8" s="16" customFormat="1" ht="50.1" customHeight="1" x14ac:dyDescent="0.2">
      <c r="A218" s="160" t="s">
        <v>85</v>
      </c>
      <c r="B218" s="161"/>
      <c r="C218" s="294" t="str">
        <f>"Интернет-площадка 2gis.ru на основе Cправочника организаций "&amp;$C$2&amp;""</f>
        <v>Интернет-площадка 2gis.ru на основе Cправочника организаций "2ГИС.ЧЕЛЯБИНСК"</v>
      </c>
      <c r="D218" s="56">
        <v>27591</v>
      </c>
      <c r="E218" s="37"/>
      <c r="F218" s="37"/>
      <c r="G218" s="37"/>
      <c r="H218" s="38"/>
    </row>
    <row r="219" spans="1:8" s="16" customFormat="1" ht="50.1" customHeight="1" x14ac:dyDescent="0.2">
      <c r="A219" s="160" t="s">
        <v>86</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9" s="56">
        <v>5274</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0" s="56">
        <v>18663</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"2ГИС.ЧЕЛЯБИНСК"</v>
      </c>
      <c r="D221" s="56">
        <v>19764</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"2ГИС.ЧЕЛЯБИНСК"</v>
      </c>
      <c r="D222" s="56">
        <v>23715</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3" s="56">
        <v>8235</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56">
        <v>10866</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5" s="56">
        <v>20970</v>
      </c>
      <c r="E225" s="37"/>
      <c r="F225" s="37"/>
      <c r="G225" s="37"/>
      <c r="H225" s="38"/>
    </row>
    <row r="226" spans="1:8" s="16" customFormat="1" ht="50.1" customHeight="1" x14ac:dyDescent="0.2">
      <c r="A226" s="160" t="s">
        <v>93</v>
      </c>
      <c r="B226" s="161"/>
      <c r="C226" s="203" t="e">
        <f>#REF!</f>
        <v>#REF!</v>
      </c>
      <c r="D226" s="56">
        <v>35598</v>
      </c>
      <c r="E226" s="37"/>
      <c r="F226" s="37"/>
      <c r="G226" s="37"/>
      <c r="H226" s="38"/>
    </row>
    <row r="227" spans="1:8" s="16" customFormat="1" ht="50.1" customHeight="1" x14ac:dyDescent="0.2">
      <c r="A227" s="160" t="s">
        <v>94</v>
      </c>
      <c r="B227" s="161"/>
      <c r="C227" s="203" t="s">
        <v>730</v>
      </c>
      <c r="D227" s="56">
        <v>651</v>
      </c>
      <c r="E227" s="37"/>
      <c r="F227" s="37"/>
      <c r="G227" s="37"/>
      <c r="H227" s="38"/>
    </row>
    <row r="228" spans="1:8" s="16" customFormat="1" ht="78"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8" s="56">
        <v>24156</v>
      </c>
      <c r="E228" s="37"/>
      <c r="F228" s="37"/>
      <c r="G228" s="37"/>
      <c r="H228" s="38"/>
    </row>
    <row r="229" spans="1:8" s="16" customFormat="1" ht="78"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9" s="56">
        <v>16290</v>
      </c>
      <c r="E229" s="37"/>
      <c r="F229" s="37"/>
      <c r="G229" s="37"/>
      <c r="H229" s="38"/>
    </row>
    <row r="230" spans="1:8" s="16" customFormat="1" ht="78" customHeight="1" x14ac:dyDescent="0.2">
      <c r="A230" s="160" t="s">
        <v>98</v>
      </c>
      <c r="B230" s="161"/>
      <c r="C230"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0" s="56">
        <v>16125</v>
      </c>
      <c r="E230" s="37"/>
      <c r="F230" s="37"/>
      <c r="G230" s="37"/>
      <c r="H230" s="38"/>
    </row>
    <row r="231" spans="1:8" s="16" customFormat="1" ht="78" customHeight="1" x14ac:dyDescent="0.2">
      <c r="A231" s="160" t="s">
        <v>99</v>
      </c>
      <c r="B231" s="161"/>
      <c r="C231"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1" s="56">
        <v>8148</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32" s="56">
        <v>6990</v>
      </c>
      <c r="E232" s="37"/>
      <c r="F232" s="37"/>
      <c r="G232" s="37"/>
      <c r="H232" s="38"/>
    </row>
    <row r="233" spans="1:8" s="16" customFormat="1" ht="102" customHeight="1" thickBot="1" x14ac:dyDescent="0.25">
      <c r="A233" s="160" t="s">
        <v>16</v>
      </c>
      <c r="B233" s="161"/>
      <c r="C233"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3" s="56">
        <v>2352</v>
      </c>
      <c r="E233" s="37"/>
      <c r="F233" s="37"/>
      <c r="G233" s="37"/>
      <c r="H233" s="38"/>
    </row>
    <row r="234" spans="1:8" s="16" customFormat="1" ht="102" customHeight="1" thickBot="1" x14ac:dyDescent="0.25">
      <c r="A234" s="160" t="s">
        <v>103</v>
      </c>
      <c r="B234" s="161"/>
      <c r="C23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4" s="56">
        <v>100002</v>
      </c>
      <c r="E234" s="37"/>
      <c r="F234" s="37"/>
      <c r="G234" s="37"/>
      <c r="H234" s="38"/>
    </row>
    <row r="235" spans="1:8" s="16" customFormat="1" ht="126" customHeight="1" x14ac:dyDescent="0.2">
      <c r="A235" s="160" t="s">
        <v>104</v>
      </c>
      <c r="B235" s="161"/>
      <c r="C235"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5" s="56">
        <v>22470</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6" s="56">
        <v>13971</v>
      </c>
      <c r="E236" s="37"/>
      <c r="F236" s="37"/>
      <c r="G236" s="37"/>
      <c r="H236" s="38"/>
    </row>
    <row r="237" spans="1:8" s="16" customFormat="1" ht="96" customHeight="1" x14ac:dyDescent="0.2">
      <c r="A237" s="154" t="s">
        <v>106</v>
      </c>
      <c r="B237" s="204"/>
      <c r="C2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7" s="56">
        <v>18078</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8" s="56">
        <v>20334</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9" s="56">
        <v>12000</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"2ГИС.ЧЕЛЯБИНСК"</v>
      </c>
      <c r="D240" s="56">
        <v>69000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41" s="56">
        <v>13200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"2ГИС.ЧЕЛЯБИНСК" (версия для ПК)</v>
      </c>
      <c r="D242" s="56">
        <v>46680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"2ГИС.ЧЕЛЯБИНСК"</v>
      </c>
      <c r="D243" s="56">
        <v>49440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"2ГИС.ЧЕЛЯБИНСК"</v>
      </c>
      <c r="D244" s="56">
        <v>59328</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"2ГИС.ЧЕЛЯБИНСК" (версия для ПК)</v>
      </c>
      <c r="D245" s="56">
        <v>20640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"2ГИС.ЧЕЛЯБИНСК" (версия для ПК)</v>
      </c>
      <c r="D246" s="56">
        <v>27240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"2ГИС.ЧЕЛЯБИНСК" (версия для ПК)</v>
      </c>
      <c r="D247" s="56">
        <v>52440</v>
      </c>
      <c r="E247" s="37"/>
      <c r="F247" s="37"/>
      <c r="G247" s="37"/>
      <c r="H247" s="38"/>
    </row>
    <row r="248" spans="1:8" s="16" customFormat="1" ht="50.1" customHeight="1" x14ac:dyDescent="0.2">
      <c r="A248" s="160" t="s">
        <v>115</v>
      </c>
      <c r="B248" s="161"/>
      <c r="C248" s="203" t="s">
        <v>730</v>
      </c>
      <c r="D248" s="56">
        <v>1680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"2ГИС.ЧЕЛЯБИНСК" (версия для ПК)</v>
      </c>
      <c r="D249" s="56">
        <v>17520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51" s="56">
        <v>16959</v>
      </c>
      <c r="E251" s="37"/>
      <c r="F251" s="37"/>
      <c r="G251" s="37"/>
      <c r="H251" s="38"/>
    </row>
    <row r="252" spans="1:8" s="16" customFormat="1" ht="50.1" customHeight="1" x14ac:dyDescent="0.2">
      <c r="A252" s="160" t="s">
        <v>120</v>
      </c>
      <c r="B252" s="161"/>
      <c r="C252" s="209"/>
      <c r="D252" s="56">
        <v>16959</v>
      </c>
      <c r="E252" s="37"/>
      <c r="F252" s="37"/>
      <c r="G252" s="37"/>
      <c r="H252" s="38"/>
    </row>
    <row r="253" spans="1:8" s="16" customFormat="1" ht="50.1" customHeight="1" x14ac:dyDescent="0.2">
      <c r="A253" s="207" t="s">
        <v>121</v>
      </c>
      <c r="B253" s="208"/>
      <c r="C253" s="209"/>
      <c r="D253" s="293">
        <v>3390</v>
      </c>
      <c r="E253" s="157"/>
      <c r="F253" s="157"/>
      <c r="G253" s="157"/>
      <c r="H253" s="157"/>
    </row>
    <row r="254" spans="1:8" s="16" customFormat="1" ht="50.1" customHeight="1" x14ac:dyDescent="0.2">
      <c r="A254" s="207" t="s">
        <v>122</v>
      </c>
      <c r="B254" s="208"/>
      <c r="C254" s="209"/>
      <c r="D254" s="293">
        <v>339</v>
      </c>
      <c r="E254" s="157"/>
      <c r="F254" s="157"/>
      <c r="G254" s="157"/>
      <c r="H254" s="157"/>
    </row>
    <row r="255" spans="1:8" s="16" customFormat="1" ht="50.1" customHeight="1" thickBot="1" x14ac:dyDescent="0.25">
      <c r="A255" s="207" t="s">
        <v>123</v>
      </c>
      <c r="B255" s="208"/>
      <c r="C255" s="210"/>
      <c r="D255" s="78">
        <v>1188</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63" customHeight="1" x14ac:dyDescent="0.2">
      <c r="A257" s="160" t="s">
        <v>125</v>
      </c>
      <c r="B257" s="161" t="s">
        <v>476</v>
      </c>
      <c r="C257"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7" s="56">
        <v>7248</v>
      </c>
      <c r="E257" s="37"/>
      <c r="F257" s="37"/>
      <c r="G257" s="37"/>
      <c r="H257" s="38"/>
    </row>
    <row r="258" spans="1:8" s="16" customFormat="1" ht="70.5" customHeight="1" x14ac:dyDescent="0.2">
      <c r="A258" s="160" t="s">
        <v>195</v>
      </c>
      <c r="B258" s="161" t="s">
        <v>476</v>
      </c>
      <c r="C2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8" s="36">
        <v>18120</v>
      </c>
      <c r="E258" s="37"/>
      <c r="F258" s="37"/>
      <c r="G258" s="37"/>
      <c r="H258" s="38"/>
    </row>
    <row r="259" spans="1:8" s="16" customFormat="1" ht="126" customHeight="1" thickBot="1" x14ac:dyDescent="0.25">
      <c r="A259" s="160" t="s">
        <v>129</v>
      </c>
      <c r="B259" s="161"/>
      <c r="C2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59" s="56">
        <v>15618</v>
      </c>
      <c r="E259" s="37"/>
      <c r="F259" s="37"/>
      <c r="G259" s="37"/>
      <c r="H259" s="38"/>
    </row>
    <row r="260" spans="1:8" s="16" customFormat="1" ht="126" customHeight="1" thickBot="1" x14ac:dyDescent="0.25">
      <c r="A260" s="160" t="s">
        <v>477</v>
      </c>
      <c r="B260" s="161"/>
      <c r="C2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0" s="36">
        <v>29760</v>
      </c>
      <c r="E260" s="37"/>
      <c r="F260" s="37"/>
      <c r="G260" s="37"/>
      <c r="H260" s="38"/>
    </row>
    <row r="261" spans="1:8" s="28" customFormat="1" ht="50.1" customHeight="1" thickBot="1" x14ac:dyDescent="0.25">
      <c r="A261" s="286"/>
      <c r="B261" s="287"/>
      <c r="C261" s="125"/>
      <c r="D261" s="288"/>
      <c r="E261" s="288"/>
      <c r="F261" s="288"/>
      <c r="G261" s="288"/>
      <c r="H261" s="289"/>
    </row>
    <row r="262" spans="1:8" s="23" customFormat="1" ht="26.25" x14ac:dyDescent="0.2">
      <c r="A262" s="212"/>
      <c r="B262" s="213"/>
      <c r="C262" s="214"/>
      <c r="D262" s="213"/>
      <c r="E262" s="213"/>
      <c r="F262" s="213"/>
      <c r="G262" s="213"/>
      <c r="H262" s="215"/>
    </row>
    <row r="263" spans="1:8" s="16" customFormat="1" ht="21" x14ac:dyDescent="0.2">
      <c r="A263" s="216"/>
      <c r="B263" s="217" t="s">
        <v>130</v>
      </c>
      <c r="C263" s="218" t="s">
        <v>214</v>
      </c>
      <c r="D263" s="218"/>
      <c r="E263" s="219"/>
      <c r="F263" s="219"/>
      <c r="G263" s="219"/>
      <c r="H263" s="219"/>
    </row>
    <row r="264" spans="1:8" s="16" customFormat="1" ht="21" x14ac:dyDescent="0.2">
      <c r="A264" s="216"/>
      <c r="B264" s="219"/>
      <c r="C264" s="220" t="s">
        <v>215</v>
      </c>
      <c r="D264" s="220"/>
      <c r="E264" s="219"/>
      <c r="F264" s="219"/>
      <c r="G264" s="219"/>
      <c r="H264" s="219"/>
    </row>
    <row r="265" spans="1:8" s="16" customFormat="1" ht="21" x14ac:dyDescent="0.2">
      <c r="A265" s="216"/>
      <c r="B265" s="219"/>
      <c r="C265" s="218" t="s">
        <v>216</v>
      </c>
      <c r="D265" s="220"/>
      <c r="E265" s="219"/>
      <c r="F265" s="219"/>
      <c r="G265" s="219"/>
      <c r="H265" s="219"/>
    </row>
    <row r="266" spans="1:8" s="16" customFormat="1" ht="26.25" x14ac:dyDescent="0.2">
      <c r="A266" s="229"/>
      <c r="B266" s="229"/>
      <c r="C266" s="220"/>
      <c r="D266" s="220"/>
      <c r="E266" s="231"/>
      <c r="F266" s="232"/>
      <c r="G266" s="233"/>
      <c r="H266" s="233"/>
    </row>
    <row r="267" spans="1:8" s="16" customFormat="1" ht="26.25" x14ac:dyDescent="0.2">
      <c r="A267" s="223" t="str">
        <f>Абакан_юр!A171</f>
        <v>По соглашению сторон в качестве валюты платежа могут выступать украинские гривны, в этом случае курс следующий: 1 руб. = 0,5104 гривен</v>
      </c>
      <c r="B267" s="223"/>
      <c r="C267" s="223"/>
      <c r="D267" s="224"/>
      <c r="E267" s="224"/>
      <c r="F267" s="225"/>
      <c r="G267" s="226"/>
      <c r="H267" s="226"/>
    </row>
    <row r="268" spans="1:8" s="16" customFormat="1" ht="26.25" x14ac:dyDescent="0.2">
      <c r="A268" s="223" t="str">
        <f>Абакан_юр!A172</f>
        <v>По соглашению сторон в качестве валюты платежа могут выступать дирхамы ОАЭ, в этом случае курс следующий: 1 руб. = 0,0436 дирхам</v>
      </c>
      <c r="B268" s="223"/>
      <c r="C268" s="223"/>
      <c r="D268" s="224"/>
      <c r="E268" s="224"/>
      <c r="F268" s="225"/>
      <c r="G268" s="228"/>
      <c r="H268" s="228"/>
    </row>
    <row r="269" spans="1:8" ht="26.25" x14ac:dyDescent="0.2">
      <c r="A269" s="223" t="str">
        <f>Абакан_юр!A173</f>
        <v>По соглашению сторон в качестве валюты платежа могут выступать доллары США, в этом случае курс следующий: 1 руб. = 0,0118 доллара</v>
      </c>
      <c r="B269" s="223"/>
      <c r="C269" s="223"/>
      <c r="D269" s="224"/>
      <c r="E269" s="224"/>
      <c r="F269" s="225"/>
      <c r="G269" s="228"/>
      <c r="H269" s="228"/>
    </row>
    <row r="270" spans="1:8" s="219" customFormat="1" ht="24.95" customHeight="1" x14ac:dyDescent="0.2">
      <c r="A270" s="223" t="str">
        <f>Абакан_юр!A174</f>
        <v>По соглашению сторон в качестве валюты платежа могут выступать евро, в этом случае курс следующий: 1 руб. = 0,0108 евро</v>
      </c>
      <c r="B270" s="223"/>
      <c r="C270" s="223"/>
      <c r="D270" s="224"/>
      <c r="E270" s="225"/>
      <c r="F270" s="225"/>
      <c r="G270" s="228"/>
      <c r="H270" s="228"/>
    </row>
    <row r="271" spans="1:8" s="219" customFormat="1" ht="24.95" customHeight="1" x14ac:dyDescent="0.2">
      <c r="A271" s="223" t="str">
        <f>Абакан_юр!A175</f>
        <v>По соглашению сторон в качестве валюты платежа могут выступать чешские кроны, в этом случае курс следующий: 1 руб. = 0,2741 крона</v>
      </c>
      <c r="B271" s="223"/>
      <c r="C271" s="223"/>
      <c r="D271" s="224"/>
      <c r="E271" s="225"/>
      <c r="F271" s="225"/>
      <c r="G271" s="228"/>
      <c r="H271" s="228"/>
    </row>
    <row r="272" spans="1:8" s="219" customFormat="1" ht="24.95" customHeight="1" x14ac:dyDescent="0.2">
      <c r="A272" s="223" t="str">
        <f>Абакан_юр!A176</f>
        <v>По соглашению сторон в качестве валюты платежа могут выступать киргизские сомы, в этом случае курс следующий: 1 руб. = 1,0001 сом</v>
      </c>
      <c r="B272" s="223"/>
      <c r="C272" s="223"/>
      <c r="D272" s="224"/>
      <c r="E272" s="224"/>
      <c r="F272" s="225"/>
      <c r="G272" s="228"/>
      <c r="H272" s="228"/>
    </row>
    <row r="273" spans="1:8" s="234" customFormat="1" ht="12" customHeight="1" x14ac:dyDescent="0.2">
      <c r="A273" s="223" t="str">
        <f>Абакан_юр!A177</f>
        <v>По соглашению сторон в качестве валюты платежа могут выступать казахстанские тенге, в этом случае курс следующий: 1 руб. = 5,6363 тенге</v>
      </c>
      <c r="B273" s="223"/>
      <c r="C273" s="223"/>
      <c r="D273" s="224"/>
      <c r="E273" s="224"/>
      <c r="F273" s="225"/>
      <c r="G273" s="228"/>
      <c r="H273" s="228"/>
    </row>
    <row r="274" spans="1:8" s="227" customFormat="1" ht="24.95" customHeight="1" x14ac:dyDescent="0.2">
      <c r="A274" s="229"/>
      <c r="B274" s="229"/>
      <c r="C274" s="230"/>
      <c r="D274" s="231"/>
      <c r="E274" s="231"/>
      <c r="F274" s="232"/>
      <c r="G274" s="233"/>
      <c r="H274" s="233"/>
    </row>
    <row r="275" spans="1:8" s="227" customFormat="1" ht="24.95" customHeight="1" x14ac:dyDescent="0.2">
      <c r="A275" s="235" t="s">
        <v>141</v>
      </c>
      <c r="B275" s="235"/>
      <c r="C275" s="235"/>
      <c r="D275" s="235"/>
      <c r="E275" s="235"/>
      <c r="F275" s="235"/>
      <c r="G275" s="235"/>
      <c r="H275" s="235"/>
    </row>
    <row r="276" spans="1:8" s="227" customFormat="1" ht="24.95" customHeight="1" x14ac:dyDescent="0.2">
      <c r="A276" s="235" t="s">
        <v>142</v>
      </c>
      <c r="B276" s="235"/>
      <c r="C276" s="235"/>
      <c r="D276" s="235"/>
      <c r="E276" s="235"/>
      <c r="F276" s="235"/>
      <c r="G276" s="235"/>
      <c r="H276" s="235"/>
    </row>
    <row r="277" spans="1:8" s="227" customFormat="1" ht="24.95" customHeight="1" x14ac:dyDescent="0.2">
      <c r="A277" s="223" t="s">
        <v>480</v>
      </c>
      <c r="B277" s="223"/>
      <c r="C277" s="223"/>
      <c r="D277" s="223"/>
      <c r="E277" s="223"/>
      <c r="F277" s="223"/>
      <c r="G277" s="223"/>
      <c r="H277" s="223"/>
    </row>
    <row r="278" spans="1:8" s="227" customFormat="1" ht="24.95" customHeight="1" thickBot="1" x14ac:dyDescent="0.25">
      <c r="A278" s="236" t="s">
        <v>143</v>
      </c>
      <c r="B278" s="236"/>
      <c r="C278" s="236"/>
      <c r="D278" s="236"/>
      <c r="E278" s="236"/>
      <c r="F278" s="237"/>
      <c r="H278" s="238"/>
    </row>
    <row r="279" spans="1:8" s="227" customFormat="1" ht="24.95" customHeight="1" thickBot="1" x14ac:dyDescent="0.25">
      <c r="A279" s="306" t="s">
        <v>144</v>
      </c>
      <c r="B279" s="307"/>
      <c r="C279" s="307"/>
      <c r="D279" s="307"/>
      <c r="E279" s="308"/>
      <c r="F279" s="242"/>
      <c r="G279" s="213"/>
      <c r="H279" s="243"/>
    </row>
    <row r="280" spans="1:8" s="227" customFormat="1" ht="24.95" customHeight="1" thickBot="1" x14ac:dyDescent="0.25">
      <c r="A280" s="421" t="s">
        <v>145</v>
      </c>
      <c r="B280" s="422"/>
      <c r="C280" s="246" t="s">
        <v>146</v>
      </c>
      <c r="D280" s="435" t="s">
        <v>147</v>
      </c>
      <c r="E280" s="436"/>
      <c r="F280" s="248"/>
      <c r="G280" s="248"/>
      <c r="H280" s="248"/>
    </row>
    <row r="281" spans="1:8" s="234" customFormat="1" ht="12" customHeight="1" x14ac:dyDescent="0.2">
      <c r="A281" s="249" t="s">
        <v>203</v>
      </c>
      <c r="B281" s="250"/>
      <c r="C281" s="793" t="s">
        <v>204</v>
      </c>
      <c r="D281" s="472">
        <v>2343</v>
      </c>
      <c r="E281" s="253"/>
      <c r="F281" s="248"/>
      <c r="G281" s="248"/>
      <c r="H281" s="248"/>
    </row>
    <row r="282" spans="1:8" ht="24.95" customHeight="1" x14ac:dyDescent="0.2">
      <c r="A282" s="791" t="s">
        <v>205</v>
      </c>
      <c r="B282" s="792"/>
      <c r="C282" s="795"/>
      <c r="D282" s="725">
        <v>1701</v>
      </c>
      <c r="E282" s="727"/>
      <c r="F282" s="248"/>
      <c r="G282" s="248"/>
      <c r="H282" s="248"/>
    </row>
    <row r="283" spans="1:8" ht="24.95" customHeight="1" x14ac:dyDescent="0.2">
      <c r="A283" s="791" t="s">
        <v>206</v>
      </c>
      <c r="B283" s="792"/>
      <c r="C283" s="795"/>
      <c r="D283" s="725">
        <v>1542</v>
      </c>
      <c r="E283" s="727"/>
      <c r="F283" s="248"/>
      <c r="G283" s="248"/>
      <c r="H283" s="248"/>
    </row>
    <row r="284" spans="1:8" s="213" customFormat="1" ht="38.25" customHeight="1" x14ac:dyDescent="0.2">
      <c r="A284" s="791" t="s">
        <v>207</v>
      </c>
      <c r="B284" s="792"/>
      <c r="C284" s="610"/>
      <c r="D284" s="725">
        <v>1380</v>
      </c>
      <c r="E284" s="727"/>
      <c r="F284" s="248"/>
      <c r="G284" s="248"/>
      <c r="H284" s="248"/>
    </row>
    <row r="285" spans="1:8" s="238" customFormat="1" ht="50.1" customHeight="1" x14ac:dyDescent="0.2">
      <c r="A285" s="254" t="s">
        <v>148</v>
      </c>
      <c r="B285" s="255"/>
      <c r="C285" s="256" t="s">
        <v>149</v>
      </c>
      <c r="D285" s="257" t="s">
        <v>150</v>
      </c>
      <c r="E285" s="258"/>
      <c r="F285" s="248"/>
      <c r="G285" s="248"/>
      <c r="H285" s="248"/>
    </row>
    <row r="286" spans="1:8" s="243" customFormat="1" ht="50.1" customHeight="1" x14ac:dyDescent="0.2">
      <c r="A286" s="254" t="s">
        <v>151</v>
      </c>
      <c r="B286" s="255"/>
      <c r="C286" s="256" t="s">
        <v>152</v>
      </c>
      <c r="D286" s="257" t="s">
        <v>153</v>
      </c>
      <c r="E286" s="258"/>
      <c r="F286" s="248"/>
      <c r="G286" s="248"/>
      <c r="H286" s="248"/>
    </row>
    <row r="287" spans="1:8" ht="88.5" customHeight="1" thickBot="1" x14ac:dyDescent="0.25">
      <c r="A287" s="316" t="s">
        <v>154</v>
      </c>
      <c r="B287" s="317"/>
      <c r="C287" s="318" t="s">
        <v>155</v>
      </c>
      <c r="D287" s="319" t="s">
        <v>153</v>
      </c>
      <c r="E287" s="320"/>
      <c r="F287" s="248"/>
      <c r="G287" s="248"/>
      <c r="H287" s="248"/>
    </row>
    <row r="288" spans="1:8" ht="50.1" customHeight="1" thickBot="1" x14ac:dyDescent="0.25">
      <c r="A288" s="316" t="s">
        <v>157</v>
      </c>
      <c r="B288" s="317"/>
      <c r="C288" s="613" t="s">
        <v>158</v>
      </c>
      <c r="D288" s="319" t="s">
        <v>153</v>
      </c>
      <c r="E288" s="320"/>
      <c r="F288" s="242"/>
      <c r="G288" s="242"/>
      <c r="H288" s="242"/>
    </row>
    <row r="289" spans="1:8" ht="50.1" customHeight="1" thickBot="1" x14ac:dyDescent="0.25">
      <c r="A289" s="316" t="s">
        <v>159</v>
      </c>
      <c r="B289" s="317"/>
      <c r="C289" s="318" t="s">
        <v>160</v>
      </c>
      <c r="D289" s="319" t="s">
        <v>153</v>
      </c>
      <c r="E289" s="320"/>
      <c r="F289" s="232"/>
      <c r="G289" s="233"/>
      <c r="H289" s="233"/>
    </row>
    <row r="290" spans="1:8" ht="50.1" customHeight="1" x14ac:dyDescent="0.2">
      <c r="A290" s="260" t="s">
        <v>161</v>
      </c>
      <c r="B290" s="260"/>
      <c r="C290" s="260"/>
      <c r="D290" s="260"/>
      <c r="E290" s="260"/>
      <c r="F290" s="260"/>
      <c r="G290" s="260"/>
      <c r="H290" s="260"/>
    </row>
    <row r="291" spans="1:8" ht="50.1" customHeight="1" x14ac:dyDescent="0.2">
      <c r="A291" s="260" t="s">
        <v>162</v>
      </c>
      <c r="B291" s="260"/>
      <c r="C291" s="260"/>
      <c r="D291" s="260"/>
      <c r="E291" s="260"/>
      <c r="F291" s="260"/>
      <c r="G291" s="260"/>
      <c r="H291" s="260"/>
    </row>
    <row r="292" spans="1:8" ht="99.95" customHeight="1" x14ac:dyDescent="0.2">
      <c r="A29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2" s="321"/>
      <c r="C292" s="321"/>
      <c r="D292" s="321"/>
      <c r="E292" s="321"/>
      <c r="F292" s="321"/>
      <c r="G292" s="321"/>
      <c r="H292" s="321"/>
    </row>
    <row r="293" spans="1:8" ht="75" customHeight="1" x14ac:dyDescent="0.2">
      <c r="A293" s="235" t="s">
        <v>164</v>
      </c>
      <c r="B293" s="235"/>
      <c r="C293" s="235"/>
      <c r="D293" s="235"/>
      <c r="E293" s="235"/>
      <c r="F293" s="235"/>
      <c r="G293" s="235"/>
      <c r="H293" s="235"/>
    </row>
    <row r="294" spans="1:8" ht="96.75" customHeight="1" x14ac:dyDescent="0.2">
      <c r="A294" s="260" t="s">
        <v>165</v>
      </c>
      <c r="B294" s="260"/>
      <c r="C294" s="260"/>
      <c r="D294" s="260"/>
      <c r="E294" s="260"/>
      <c r="F294" s="260"/>
      <c r="G294" s="260"/>
      <c r="H294" s="260"/>
    </row>
    <row r="295" spans="1:8" s="213" customFormat="1" ht="125.25" customHeight="1" x14ac:dyDescent="0.2">
      <c r="A295" s="474" t="s">
        <v>281</v>
      </c>
      <c r="B295" s="474"/>
      <c r="C295" s="474"/>
      <c r="D295" s="474"/>
      <c r="E295" s="474"/>
      <c r="F295" s="474"/>
      <c r="G295" s="474"/>
      <c r="H295" s="474"/>
    </row>
    <row r="296" spans="1:8" ht="25.5" x14ac:dyDescent="0.35">
      <c r="A296" s="475" t="s">
        <v>282</v>
      </c>
      <c r="B296" s="476"/>
      <c r="C296" s="477" t="s">
        <v>283</v>
      </c>
    </row>
    <row r="297" spans="1:8" ht="25.5" x14ac:dyDescent="0.35">
      <c r="A297" s="478" t="s">
        <v>284</v>
      </c>
      <c r="B297" s="479"/>
      <c r="C297" s="480">
        <v>1</v>
      </c>
    </row>
    <row r="298" spans="1:8" ht="25.5" x14ac:dyDescent="0.35">
      <c r="A298" s="478">
        <v>2</v>
      </c>
      <c r="B298" s="479"/>
      <c r="C298" s="480">
        <v>1.1000000000000001</v>
      </c>
    </row>
    <row r="299" spans="1:8" ht="25.5" x14ac:dyDescent="0.35">
      <c r="A299" s="478">
        <v>3</v>
      </c>
      <c r="B299" s="479"/>
      <c r="C299" s="480">
        <v>1.2</v>
      </c>
    </row>
    <row r="300" spans="1:8" ht="25.5" x14ac:dyDescent="0.35">
      <c r="A300" s="478" t="s">
        <v>285</v>
      </c>
      <c r="B300" s="479"/>
      <c r="C300" s="480">
        <v>1.25</v>
      </c>
    </row>
    <row r="301" spans="1:8" ht="25.5" x14ac:dyDescent="0.35">
      <c r="A301" s="478" t="s">
        <v>286</v>
      </c>
      <c r="B301" s="479"/>
      <c r="C301" s="480">
        <v>1.3</v>
      </c>
    </row>
    <row r="302" spans="1:8" ht="25.5" x14ac:dyDescent="0.35">
      <c r="A302" s="478" t="s">
        <v>287</v>
      </c>
      <c r="B302" s="479"/>
      <c r="C302" s="480">
        <v>1.35</v>
      </c>
    </row>
    <row r="303" spans="1:8" ht="25.5" x14ac:dyDescent="0.35">
      <c r="A303" s="478" t="s">
        <v>288</v>
      </c>
      <c r="B303" s="479"/>
      <c r="C303" s="480">
        <v>1.4</v>
      </c>
    </row>
    <row r="304" spans="1:8" ht="25.5" x14ac:dyDescent="0.35">
      <c r="A304" s="478" t="s">
        <v>289</v>
      </c>
      <c r="B304" s="479"/>
      <c r="C304" s="480">
        <v>1.45</v>
      </c>
    </row>
    <row r="305" spans="1:8" ht="25.5" x14ac:dyDescent="0.35">
      <c r="A305" s="478" t="s">
        <v>290</v>
      </c>
      <c r="B305" s="479"/>
      <c r="C305" s="480">
        <v>1.5</v>
      </c>
    </row>
    <row r="306" spans="1:8" ht="25.5" x14ac:dyDescent="0.35">
      <c r="A306" s="478" t="s">
        <v>291</v>
      </c>
      <c r="B306" s="479"/>
      <c r="C306" s="480">
        <v>2</v>
      </c>
    </row>
    <row r="307" spans="1:8" ht="23.25" x14ac:dyDescent="0.2">
      <c r="A307" s="260" t="s">
        <v>292</v>
      </c>
      <c r="B307" s="260"/>
      <c r="C307" s="260"/>
      <c r="D307" s="260"/>
      <c r="E307" s="260"/>
      <c r="F307" s="260"/>
      <c r="G307" s="260"/>
      <c r="H307" s="260"/>
    </row>
    <row r="310" spans="1:8" s="262" customFormat="1" ht="114.75" customHeight="1" x14ac:dyDescent="0.2">
      <c r="A310" s="235" t="s">
        <v>481</v>
      </c>
      <c r="B310" s="235"/>
      <c r="C310" s="235"/>
      <c r="D310" s="235"/>
      <c r="E310" s="235"/>
      <c r="F310" s="235"/>
      <c r="G310" s="235"/>
      <c r="H310" s="235"/>
    </row>
    <row r="317" spans="1:8" s="262" customFormat="1" ht="114.75" customHeight="1" x14ac:dyDescent="0.2">
      <c r="A317" s="212"/>
      <c r="B317" s="213"/>
      <c r="C317" s="214"/>
      <c r="D317" s="213"/>
      <c r="E317" s="213"/>
      <c r="F317" s="213"/>
      <c r="G317" s="213"/>
      <c r="H317" s="215"/>
    </row>
  </sheetData>
  <sheetProtection selectLockedCells="1" selectUnlockedCells="1"/>
  <mergeCells count="525">
    <mergeCell ref="A310:E310"/>
    <mergeCell ref="F310:H310"/>
    <mergeCell ref="A302:B302"/>
    <mergeCell ref="A303:B303"/>
    <mergeCell ref="A304:B304"/>
    <mergeCell ref="A305:B305"/>
    <mergeCell ref="A306:B306"/>
    <mergeCell ref="A307:H307"/>
    <mergeCell ref="A296:B296"/>
    <mergeCell ref="A297:B297"/>
    <mergeCell ref="A298:B298"/>
    <mergeCell ref="A299:B299"/>
    <mergeCell ref="A300:B300"/>
    <mergeCell ref="A301:B301"/>
    <mergeCell ref="A290:H290"/>
    <mergeCell ref="A291:H291"/>
    <mergeCell ref="A292:H292"/>
    <mergeCell ref="A293:H293"/>
    <mergeCell ref="A294:H294"/>
    <mergeCell ref="A295:H295"/>
    <mergeCell ref="A287:B287"/>
    <mergeCell ref="D287:E287"/>
    <mergeCell ref="A288:B288"/>
    <mergeCell ref="D288:E288"/>
    <mergeCell ref="A289:B289"/>
    <mergeCell ref="D289:E289"/>
    <mergeCell ref="A284:B284"/>
    <mergeCell ref="D284:E284"/>
    <mergeCell ref="A285:B285"/>
    <mergeCell ref="D285:E285"/>
    <mergeCell ref="A286:B286"/>
    <mergeCell ref="D286:E286"/>
    <mergeCell ref="A279:E279"/>
    <mergeCell ref="A280:B280"/>
    <mergeCell ref="D280:E280"/>
    <mergeCell ref="A281:B281"/>
    <mergeCell ref="C281:C284"/>
    <mergeCell ref="D281:E281"/>
    <mergeCell ref="A282:B282"/>
    <mergeCell ref="D282:E282"/>
    <mergeCell ref="A283:B283"/>
    <mergeCell ref="D283:E283"/>
    <mergeCell ref="A272:C272"/>
    <mergeCell ref="A273:C273"/>
    <mergeCell ref="A275:H275"/>
    <mergeCell ref="A276:H276"/>
    <mergeCell ref="A277:H277"/>
    <mergeCell ref="A278:E278"/>
    <mergeCell ref="A267:C267"/>
    <mergeCell ref="G267:H267"/>
    <mergeCell ref="A268:C268"/>
    <mergeCell ref="A269:C269"/>
    <mergeCell ref="A270:C270"/>
    <mergeCell ref="A271:C271"/>
    <mergeCell ref="A261:B261"/>
    <mergeCell ref="D261:H261"/>
    <mergeCell ref="C263:D263"/>
    <mergeCell ref="C264:D264"/>
    <mergeCell ref="C265:D265"/>
    <mergeCell ref="C266:D266"/>
    <mergeCell ref="A258:B258"/>
    <mergeCell ref="D258:H258"/>
    <mergeCell ref="A259:B259"/>
    <mergeCell ref="D259:H259"/>
    <mergeCell ref="A260:B260"/>
    <mergeCell ref="D260:H260"/>
    <mergeCell ref="D254:H254"/>
    <mergeCell ref="A255:B255"/>
    <mergeCell ref="D255:H255"/>
    <mergeCell ref="A256:B256"/>
    <mergeCell ref="D256:H256"/>
    <mergeCell ref="A257:B257"/>
    <mergeCell ref="D257:H257"/>
    <mergeCell ref="A250:B250"/>
    <mergeCell ref="D250:H250"/>
    <mergeCell ref="A251:B251"/>
    <mergeCell ref="C251:C255"/>
    <mergeCell ref="D251:H251"/>
    <mergeCell ref="A252:B252"/>
    <mergeCell ref="D252:H252"/>
    <mergeCell ref="A253:B253"/>
    <mergeCell ref="D253:H253"/>
    <mergeCell ref="A254:B254"/>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197:B197"/>
    <mergeCell ref="D197:H197"/>
    <mergeCell ref="A198:B198"/>
    <mergeCell ref="C198:C215"/>
    <mergeCell ref="D198:H198"/>
    <mergeCell ref="A199:B199"/>
    <mergeCell ref="D199:H199"/>
    <mergeCell ref="A200:B200"/>
    <mergeCell ref="D200:H200"/>
    <mergeCell ref="A201:B201"/>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3:B183"/>
    <mergeCell ref="D183:H183"/>
    <mergeCell ref="A184:C184"/>
    <mergeCell ref="D184:H184"/>
    <mergeCell ref="D185:H185"/>
    <mergeCell ref="A186:B186"/>
    <mergeCell ref="C186:C194"/>
    <mergeCell ref="D186:H186"/>
    <mergeCell ref="A187:B187"/>
    <mergeCell ref="D187:H187"/>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D137:H137"/>
    <mergeCell ref="A138:B138"/>
    <mergeCell ref="D138:H138"/>
    <mergeCell ref="A139:B139"/>
    <mergeCell ref="D139:H139"/>
    <mergeCell ref="A140:B140"/>
    <mergeCell ref="D140:H140"/>
    <mergeCell ref="A133:C133"/>
    <mergeCell ref="D133:H133"/>
    <mergeCell ref="A134:B134"/>
    <mergeCell ref="C134:C183"/>
    <mergeCell ref="D134:H134"/>
    <mergeCell ref="A135:B135"/>
    <mergeCell ref="D135:H135"/>
    <mergeCell ref="A136:B136"/>
    <mergeCell ref="D136:H136"/>
    <mergeCell ref="A137:B137"/>
    <mergeCell ref="D128:H128"/>
    <mergeCell ref="A129:A131"/>
    <mergeCell ref="B129:B130"/>
    <mergeCell ref="C129:C130"/>
    <mergeCell ref="D129:H131"/>
    <mergeCell ref="D132:H132"/>
    <mergeCell ref="H118:H121"/>
    <mergeCell ref="D122:H122"/>
    <mergeCell ref="A123:A127"/>
    <mergeCell ref="D123:D127"/>
    <mergeCell ref="E123:E127"/>
    <mergeCell ref="F123:F127"/>
    <mergeCell ref="G123:G127"/>
    <mergeCell ref="H123:H127"/>
    <mergeCell ref="A115:B115"/>
    <mergeCell ref="D115:H115"/>
    <mergeCell ref="D116:H116"/>
    <mergeCell ref="A118:A121"/>
    <mergeCell ref="B118:B119"/>
    <mergeCell ref="C118:C119"/>
    <mergeCell ref="D118:D121"/>
    <mergeCell ref="E118:E121"/>
    <mergeCell ref="F118:F121"/>
    <mergeCell ref="G118:G121"/>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5" activePane="bottomLeft" state="frozen"/>
      <selection activeCell="X176" sqref="X176"/>
      <selection pane="bottomLeft" activeCell="X176" sqref="X176"/>
    </sheetView>
  </sheetViews>
  <sheetFormatPr defaultColWidth="9.140625" defaultRowHeight="12.75" outlineLevelRow="1" x14ac:dyDescent="0.2"/>
  <cols>
    <col min="1" max="1" width="45.7109375" style="212" customWidth="1"/>
    <col min="2" max="2" width="80.7109375" style="213" customWidth="1"/>
    <col min="3" max="3" width="120.7109375" style="214" customWidth="1"/>
    <col min="4" max="7" width="30.7109375" style="213" customWidth="1"/>
    <col min="8" max="8" width="30.7109375" style="215" customWidth="1"/>
    <col min="9" max="16384" width="9.140625" style="21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августа 2024 г.</v>
      </c>
      <c r="B2" s="6" t="s">
        <v>2</v>
      </c>
      <c r="C2" s="7" t="s">
        <v>731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87" t="s">
        <v>228</v>
      </c>
      <c r="E6" s="287"/>
      <c r="F6" s="287"/>
      <c r="G6" s="287"/>
      <c r="H6" s="459"/>
    </row>
    <row r="7" spans="1:8" ht="33" customHeight="1" thickBot="1" x14ac:dyDescent="0.25">
      <c r="A7" s="431"/>
      <c r="B7" s="432"/>
      <c r="C7" s="433"/>
      <c r="D7" s="332" t="s">
        <v>168</v>
      </c>
      <c r="E7" s="264" t="s">
        <v>169</v>
      </c>
      <c r="F7" s="332" t="s">
        <v>170</v>
      </c>
      <c r="G7" s="264" t="s">
        <v>171</v>
      </c>
      <c r="H7" s="333" t="s">
        <v>172</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8" s="31">
        <f>F8*1.2</f>
        <v>6314.4</v>
      </c>
      <c r="E8" s="32">
        <f>F8*1.1</f>
        <v>5788.2000000000007</v>
      </c>
      <c r="F8" s="32">
        <v>5262</v>
      </c>
      <c r="G8" s="32">
        <f>F8*0.75</f>
        <v>3946.5</v>
      </c>
      <c r="H8" s="33">
        <f>F8*0.5</f>
        <v>2631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1" s="44"/>
      <c r="E11" s="45"/>
      <c r="F11" s="45"/>
      <c r="G11" s="45"/>
      <c r="H11" s="46"/>
    </row>
    <row r="12" spans="1:8" s="16" customFormat="1" ht="24.95" customHeight="1" thickBot="1" x14ac:dyDescent="0.25">
      <c r="A12" s="81"/>
      <c r="B12" s="129"/>
      <c r="C12" s="130"/>
      <c r="D12" s="287" t="s">
        <v>228</v>
      </c>
      <c r="E12" s="287"/>
      <c r="F12" s="287"/>
      <c r="G12" s="287"/>
      <c r="H12" s="45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3" s="54">
        <f>F13*1.2</f>
        <v>7200</v>
      </c>
      <c r="E13" s="32">
        <f>F13*1.1</f>
        <v>6600.0000000000009</v>
      </c>
      <c r="F13" s="32">
        <v>6000</v>
      </c>
      <c r="G13" s="32">
        <f>F13*0.75</f>
        <v>4500</v>
      </c>
      <c r="H13" s="33">
        <f>F13*0.5</f>
        <v>3000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1008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"2ГИС.ЧЕРКЕССК"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22" s="78"/>
      <c r="E22" s="79"/>
      <c r="F22" s="79"/>
      <c r="G22" s="79"/>
      <c r="H22" s="80"/>
    </row>
    <row r="23" spans="1:8" s="16" customFormat="1" ht="24.95" customHeight="1" thickBot="1" x14ac:dyDescent="0.25">
      <c r="A23" s="81"/>
      <c r="B23" s="129"/>
      <c r="C23" s="130"/>
      <c r="D23" s="287" t="s">
        <v>228</v>
      </c>
      <c r="E23" s="287"/>
      <c r="F23" s="287"/>
      <c r="G23" s="287"/>
      <c r="H23" s="45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24" s="267">
        <v>102</v>
      </c>
      <c r="E24" s="268"/>
      <c r="F24" s="268"/>
      <c r="G24" s="268"/>
      <c r="H24" s="269"/>
    </row>
    <row r="25" spans="1:8" s="16" customFormat="1" ht="94.5" customHeight="1" x14ac:dyDescent="0.2">
      <c r="A25" s="71"/>
      <c r="B25" s="92"/>
      <c r="C25" s="93"/>
      <c r="D25" s="94"/>
      <c r="E25" s="95"/>
      <c r="F25" s="95"/>
      <c r="G25" s="95"/>
      <c r="H25" s="270"/>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26" s="271"/>
      <c r="E26" s="272"/>
      <c r="F26" s="272"/>
      <c r="G26" s="272"/>
      <c r="H26" s="273"/>
    </row>
    <row r="27" spans="1:8" s="16" customFormat="1" ht="24.95" customHeight="1" thickBot="1" x14ac:dyDescent="0.25">
      <c r="A27" s="81"/>
      <c r="B27" s="129"/>
      <c r="C27" s="130"/>
      <c r="D27" s="287" t="s">
        <v>228</v>
      </c>
      <c r="E27" s="287"/>
      <c r="F27" s="287"/>
      <c r="G27" s="287"/>
      <c r="H27" s="45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28" s="31">
        <f>F28*1.2</f>
        <v>17683.2</v>
      </c>
      <c r="E28" s="32">
        <f>F28*1.1</f>
        <v>16209.600000000002</v>
      </c>
      <c r="F28" s="32">
        <v>14736</v>
      </c>
      <c r="G28" s="32">
        <f>F28*0.75</f>
        <v>11052</v>
      </c>
      <c r="H28" s="33">
        <f>F28*0.5</f>
        <v>7368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1" s="44"/>
      <c r="E31" s="45"/>
      <c r="F31" s="45"/>
      <c r="G31" s="45"/>
      <c r="H31" s="46"/>
    </row>
    <row r="32" spans="1:8" s="16" customFormat="1" ht="24.95" customHeight="1" thickBot="1" x14ac:dyDescent="0.25">
      <c r="A32" s="81"/>
      <c r="B32" s="129"/>
      <c r="C32" s="130"/>
      <c r="D32" s="287" t="s">
        <v>228</v>
      </c>
      <c r="E32" s="287"/>
      <c r="F32" s="287"/>
      <c r="G32" s="287"/>
      <c r="H32" s="45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3" s="54">
        <f>F33*1.2</f>
        <v>20160</v>
      </c>
      <c r="E33" s="32">
        <f>F33*1.1</f>
        <v>18480</v>
      </c>
      <c r="F33" s="32">
        <v>16800</v>
      </c>
      <c r="G33" s="32">
        <f>F33*0.75</f>
        <v>12600</v>
      </c>
      <c r="H33" s="33">
        <f>F33*0.5</f>
        <v>8400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"2ГИС.ЧЕРКЕССК"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42" s="78"/>
      <c r="E42" s="79"/>
      <c r="F42" s="79"/>
      <c r="G42" s="79"/>
      <c r="H42" s="80"/>
    </row>
    <row r="43" spans="1:8" s="16" customFormat="1" ht="24.95" customHeight="1" thickBot="1" x14ac:dyDescent="0.25">
      <c r="A43" s="81"/>
      <c r="B43" s="129"/>
      <c r="C43" s="130"/>
      <c r="D43" s="287" t="s">
        <v>228</v>
      </c>
      <c r="E43" s="287"/>
      <c r="F43" s="287"/>
      <c r="G43" s="287"/>
      <c r="H43" s="45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44" s="68">
        <v>288</v>
      </c>
      <c r="E44" s="69"/>
      <c r="F44" s="69"/>
      <c r="G44" s="69"/>
      <c r="H44" s="70"/>
    </row>
    <row r="45" spans="1:8" s="16" customFormat="1" ht="69.75" customHeight="1" x14ac:dyDescent="0.2">
      <c r="A45" s="71"/>
      <c r="B45" s="92"/>
      <c r="C45" s="93"/>
      <c r="D45" s="74"/>
      <c r="E45" s="75"/>
      <c r="F45" s="75"/>
      <c r="G45" s="75"/>
      <c r="H45" s="7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6" s="74"/>
      <c r="E46" s="75"/>
      <c r="F46" s="75"/>
      <c r="G46" s="75"/>
      <c r="H46" s="7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7" s="78"/>
      <c r="E47" s="79"/>
      <c r="F47" s="79"/>
      <c r="G47" s="79"/>
      <c r="H47" s="80"/>
    </row>
    <row r="48" spans="1:8" ht="21.75" thickBot="1" x14ac:dyDescent="0.25">
      <c r="A48" s="81"/>
      <c r="B48" s="129"/>
      <c r="C48" s="130"/>
      <c r="D48" s="113"/>
      <c r="E48" s="114"/>
      <c r="F48" s="114"/>
      <c r="G48" s="114"/>
      <c r="H48" s="115"/>
    </row>
    <row r="49" spans="1:8" ht="42.75" thickBot="1" x14ac:dyDescent="0.25">
      <c r="A49" s="274" t="s">
        <v>173</v>
      </c>
      <c r="B49" s="66" t="s">
        <v>174</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49" s="275">
        <f>F49*1.2</f>
        <v>4176</v>
      </c>
      <c r="E49" s="275">
        <f>F49*1.1</f>
        <v>3828.0000000000005</v>
      </c>
      <c r="F49" s="275">
        <v>3480</v>
      </c>
      <c r="G49" s="275">
        <f>F49*0.75</f>
        <v>2610</v>
      </c>
      <c r="H49" s="275">
        <f>F49*0.5</f>
        <v>1740</v>
      </c>
    </row>
    <row r="50" spans="1:8" ht="84.75" thickBot="1" x14ac:dyDescent="0.25">
      <c r="A50" s="274"/>
      <c r="B50" s="72" t="s">
        <v>175</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0" s="276"/>
      <c r="E50" s="276"/>
      <c r="F50" s="276"/>
      <c r="G50" s="276"/>
      <c r="H50" s="276"/>
    </row>
    <row r="51" spans="1:8" ht="63.75" thickBot="1" x14ac:dyDescent="0.25">
      <c r="A51" s="274"/>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1" s="276"/>
      <c r="E51" s="276"/>
      <c r="F51" s="276"/>
      <c r="G51" s="276"/>
      <c r="H51" s="276"/>
    </row>
    <row r="52" spans="1:8" ht="21.75" thickBot="1" x14ac:dyDescent="0.25">
      <c r="A52" s="81"/>
      <c r="B52" s="129"/>
      <c r="C52" s="130"/>
      <c r="D52" s="113"/>
      <c r="E52" s="114"/>
      <c r="F52" s="114"/>
      <c r="G52" s="114"/>
      <c r="H52" s="115"/>
    </row>
    <row r="53" spans="1:8" ht="42" x14ac:dyDescent="0.2">
      <c r="A53" s="277" t="s">
        <v>176</v>
      </c>
      <c r="B53" s="66" t="s">
        <v>177</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53" s="89">
        <v>66</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6" s="31">
        <f>F56*1.2</f>
        <v>7581.5999999999995</v>
      </c>
      <c r="E56" s="32">
        <f>F56*1.1</f>
        <v>6949.8</v>
      </c>
      <c r="F56" s="32">
        <v>6318</v>
      </c>
      <c r="G56" s="32">
        <f>F56*0.75</f>
        <v>4738.5</v>
      </c>
      <c r="H56" s="33">
        <f>F56*0.5</f>
        <v>3159</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2" s="54">
        <f>F62*1.2</f>
        <v>8056.7999999999993</v>
      </c>
      <c r="E62" s="32">
        <f>F62*1.1</f>
        <v>7385.4000000000005</v>
      </c>
      <c r="F62" s="32">
        <v>6714</v>
      </c>
      <c r="G62" s="32">
        <f>F62*0.75</f>
        <v>5035.5</v>
      </c>
      <c r="H62" s="33">
        <f>F62*0.5</f>
        <v>3357</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8" s="267">
        <v>102</v>
      </c>
      <c r="E68" s="268"/>
      <c r="F68" s="268"/>
      <c r="G68" s="268"/>
      <c r="H68" s="269"/>
    </row>
    <row r="69" spans="1:8" s="16" customFormat="1" ht="94.5" customHeight="1" x14ac:dyDescent="0.2">
      <c r="A69" s="71"/>
      <c r="B69" s="92"/>
      <c r="C69" s="93"/>
      <c r="D69" s="94"/>
      <c r="E69" s="95"/>
      <c r="F69" s="95"/>
      <c r="G69" s="95"/>
      <c r="H69" s="270"/>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70" s="271"/>
      <c r="E70" s="272"/>
      <c r="F70" s="272"/>
      <c r="G70" s="272"/>
      <c r="H70" s="273"/>
    </row>
    <row r="71" spans="1:8" s="16" customFormat="1" ht="24.95" customHeight="1" thickBot="1" x14ac:dyDescent="0.25">
      <c r="A71" s="81"/>
      <c r="B71" s="129"/>
      <c r="C71" s="130"/>
      <c r="D71" s="287" t="s">
        <v>228</v>
      </c>
      <c r="E71" s="287"/>
      <c r="F71" s="287"/>
      <c r="G71" s="287"/>
      <c r="H71" s="459"/>
    </row>
    <row r="72" spans="1:8" ht="50.1" customHeight="1" thickBot="1" x14ac:dyDescent="0.25">
      <c r="A72" s="136" t="s">
        <v>38</v>
      </c>
      <c r="B72" s="137"/>
      <c r="C72" s="137"/>
      <c r="D72" s="138" t="str">
        <f>"от "&amp;MIN(D73:D92)&amp;" до "&amp;MAX(D73:D92)</f>
        <v>от 996 до 19920</v>
      </c>
      <c r="E72" s="139"/>
      <c r="F72" s="139"/>
      <c r="G72" s="139"/>
      <c r="H72" s="140"/>
    </row>
    <row r="73" spans="1:8" ht="37.5" customHeight="1" outlineLevel="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73" s="144">
        <v>996</v>
      </c>
      <c r="E73" s="145"/>
      <c r="F73" s="145"/>
      <c r="G73" s="145"/>
      <c r="H73" s="146"/>
    </row>
    <row r="74" spans="1:8" ht="37.5" customHeight="1" outlineLevel="1" x14ac:dyDescent="0.2">
      <c r="A74" s="147" t="s">
        <v>40</v>
      </c>
      <c r="B74" s="148"/>
      <c r="C74" s="143"/>
      <c r="D74" s="36">
        <v>1992</v>
      </c>
      <c r="E74" s="37"/>
      <c r="F74" s="37"/>
      <c r="G74" s="37"/>
      <c r="H74" s="38"/>
    </row>
    <row r="75" spans="1:8" ht="37.5" customHeight="1" outlineLevel="1" x14ac:dyDescent="0.2">
      <c r="A75" s="147" t="s">
        <v>41</v>
      </c>
      <c r="B75" s="148"/>
      <c r="C75" s="143"/>
      <c r="D75" s="36">
        <v>2988</v>
      </c>
      <c r="E75" s="37"/>
      <c r="F75" s="37"/>
      <c r="G75" s="37"/>
      <c r="H75" s="38"/>
    </row>
    <row r="76" spans="1:8" ht="37.5" customHeight="1" outlineLevel="1" x14ac:dyDescent="0.2">
      <c r="A76" s="147" t="s">
        <v>42</v>
      </c>
      <c r="B76" s="148"/>
      <c r="C76" s="143"/>
      <c r="D76" s="36">
        <v>3984</v>
      </c>
      <c r="E76" s="37"/>
      <c r="F76" s="37"/>
      <c r="G76" s="37"/>
      <c r="H76" s="38"/>
    </row>
    <row r="77" spans="1:8" ht="37.5" customHeight="1" outlineLevel="1" x14ac:dyDescent="0.2">
      <c r="A77" s="147" t="s">
        <v>43</v>
      </c>
      <c r="B77" s="148"/>
      <c r="C77" s="143"/>
      <c r="D77" s="36">
        <v>4980</v>
      </c>
      <c r="E77" s="37"/>
      <c r="F77" s="37"/>
      <c r="G77" s="37"/>
      <c r="H77" s="38"/>
    </row>
    <row r="78" spans="1:8" ht="37.5" customHeight="1" outlineLevel="1" x14ac:dyDescent="0.2">
      <c r="A78" s="147" t="s">
        <v>44</v>
      </c>
      <c r="B78" s="148"/>
      <c r="C78" s="143"/>
      <c r="D78" s="36">
        <v>5976</v>
      </c>
      <c r="E78" s="37"/>
      <c r="F78" s="37"/>
      <c r="G78" s="37"/>
      <c r="H78" s="38"/>
    </row>
    <row r="79" spans="1:8" ht="37.5" customHeight="1" outlineLevel="1" x14ac:dyDescent="0.2">
      <c r="A79" s="147" t="s">
        <v>45</v>
      </c>
      <c r="B79" s="148"/>
      <c r="C79" s="143"/>
      <c r="D79" s="36">
        <v>6972</v>
      </c>
      <c r="E79" s="37"/>
      <c r="F79" s="37"/>
      <c r="G79" s="37"/>
      <c r="H79" s="38"/>
    </row>
    <row r="80" spans="1:8" ht="37.5" customHeight="1" outlineLevel="1" x14ac:dyDescent="0.2">
      <c r="A80" s="147" t="s">
        <v>46</v>
      </c>
      <c r="B80" s="148"/>
      <c r="C80" s="143"/>
      <c r="D80" s="36">
        <v>7968</v>
      </c>
      <c r="E80" s="37"/>
      <c r="F80" s="37"/>
      <c r="G80" s="37"/>
      <c r="H80" s="38"/>
    </row>
    <row r="81" spans="1:8" ht="37.5" customHeight="1" outlineLevel="1" x14ac:dyDescent="0.2">
      <c r="A81" s="147" t="s">
        <v>47</v>
      </c>
      <c r="B81" s="148"/>
      <c r="C81" s="143"/>
      <c r="D81" s="36">
        <v>8964</v>
      </c>
      <c r="E81" s="37"/>
      <c r="F81" s="37"/>
      <c r="G81" s="37"/>
      <c r="H81" s="38"/>
    </row>
    <row r="82" spans="1:8" ht="37.5" customHeight="1" outlineLevel="1" x14ac:dyDescent="0.2">
      <c r="A82" s="147" t="s">
        <v>48</v>
      </c>
      <c r="B82" s="148"/>
      <c r="C82" s="143"/>
      <c r="D82" s="36">
        <v>9960</v>
      </c>
      <c r="E82" s="37"/>
      <c r="F82" s="37"/>
      <c r="G82" s="37"/>
      <c r="H82" s="38"/>
    </row>
    <row r="83" spans="1:8" ht="37.5" customHeight="1" outlineLevel="1" x14ac:dyDescent="0.2">
      <c r="A83" s="147" t="s">
        <v>49</v>
      </c>
      <c r="B83" s="148"/>
      <c r="C83" s="143"/>
      <c r="D83" s="36">
        <v>10956</v>
      </c>
      <c r="E83" s="37"/>
      <c r="F83" s="37"/>
      <c r="G83" s="37"/>
      <c r="H83" s="38"/>
    </row>
    <row r="84" spans="1:8" ht="37.5" customHeight="1" outlineLevel="1" x14ac:dyDescent="0.2">
      <c r="A84" s="147" t="s">
        <v>50</v>
      </c>
      <c r="B84" s="148"/>
      <c r="C84" s="143"/>
      <c r="D84" s="36">
        <v>11952</v>
      </c>
      <c r="E84" s="37"/>
      <c r="F84" s="37"/>
      <c r="G84" s="37"/>
      <c r="H84" s="38"/>
    </row>
    <row r="85" spans="1:8" ht="37.5" customHeight="1" outlineLevel="1" x14ac:dyDescent="0.2">
      <c r="A85" s="147" t="s">
        <v>51</v>
      </c>
      <c r="B85" s="148"/>
      <c r="C85" s="143"/>
      <c r="D85" s="36">
        <v>12948</v>
      </c>
      <c r="E85" s="37"/>
      <c r="F85" s="37"/>
      <c r="G85" s="37"/>
      <c r="H85" s="38"/>
    </row>
    <row r="86" spans="1:8" ht="37.5" customHeight="1" outlineLevel="1" x14ac:dyDescent="0.2">
      <c r="A86" s="147" t="s">
        <v>52</v>
      </c>
      <c r="B86" s="148"/>
      <c r="C86" s="143"/>
      <c r="D86" s="36">
        <v>13944</v>
      </c>
      <c r="E86" s="37"/>
      <c r="F86" s="37"/>
      <c r="G86" s="37"/>
      <c r="H86" s="38"/>
    </row>
    <row r="87" spans="1:8" ht="37.5" customHeight="1" outlineLevel="1" x14ac:dyDescent="0.2">
      <c r="A87" s="147" t="s">
        <v>53</v>
      </c>
      <c r="B87" s="148"/>
      <c r="C87" s="143"/>
      <c r="D87" s="36">
        <v>14940</v>
      </c>
      <c r="E87" s="37"/>
      <c r="F87" s="37"/>
      <c r="G87" s="37"/>
      <c r="H87" s="38"/>
    </row>
    <row r="88" spans="1:8" ht="37.5" customHeight="1" outlineLevel="1" x14ac:dyDescent="0.2">
      <c r="A88" s="147" t="s">
        <v>54</v>
      </c>
      <c r="B88" s="148"/>
      <c r="C88" s="143"/>
      <c r="D88" s="36">
        <v>15936</v>
      </c>
      <c r="E88" s="37"/>
      <c r="F88" s="37"/>
      <c r="G88" s="37"/>
      <c r="H88" s="38"/>
    </row>
    <row r="89" spans="1:8" ht="37.5" customHeight="1" outlineLevel="1" x14ac:dyDescent="0.2">
      <c r="A89" s="147" t="s">
        <v>55</v>
      </c>
      <c r="B89" s="148"/>
      <c r="C89" s="143"/>
      <c r="D89" s="36">
        <v>16932</v>
      </c>
      <c r="E89" s="37"/>
      <c r="F89" s="37"/>
      <c r="G89" s="37"/>
      <c r="H89" s="38"/>
    </row>
    <row r="90" spans="1:8" ht="37.5" customHeight="1" outlineLevel="1" x14ac:dyDescent="0.2">
      <c r="A90" s="147" t="s">
        <v>56</v>
      </c>
      <c r="B90" s="148"/>
      <c r="C90" s="143"/>
      <c r="D90" s="36">
        <v>17928</v>
      </c>
      <c r="E90" s="37"/>
      <c r="F90" s="37"/>
      <c r="G90" s="37"/>
      <c r="H90" s="38"/>
    </row>
    <row r="91" spans="1:8" ht="37.5" customHeight="1" outlineLevel="1" x14ac:dyDescent="0.2">
      <c r="A91" s="147" t="s">
        <v>57</v>
      </c>
      <c r="B91" s="148"/>
      <c r="C91" s="143"/>
      <c r="D91" s="36">
        <v>18924</v>
      </c>
      <c r="E91" s="37"/>
      <c r="F91" s="37"/>
      <c r="G91" s="37"/>
      <c r="H91" s="38"/>
    </row>
    <row r="92" spans="1:8" ht="37.5" customHeight="1" outlineLevel="1" thickBot="1" x14ac:dyDescent="0.25">
      <c r="A92" s="147" t="s">
        <v>58</v>
      </c>
      <c r="B92" s="148"/>
      <c r="C92" s="143"/>
      <c r="D92" s="36">
        <v>19920</v>
      </c>
      <c r="E92" s="37"/>
      <c r="F92" s="37"/>
      <c r="G92" s="37"/>
      <c r="H92" s="38"/>
    </row>
    <row r="93" spans="1:8" ht="50.1" customHeight="1" thickBot="1" x14ac:dyDescent="0.25">
      <c r="A93" s="136" t="s">
        <v>59</v>
      </c>
      <c r="B93" s="137"/>
      <c r="C93" s="137"/>
      <c r="D93" s="138" t="str">
        <f>"от "&amp;MIN(D94:D103)&amp;" до "&amp;MAX(D94:D103)</f>
        <v>от 240 до 3954</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94" s="152">
        <v>330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95" s="157">
        <v>354</v>
      </c>
      <c r="E95" s="157"/>
      <c r="F95" s="157"/>
      <c r="G95" s="157"/>
      <c r="H95" s="158"/>
    </row>
    <row r="96" spans="1:8" ht="37.5" customHeight="1" x14ac:dyDescent="0.2">
      <c r="A96" s="154" t="s">
        <v>62</v>
      </c>
      <c r="B96" s="155"/>
      <c r="C96" s="159"/>
      <c r="D96" s="157">
        <v>3012</v>
      </c>
      <c r="E96" s="157"/>
      <c r="F96" s="157"/>
      <c r="G96" s="157"/>
      <c r="H96" s="158"/>
    </row>
    <row r="97" spans="1:8" ht="37.5" customHeight="1" x14ac:dyDescent="0.2">
      <c r="A97" s="154" t="s">
        <v>63</v>
      </c>
      <c r="B97" s="155"/>
      <c r="C97" s="159"/>
      <c r="D97" s="157">
        <v>1008</v>
      </c>
      <c r="E97" s="157"/>
      <c r="F97" s="157"/>
      <c r="G97" s="157"/>
      <c r="H97" s="158"/>
    </row>
    <row r="98" spans="1:8" ht="37.5" customHeight="1" x14ac:dyDescent="0.2">
      <c r="A98" s="160" t="s">
        <v>64</v>
      </c>
      <c r="B98" s="161"/>
      <c r="C98" s="159"/>
      <c r="D98" s="157">
        <v>2010</v>
      </c>
      <c r="E98" s="157"/>
      <c r="F98" s="157"/>
      <c r="G98" s="157"/>
      <c r="H98" s="158"/>
    </row>
    <row r="99" spans="1:8" ht="37.5" customHeight="1" x14ac:dyDescent="0.2">
      <c r="A99" s="154" t="s">
        <v>65</v>
      </c>
      <c r="B99" s="155"/>
      <c r="C99" s="159"/>
      <c r="D99" s="157">
        <v>240</v>
      </c>
      <c r="E99" s="157"/>
      <c r="F99" s="157"/>
      <c r="G99" s="157"/>
      <c r="H99" s="158"/>
    </row>
    <row r="100" spans="1:8" ht="37.5" customHeight="1" x14ac:dyDescent="0.2">
      <c r="A100" s="154" t="s">
        <v>66</v>
      </c>
      <c r="B100" s="155"/>
      <c r="C100" s="159"/>
      <c r="D100" s="157">
        <v>240</v>
      </c>
      <c r="E100" s="157"/>
      <c r="F100" s="157"/>
      <c r="G100" s="157"/>
      <c r="H100" s="158"/>
    </row>
    <row r="101" spans="1:8" ht="37.5" customHeight="1" x14ac:dyDescent="0.2">
      <c r="A101" s="154" t="s">
        <v>67</v>
      </c>
      <c r="B101" s="155"/>
      <c r="C101" s="159"/>
      <c r="D101" s="157">
        <v>480</v>
      </c>
      <c r="E101" s="157"/>
      <c r="F101" s="157"/>
      <c r="G101" s="157"/>
      <c r="H101" s="158"/>
    </row>
    <row r="102" spans="1:8" ht="37.5" customHeight="1" x14ac:dyDescent="0.2">
      <c r="A102" s="154" t="s">
        <v>68</v>
      </c>
      <c r="B102" s="155"/>
      <c r="C102" s="159"/>
      <c r="D102" s="157">
        <v>720</v>
      </c>
      <c r="E102" s="157"/>
      <c r="F102" s="157"/>
      <c r="G102" s="157"/>
      <c r="H102" s="158"/>
    </row>
    <row r="103" spans="1:8" ht="37.5" customHeight="1" thickBot="1" x14ac:dyDescent="0.25">
      <c r="A103" s="162" t="s">
        <v>69</v>
      </c>
      <c r="B103" s="163"/>
      <c r="C103" s="164"/>
      <c r="D103" s="165">
        <v>3954</v>
      </c>
      <c r="E103" s="165"/>
      <c r="F103" s="165"/>
      <c r="G103" s="165"/>
      <c r="H103" s="166"/>
    </row>
    <row r="104" spans="1:8" s="16" customFormat="1" ht="117.75" customHeight="1" thickBot="1" x14ac:dyDescent="0.25">
      <c r="A104" s="283" t="s">
        <v>71</v>
      </c>
      <c r="B104" s="284"/>
      <c r="C104" s="2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4" s="45">
        <v>30</v>
      </c>
      <c r="E104" s="45"/>
      <c r="F104" s="45"/>
      <c r="G104" s="45"/>
      <c r="H104" s="46"/>
    </row>
    <row r="105" spans="1:8" ht="50.1" customHeight="1" thickBot="1" x14ac:dyDescent="0.25">
      <c r="A105" s="24" t="s">
        <v>72</v>
      </c>
      <c r="B105" s="25"/>
      <c r="C105" s="26"/>
      <c r="D105" s="173" t="e">
        <f>"от "&amp;MIN(D107,D127:H128,#REF!,D129:H143)&amp;" до "&amp;MAX(D107,D127:H128,#REF!,D129:H143)</f>
        <v>#REF!</v>
      </c>
      <c r="E105" s="173"/>
      <c r="F105" s="173"/>
      <c r="G105" s="173"/>
      <c r="H105" s="174"/>
    </row>
    <row r="106" spans="1:8" ht="21.75" thickBot="1" x14ac:dyDescent="0.25">
      <c r="A106" s="286"/>
      <c r="B106" s="287"/>
      <c r="C106" s="130"/>
      <c r="D106" s="288"/>
      <c r="E106" s="288"/>
      <c r="F106" s="288"/>
      <c r="G106" s="288"/>
      <c r="H106" s="289"/>
    </row>
    <row r="107" spans="1:8" ht="70.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"2ГИС.ЧЕРКЕССК" (версия для ПК); Интернет-площадка 2gis.kz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http://api.2gis.kz/</v>
      </c>
      <c r="D107" s="182">
        <v>3000</v>
      </c>
      <c r="E107" s="182"/>
      <c r="F107" s="182"/>
      <c r="G107" s="182"/>
      <c r="H107" s="183"/>
    </row>
    <row r="108" spans="1:8" ht="70.5" customHeight="1" thickBot="1" x14ac:dyDescent="0.25">
      <c r="A108" s="184" t="s">
        <v>74</v>
      </c>
      <c r="B108" s="185"/>
      <c r="C108" s="186"/>
      <c r="D108" s="187" t="s">
        <v>75</v>
      </c>
      <c r="E108" s="188"/>
      <c r="F108" s="188"/>
      <c r="G108" s="188"/>
      <c r="H108" s="189"/>
    </row>
    <row r="109" spans="1:8" ht="70.5" customHeight="1" x14ac:dyDescent="0.2">
      <c r="A109" s="190" t="s">
        <v>76</v>
      </c>
      <c r="B109" s="191"/>
      <c r="C109" s="186"/>
      <c r="D109" s="157">
        <f>D107/4</f>
        <v>750</v>
      </c>
      <c r="E109" s="157"/>
      <c r="F109" s="157"/>
      <c r="G109" s="157"/>
      <c r="H109" s="158"/>
    </row>
    <row r="110" spans="1:8" ht="70.5" customHeight="1" x14ac:dyDescent="0.2">
      <c r="A110" s="190" t="s">
        <v>77</v>
      </c>
      <c r="B110" s="191"/>
      <c r="C110" s="186"/>
      <c r="D110" s="157">
        <f>D107/5</f>
        <v>600</v>
      </c>
      <c r="E110" s="157"/>
      <c r="F110" s="157"/>
      <c r="G110" s="157"/>
      <c r="H110" s="158"/>
    </row>
    <row r="111" spans="1:8" ht="70.5" customHeight="1" x14ac:dyDescent="0.2">
      <c r="A111" s="190" t="s">
        <v>78</v>
      </c>
      <c r="B111" s="191"/>
      <c r="C111" s="186"/>
      <c r="D111" s="157">
        <f>D107/6</f>
        <v>500</v>
      </c>
      <c r="E111" s="157"/>
      <c r="F111" s="157"/>
      <c r="G111" s="157"/>
      <c r="H111" s="158"/>
    </row>
    <row r="112" spans="1:8" ht="70.5" customHeight="1" x14ac:dyDescent="0.2">
      <c r="A112" s="190" t="s">
        <v>79</v>
      </c>
      <c r="B112" s="191"/>
      <c r="C112" s="186"/>
      <c r="D112" s="157">
        <f>D107/7</f>
        <v>428.57142857142856</v>
      </c>
      <c r="E112" s="157"/>
      <c r="F112" s="157"/>
      <c r="G112" s="157"/>
      <c r="H112" s="158"/>
    </row>
    <row r="113" spans="1:8" ht="70.5" customHeight="1" x14ac:dyDescent="0.2">
      <c r="A113" s="190" t="s">
        <v>80</v>
      </c>
      <c r="B113" s="191"/>
      <c r="C113" s="186"/>
      <c r="D113" s="157">
        <f>D107/8</f>
        <v>375</v>
      </c>
      <c r="E113" s="157"/>
      <c r="F113" s="157"/>
      <c r="G113" s="157"/>
      <c r="H113" s="158"/>
    </row>
    <row r="114" spans="1:8" ht="70.5" customHeight="1" x14ac:dyDescent="0.2">
      <c r="A114" s="190" t="s">
        <v>81</v>
      </c>
      <c r="B114" s="191"/>
      <c r="C114" s="186"/>
      <c r="D114" s="157">
        <f>D107/9</f>
        <v>333.33333333333331</v>
      </c>
      <c r="E114" s="157"/>
      <c r="F114" s="157"/>
      <c r="G114" s="157"/>
      <c r="H114" s="158"/>
    </row>
    <row r="115" spans="1:8" ht="70.5" customHeight="1" x14ac:dyDescent="0.2">
      <c r="A115" s="190" t="s">
        <v>82</v>
      </c>
      <c r="B115" s="191"/>
      <c r="C115" s="186"/>
      <c r="D115" s="157">
        <f>D107/10</f>
        <v>300</v>
      </c>
      <c r="E115" s="157"/>
      <c r="F115" s="157"/>
      <c r="G115" s="157"/>
      <c r="H115" s="158"/>
    </row>
    <row r="116" spans="1:8" ht="70.5" customHeight="1" thickBot="1" x14ac:dyDescent="0.25">
      <c r="A116" s="179" t="s">
        <v>83</v>
      </c>
      <c r="B116" s="180"/>
      <c r="C116" s="186"/>
      <c r="D116" s="182">
        <v>6720</v>
      </c>
      <c r="E116" s="182"/>
      <c r="F116" s="182"/>
      <c r="G116" s="182"/>
      <c r="H116" s="183"/>
    </row>
    <row r="117" spans="1:8" ht="70.5" customHeight="1" thickBot="1" x14ac:dyDescent="0.25">
      <c r="A117" s="184" t="s">
        <v>74</v>
      </c>
      <c r="B117" s="185"/>
      <c r="C117" s="186"/>
      <c r="D117" s="187" t="s">
        <v>75</v>
      </c>
      <c r="E117" s="188"/>
      <c r="F117" s="188"/>
      <c r="G117" s="188"/>
      <c r="H117" s="189"/>
    </row>
    <row r="118" spans="1:8" ht="70.5" customHeight="1" x14ac:dyDescent="0.2">
      <c r="A118" s="190" t="s">
        <v>76</v>
      </c>
      <c r="B118" s="191"/>
      <c r="C118" s="186"/>
      <c r="D118" s="157">
        <v>1680</v>
      </c>
      <c r="E118" s="157"/>
      <c r="F118" s="157"/>
      <c r="G118" s="157"/>
      <c r="H118" s="158"/>
    </row>
    <row r="119" spans="1:8" ht="70.5" customHeight="1" x14ac:dyDescent="0.2">
      <c r="A119" s="190" t="s">
        <v>77</v>
      </c>
      <c r="B119" s="191"/>
      <c r="C119" s="186"/>
      <c r="D119" s="157">
        <v>1344</v>
      </c>
      <c r="E119" s="157"/>
      <c r="F119" s="157"/>
      <c r="G119" s="157"/>
      <c r="H119" s="158"/>
    </row>
    <row r="120" spans="1:8" ht="70.5" customHeight="1" x14ac:dyDescent="0.2">
      <c r="A120" s="190" t="s">
        <v>78</v>
      </c>
      <c r="B120" s="191"/>
      <c r="C120" s="186"/>
      <c r="D120" s="157">
        <v>1120</v>
      </c>
      <c r="E120" s="157"/>
      <c r="F120" s="157"/>
      <c r="G120" s="157"/>
      <c r="H120" s="158"/>
    </row>
    <row r="121" spans="1:8" ht="70.5" customHeight="1" x14ac:dyDescent="0.2">
      <c r="A121" s="190" t="s">
        <v>79</v>
      </c>
      <c r="B121" s="191"/>
      <c r="C121" s="186"/>
      <c r="D121" s="157">
        <v>960</v>
      </c>
      <c r="E121" s="157"/>
      <c r="F121" s="157"/>
      <c r="G121" s="157"/>
      <c r="H121" s="158"/>
    </row>
    <row r="122" spans="1:8" ht="70.5" customHeight="1" x14ac:dyDescent="0.2">
      <c r="A122" s="190" t="s">
        <v>80</v>
      </c>
      <c r="B122" s="191"/>
      <c r="C122" s="186"/>
      <c r="D122" s="157">
        <v>840</v>
      </c>
      <c r="E122" s="157"/>
      <c r="F122" s="157"/>
      <c r="G122" s="157"/>
      <c r="H122" s="158"/>
    </row>
    <row r="123" spans="1:8" ht="70.5" customHeight="1" x14ac:dyDescent="0.2">
      <c r="A123" s="190" t="s">
        <v>81</v>
      </c>
      <c r="B123" s="191"/>
      <c r="C123" s="186"/>
      <c r="D123" s="157">
        <v>746.66666666666663</v>
      </c>
      <c r="E123" s="157"/>
      <c r="F123" s="157"/>
      <c r="G123" s="157"/>
      <c r="H123" s="158"/>
    </row>
    <row r="124" spans="1:8" ht="70.5" customHeight="1" thickBot="1" x14ac:dyDescent="0.25">
      <c r="A124" s="190" t="s">
        <v>82</v>
      </c>
      <c r="B124" s="191"/>
      <c r="C124" s="194"/>
      <c r="D124" s="157">
        <v>672</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25" s="44">
        <v>5004</v>
      </c>
      <c r="E125" s="45"/>
      <c r="F125" s="45"/>
      <c r="G125" s="45"/>
      <c r="H125" s="46"/>
    </row>
    <row r="126" spans="1:8" ht="21.75" thickBot="1" x14ac:dyDescent="0.25">
      <c r="A126" s="286"/>
      <c r="B126" s="287"/>
      <c r="C126" s="125"/>
      <c r="D126" s="288"/>
      <c r="E126" s="288"/>
      <c r="F126" s="288"/>
      <c r="G126" s="288"/>
      <c r="H126" s="289"/>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"2ГИС.ЧЕРКЕССК"</v>
      </c>
      <c r="D127" s="31">
        <v>4500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8" s="121">
        <v>2124</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9" s="36">
        <v>1890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"2ГИС.ЧЕРКЕССК"</v>
      </c>
      <c r="D130" s="36">
        <v>10002</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"2ГИС.ЧЕРКЕССК"</v>
      </c>
      <c r="D131" s="36">
        <v>12002.4</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2" s="36">
        <v>1182</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3" s="36">
        <v>2244</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4" s="36">
        <v>2244</v>
      </c>
      <c r="E134" s="37"/>
      <c r="F134" s="37"/>
      <c r="G134" s="37"/>
      <c r="H134" s="38"/>
    </row>
    <row r="135" spans="1:8" ht="50.1" customHeight="1" x14ac:dyDescent="0.2">
      <c r="A135" s="160" t="s">
        <v>93</v>
      </c>
      <c r="B135" s="161"/>
      <c r="C13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35" s="36">
        <v>10002</v>
      </c>
      <c r="E135" s="37"/>
      <c r="F135" s="37"/>
      <c r="G135" s="37"/>
      <c r="H135" s="38"/>
    </row>
    <row r="136" spans="1:8" ht="50.1" customHeight="1" x14ac:dyDescent="0.2">
      <c r="A136" s="160" t="s">
        <v>94</v>
      </c>
      <c r="B136" s="161"/>
      <c r="C136" s="202" t="s">
        <v>95</v>
      </c>
      <c r="D136" s="36">
        <v>2400</v>
      </c>
      <c r="E136" s="37"/>
      <c r="F136" s="37"/>
      <c r="G136" s="37"/>
      <c r="H136" s="38"/>
    </row>
    <row r="137" spans="1:8" ht="69.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7" s="36">
        <v>3990</v>
      </c>
      <c r="E137" s="37"/>
      <c r="F137" s="37"/>
      <c r="G137" s="37"/>
      <c r="H137" s="38"/>
    </row>
    <row r="138" spans="1:8" ht="69.75" customHeight="1" x14ac:dyDescent="0.2">
      <c r="A138" s="160" t="s">
        <v>97</v>
      </c>
      <c r="B138" s="161"/>
      <c r="C138" s="202"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8" s="36">
        <v>3990</v>
      </c>
      <c r="E138" s="37"/>
      <c r="F138" s="37"/>
      <c r="G138" s="37"/>
      <c r="H138" s="38"/>
    </row>
    <row r="139" spans="1:8" ht="69.75" customHeight="1" x14ac:dyDescent="0.2">
      <c r="A139" s="160" t="s">
        <v>98</v>
      </c>
      <c r="B139" s="161"/>
      <c r="C139" s="202"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9" s="36">
        <v>3990</v>
      </c>
      <c r="E139" s="37"/>
      <c r="F139" s="37"/>
      <c r="G139" s="37"/>
      <c r="H139" s="38"/>
    </row>
    <row r="140" spans="1:8" ht="69.75" customHeight="1" x14ac:dyDescent="0.2">
      <c r="A140" s="160" t="s">
        <v>99</v>
      </c>
      <c r="B140" s="161"/>
      <c r="C140" s="202"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0" s="36">
        <v>3990</v>
      </c>
      <c r="E140" s="37"/>
      <c r="F140" s="37"/>
      <c r="G140" s="37"/>
      <c r="H140" s="38"/>
    </row>
    <row r="141" spans="1:8" ht="69.7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1" s="36">
        <v>19980</v>
      </c>
      <c r="E141" s="37"/>
      <c r="F141" s="37"/>
      <c r="G141" s="37"/>
      <c r="H141" s="38"/>
    </row>
    <row r="142" spans="1:8" ht="69.7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2" s="36">
        <v>15000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43" s="36">
        <v>1242</v>
      </c>
      <c r="E143" s="37"/>
      <c r="F143" s="37"/>
      <c r="G143" s="37"/>
      <c r="H143" s="38"/>
    </row>
    <row r="144" spans="1:8" s="16" customFormat="1" ht="102" customHeight="1" thickBot="1" x14ac:dyDescent="0.25">
      <c r="A144" s="160" t="s">
        <v>16</v>
      </c>
      <c r="B144" s="161"/>
      <c r="C144"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4" s="36">
        <v>330</v>
      </c>
      <c r="E144" s="37"/>
      <c r="F144" s="37"/>
      <c r="G144" s="37"/>
      <c r="H144" s="38"/>
    </row>
    <row r="145" spans="1:8" s="16" customFormat="1" ht="102" customHeight="1" thickBot="1" x14ac:dyDescent="0.25">
      <c r="A145" s="160" t="s">
        <v>103</v>
      </c>
      <c r="B145" s="161"/>
      <c r="C145"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5" s="36">
        <v>50010</v>
      </c>
      <c r="E145" s="37"/>
      <c r="F145" s="37"/>
      <c r="G145" s="37"/>
      <c r="H145" s="38"/>
    </row>
    <row r="146" spans="1:8" s="16" customFormat="1" ht="126" customHeight="1" x14ac:dyDescent="0.2">
      <c r="A146" s="160" t="s">
        <v>104</v>
      </c>
      <c r="B146" s="161"/>
      <c r="C146"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6" s="36">
        <v>7500</v>
      </c>
      <c r="E146" s="37"/>
      <c r="F146" s="37"/>
      <c r="G146" s="37"/>
      <c r="H146" s="38"/>
    </row>
    <row r="147" spans="1:8" s="16" customFormat="1" ht="96" customHeight="1" x14ac:dyDescent="0.2">
      <c r="A147" s="160" t="s">
        <v>105</v>
      </c>
      <c r="B147" s="161"/>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7" s="36">
        <v>3000</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48" s="36">
        <v>7500</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"2ГИС.ЧЕРКЕССК"</v>
      </c>
      <c r="D149" s="36">
        <v>12600</v>
      </c>
      <c r="E149" s="37"/>
      <c r="F149" s="37"/>
      <c r="G149" s="37"/>
      <c r="H149" s="38"/>
    </row>
    <row r="150" spans="1:8" ht="50.1" customHeight="1" x14ac:dyDescent="0.2">
      <c r="A150" s="160" t="s">
        <v>108</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50" s="36">
        <v>6000</v>
      </c>
      <c r="E150" s="37"/>
      <c r="F150" s="37"/>
      <c r="G150" s="37"/>
      <c r="H150" s="38"/>
    </row>
    <row r="151" spans="1:8" ht="50.1" customHeight="1" x14ac:dyDescent="0.2">
      <c r="A151" s="160" t="s">
        <v>109</v>
      </c>
      <c r="B151" s="161"/>
      <c r="C151" s="202" t="str">
        <f t="shared" si="2"/>
        <v>Электронный справочник на основе Справочника организаций "2ГИС.ЧЕРКЕССК" (версия для ПК)</v>
      </c>
      <c r="D151" s="36">
        <v>5400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"2ГИС.ЧЕРКЕССК"</v>
      </c>
      <c r="D152" s="36">
        <v>28080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"2ГИС.ЧЕРКЕССК"</v>
      </c>
      <c r="D153" s="36">
        <v>33696</v>
      </c>
      <c r="E153" s="37"/>
      <c r="F153" s="37"/>
      <c r="G153" s="37"/>
      <c r="H153" s="38"/>
    </row>
    <row r="154" spans="1:8" ht="50.1" customHeight="1" x14ac:dyDescent="0.2">
      <c r="A154" s="160" t="s">
        <v>112</v>
      </c>
      <c r="B154" s="161"/>
      <c r="C154" s="202" t="str">
        <f t="shared" si="2"/>
        <v>Электронный справочник на основе Справочника организаций "2ГИС.ЧЕРКЕССК" (версия для ПК)</v>
      </c>
      <c r="D154" s="36">
        <v>3360</v>
      </c>
      <c r="E154" s="37"/>
      <c r="F154" s="37"/>
      <c r="G154" s="37"/>
      <c r="H154" s="38"/>
    </row>
    <row r="155" spans="1:8" ht="50.1" customHeight="1" x14ac:dyDescent="0.2">
      <c r="A155" s="160" t="s">
        <v>113</v>
      </c>
      <c r="B155" s="161"/>
      <c r="C155" s="202" t="str">
        <f t="shared" si="2"/>
        <v>Электронный справочник на основе Справочника организаций "2ГИС.ЧЕРКЕССК" (версия для ПК)</v>
      </c>
      <c r="D155" s="36">
        <v>6360</v>
      </c>
      <c r="E155" s="37"/>
      <c r="F155" s="37"/>
      <c r="G155" s="37"/>
      <c r="H155" s="38"/>
    </row>
    <row r="156" spans="1:8" ht="50.1" customHeight="1" x14ac:dyDescent="0.2">
      <c r="A156" s="160" t="s">
        <v>114</v>
      </c>
      <c r="B156" s="161"/>
      <c r="C156" s="202" t="str">
        <f t="shared" si="2"/>
        <v>Электронный справочник на основе Справочника организаций "2ГИС.ЧЕРКЕССК" (версия для ПК)</v>
      </c>
      <c r="D156" s="36">
        <v>6360</v>
      </c>
      <c r="E156" s="37"/>
      <c r="F156" s="37"/>
      <c r="G156" s="37"/>
      <c r="H156" s="38"/>
    </row>
    <row r="157" spans="1:8" ht="50.1" customHeight="1" x14ac:dyDescent="0.2">
      <c r="A157" s="160" t="s">
        <v>115</v>
      </c>
      <c r="B157" s="161"/>
      <c r="C157" s="202" t="s">
        <v>95</v>
      </c>
      <c r="D157" s="36">
        <v>6720</v>
      </c>
      <c r="E157" s="37"/>
      <c r="F157" s="37"/>
      <c r="G157" s="37"/>
      <c r="H157" s="38"/>
    </row>
    <row r="158" spans="1:8" ht="73.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58" s="36">
        <v>56040</v>
      </c>
      <c r="E158" s="37"/>
      <c r="F158" s="37"/>
      <c r="G158" s="37"/>
      <c r="H158" s="38"/>
    </row>
    <row r="159" spans="1:8" ht="50.1" customHeight="1" thickBot="1" x14ac:dyDescent="0.25">
      <c r="A159" s="160" t="s">
        <v>117</v>
      </c>
      <c r="B159" s="161"/>
      <c r="C159" s="202" t="str">
        <f t="shared" si="2"/>
        <v>Электронный справочник на основе Справочника организаций "2ГИС.ЧЕРКЕССК" (версия для ПК)</v>
      </c>
      <c r="D159" s="44">
        <v>3480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(мобильная версия)</v>
      </c>
      <c r="D161" s="36">
        <v>5490</v>
      </c>
      <c r="E161" s="37"/>
      <c r="F161" s="37"/>
      <c r="G161" s="37"/>
      <c r="H161" s="38"/>
    </row>
    <row r="162" spans="1:8" s="16" customFormat="1" ht="50.1" customHeight="1" x14ac:dyDescent="0.2">
      <c r="A162" s="160" t="s">
        <v>120</v>
      </c>
      <c r="B162" s="161"/>
      <c r="C162" s="209"/>
      <c r="D162" s="36">
        <v>4500</v>
      </c>
      <c r="E162" s="37"/>
      <c r="F162" s="37"/>
      <c r="G162" s="37"/>
      <c r="H162" s="38"/>
    </row>
    <row r="163" spans="1:8" s="16" customFormat="1" ht="50.1" customHeight="1" x14ac:dyDescent="0.2">
      <c r="A163" s="207" t="s">
        <v>121</v>
      </c>
      <c r="B163" s="208"/>
      <c r="C163" s="209"/>
      <c r="D163" s="293">
        <v>1500</v>
      </c>
      <c r="E163" s="157"/>
      <c r="F163" s="157"/>
      <c r="G163" s="157"/>
      <c r="H163" s="157"/>
    </row>
    <row r="164" spans="1:8" s="16" customFormat="1" ht="50.1" customHeight="1" x14ac:dyDescent="0.2">
      <c r="A164" s="207" t="s">
        <v>122</v>
      </c>
      <c r="B164" s="208"/>
      <c r="C164" s="209"/>
      <c r="D164" s="293">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"Интернет-площадка 2gis.ru на основе Cправочника организаций "&amp;$C$2&amp;""</f>
        <v>Интернет-площадка 2gis.ru на основе Cправочника организаций "2ГИС.ЧЕРКЕССК"</v>
      </c>
      <c r="D167" s="36">
        <v>4050</v>
      </c>
      <c r="E167" s="37"/>
      <c r="F167" s="37"/>
      <c r="G167" s="37"/>
      <c r="H167" s="38"/>
    </row>
    <row r="168" spans="1:8" ht="50.1" customHeight="1" x14ac:dyDescent="0.2">
      <c r="A168" s="160" t="s">
        <v>126</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68" s="36">
        <v>1008</v>
      </c>
      <c r="E168" s="37"/>
      <c r="F168" s="37"/>
      <c r="G168" s="37"/>
      <c r="H168" s="38"/>
    </row>
    <row r="169" spans="1:8" ht="50.1" customHeight="1" x14ac:dyDescent="0.2">
      <c r="A169" s="160" t="s">
        <v>195</v>
      </c>
      <c r="B169" s="161"/>
      <c r="C169" s="202" t="str">
        <f>"Интернет-площадка 2gis.ru на основе Cправочника организаций "&amp;$C$2&amp;""</f>
        <v>Интернет-площадка 2gis.ru на основе Cправочника организаций "2ГИС.ЧЕРКЕССК"</v>
      </c>
      <c r="D169" s="36">
        <v>11400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70" s="36">
        <v>2880</v>
      </c>
      <c r="E170" s="37"/>
      <c r="F170" s="37"/>
      <c r="G170" s="37"/>
      <c r="H170" s="38"/>
    </row>
    <row r="171" spans="1:8" s="16" customFormat="1" ht="126" customHeight="1" thickBot="1" x14ac:dyDescent="0.25">
      <c r="A171" s="160" t="s">
        <v>129</v>
      </c>
      <c r="B171" s="161"/>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1" s="36">
        <v>3714</v>
      </c>
      <c r="E171" s="37"/>
      <c r="F171" s="37"/>
      <c r="G171" s="37"/>
      <c r="H171" s="38"/>
    </row>
    <row r="172" spans="1:8" ht="50.1" customHeight="1" thickBot="1" x14ac:dyDescent="0.25">
      <c r="A172" s="286"/>
      <c r="B172" s="287"/>
      <c r="C172" s="130"/>
      <c r="D172" s="288"/>
      <c r="E172" s="288"/>
      <c r="F172" s="288"/>
      <c r="G172" s="288"/>
      <c r="H172" s="289"/>
    </row>
    <row r="173" spans="1:8" s="23" customFormat="1" ht="26.25" x14ac:dyDescent="0.2">
      <c r="A173" s="212"/>
      <c r="B173" s="213"/>
      <c r="C173" s="214"/>
      <c r="D173" s="213"/>
      <c r="E173" s="213"/>
      <c r="F173" s="213"/>
      <c r="G173" s="213"/>
      <c r="H173" s="215"/>
    </row>
    <row r="174" spans="1:8" s="16" customFormat="1" ht="21" x14ac:dyDescent="0.2">
      <c r="A174" s="216"/>
      <c r="B174" s="217" t="s">
        <v>130</v>
      </c>
      <c r="C174" s="218" t="s">
        <v>214</v>
      </c>
      <c r="D174" s="218"/>
      <c r="E174" s="219"/>
      <c r="F174" s="219"/>
      <c r="G174" s="219"/>
      <c r="H174" s="219"/>
    </row>
    <row r="175" spans="1:8" s="16" customFormat="1" ht="21" x14ac:dyDescent="0.2">
      <c r="A175" s="216"/>
      <c r="B175" s="219"/>
      <c r="C175" s="220" t="s">
        <v>215</v>
      </c>
      <c r="D175" s="220"/>
      <c r="E175" s="219"/>
      <c r="F175" s="219"/>
      <c r="G175" s="219"/>
      <c r="H175" s="219"/>
    </row>
    <row r="176" spans="1:8" s="16" customFormat="1" ht="21" x14ac:dyDescent="0.2">
      <c r="A176" s="216"/>
      <c r="B176" s="219"/>
      <c r="C176" s="218" t="s">
        <v>216</v>
      </c>
      <c r="D176" s="220"/>
      <c r="E176" s="219"/>
      <c r="F176" s="219"/>
      <c r="G176" s="219"/>
      <c r="H176" s="219"/>
    </row>
    <row r="177" spans="1:8" s="16" customFormat="1" ht="21" x14ac:dyDescent="0.2">
      <c r="A177" s="212"/>
      <c r="B177" s="213"/>
      <c r="C177" s="220"/>
      <c r="D177" s="220"/>
      <c r="E177" s="219"/>
      <c r="F177" s="219"/>
      <c r="G177" s="219"/>
      <c r="H177" s="213"/>
    </row>
    <row r="178" spans="1:8" s="16" customFormat="1" ht="26.25" x14ac:dyDescent="0.2">
      <c r="A178" s="223" t="str">
        <f>Абакан_юр!A171</f>
        <v>По соглашению сторон в качестве валюты платежа могут выступать украинские гривны, в этом случае курс следующий: 1 руб. = 0,5104 гривен</v>
      </c>
      <c r="B178" s="223"/>
      <c r="C178" s="223"/>
      <c r="D178" s="224"/>
      <c r="E178" s="224"/>
      <c r="F178" s="225"/>
      <c r="G178" s="226"/>
      <c r="H178" s="226"/>
    </row>
    <row r="179" spans="1:8" ht="26.25" x14ac:dyDescent="0.2">
      <c r="A179" s="223" t="str">
        <f>Абакан_юр!A172</f>
        <v>По соглашению сторон в качестве валюты платежа могут выступать дирхамы ОАЭ, в этом случае курс следующий: 1 руб. = 0,0436 дирхам</v>
      </c>
      <c r="B179" s="223"/>
      <c r="C179" s="223"/>
      <c r="D179" s="224"/>
      <c r="E179" s="224"/>
      <c r="F179" s="225"/>
      <c r="G179" s="228"/>
      <c r="H179" s="228"/>
    </row>
    <row r="180" spans="1:8" ht="26.25" x14ac:dyDescent="0.2">
      <c r="A180" s="223" t="str">
        <f>Абакан_юр!A173</f>
        <v>По соглашению сторон в качестве валюты платежа могут выступать доллары США, в этом случае курс следующий: 1 руб. = 0,0118 доллара</v>
      </c>
      <c r="B180" s="223"/>
      <c r="C180" s="223"/>
      <c r="D180" s="224"/>
      <c r="E180" s="224"/>
      <c r="F180" s="225"/>
      <c r="G180" s="228"/>
      <c r="H180" s="228"/>
    </row>
    <row r="181" spans="1:8" ht="26.25" x14ac:dyDescent="0.2">
      <c r="A181" s="223" t="str">
        <f>Абакан_юр!A174</f>
        <v>По соглашению сторон в качестве валюты платежа могут выступать евро, в этом случае курс следующий: 1 руб. = 0,0108 евро</v>
      </c>
      <c r="B181" s="223"/>
      <c r="C181" s="223"/>
      <c r="D181" s="224"/>
      <c r="E181" s="225"/>
      <c r="F181" s="225"/>
      <c r="G181" s="228"/>
      <c r="H181" s="228"/>
    </row>
    <row r="182" spans="1:8" ht="26.25" x14ac:dyDescent="0.2">
      <c r="A182" s="223" t="str">
        <f>Абакан_юр!A175</f>
        <v>По соглашению сторон в качестве валюты платежа могут выступать чешские кроны, в этом случае курс следующий: 1 руб. = 0,2741 крона</v>
      </c>
      <c r="B182" s="223"/>
      <c r="C182" s="223"/>
      <c r="D182" s="224"/>
      <c r="E182" s="225"/>
      <c r="F182" s="225"/>
      <c r="G182" s="228"/>
      <c r="H182" s="228"/>
    </row>
    <row r="183" spans="1:8" ht="26.25" x14ac:dyDescent="0.2">
      <c r="A183" s="223" t="str">
        <f>Абакан_юр!A176</f>
        <v>По соглашению сторон в качестве валюты платежа могут выступать киргизские сомы, в этом случае курс следующий: 1 руб. = 1,0001 сом</v>
      </c>
      <c r="B183" s="223"/>
      <c r="C183" s="223"/>
      <c r="D183" s="224"/>
      <c r="E183" s="224"/>
      <c r="F183" s="225"/>
      <c r="G183" s="228"/>
      <c r="H183" s="228"/>
    </row>
    <row r="184" spans="1:8" ht="26.25" x14ac:dyDescent="0.2">
      <c r="A184" s="223" t="str">
        <f>Абакан_юр!A177</f>
        <v>По соглашению сторон в качестве валюты платежа могут выступать казахстанские тенге, в этом случае курс следующий: 1 руб. = 5,6363 тенге</v>
      </c>
      <c r="B184" s="223"/>
      <c r="C184" s="223"/>
      <c r="D184" s="224"/>
      <c r="E184" s="224"/>
      <c r="F184" s="225"/>
      <c r="G184" s="228"/>
      <c r="H184" s="228"/>
    </row>
    <row r="185" spans="1:8" ht="26.25" customHeight="1" x14ac:dyDescent="0.2">
      <c r="A185" s="229"/>
      <c r="B185" s="229"/>
      <c r="C185" s="230"/>
      <c r="D185" s="231"/>
      <c r="E185" s="231"/>
      <c r="F185" s="232"/>
      <c r="G185" s="233"/>
      <c r="H185" s="233"/>
    </row>
    <row r="186" spans="1:8" ht="26.25" customHeight="1" x14ac:dyDescent="0.2">
      <c r="A186" s="235" t="s">
        <v>141</v>
      </c>
      <c r="B186" s="235"/>
      <c r="C186" s="235"/>
      <c r="D186" s="235"/>
      <c r="E186" s="235"/>
      <c r="F186" s="235"/>
      <c r="G186" s="235"/>
      <c r="H186" s="235"/>
    </row>
    <row r="187" spans="1:8" ht="26.25" customHeight="1" x14ac:dyDescent="0.2">
      <c r="A187" s="235" t="s">
        <v>142</v>
      </c>
      <c r="B187" s="235"/>
      <c r="C187" s="235"/>
      <c r="D187" s="235"/>
      <c r="E187" s="235"/>
      <c r="F187" s="235"/>
      <c r="G187" s="235"/>
      <c r="H187" s="235"/>
    </row>
    <row r="188" spans="1:8" ht="26.25" customHeight="1" x14ac:dyDescent="0.2">
      <c r="A188" s="229"/>
      <c r="B188" s="229"/>
      <c r="C188" s="230"/>
      <c r="D188" s="231"/>
      <c r="E188" s="231"/>
      <c r="F188" s="232"/>
      <c r="G188" s="233"/>
      <c r="H188" s="233"/>
    </row>
    <row r="189" spans="1:8" ht="26.25" customHeight="1" thickBot="1" x14ac:dyDescent="0.25">
      <c r="A189" s="236" t="s">
        <v>143</v>
      </c>
      <c r="B189" s="236"/>
      <c r="C189" s="236"/>
      <c r="D189" s="236"/>
      <c r="E189" s="236"/>
      <c r="F189" s="237"/>
      <c r="G189" s="227"/>
      <c r="H189" s="238"/>
    </row>
    <row r="190" spans="1:8" ht="26.25" customHeight="1" thickBot="1" x14ac:dyDescent="0.25">
      <c r="A190" s="239" t="s">
        <v>144</v>
      </c>
      <c r="B190" s="240"/>
      <c r="C190" s="240"/>
      <c r="D190" s="240"/>
      <c r="E190" s="241"/>
      <c r="F190" s="242"/>
      <c r="H190" s="243"/>
    </row>
    <row r="191" spans="1:8" ht="26.25" customHeight="1" thickBot="1" x14ac:dyDescent="0.25">
      <c r="A191" s="244" t="s">
        <v>145</v>
      </c>
      <c r="B191" s="245"/>
      <c r="C191" s="246" t="s">
        <v>146</v>
      </c>
      <c r="D191" s="245" t="s">
        <v>147</v>
      </c>
      <c r="E191" s="247"/>
      <c r="F191" s="248"/>
      <c r="G191" s="248"/>
      <c r="H191" s="248"/>
    </row>
    <row r="192" spans="1:8" ht="21" x14ac:dyDescent="0.2">
      <c r="A192" s="254" t="s">
        <v>203</v>
      </c>
      <c r="B192" s="255"/>
      <c r="C192" s="257" t="s">
        <v>204</v>
      </c>
      <c r="D192" s="257">
        <v>2190</v>
      </c>
      <c r="E192" s="258"/>
      <c r="F192" s="215"/>
      <c r="G192" s="215"/>
    </row>
    <row r="193" spans="1:8" ht="21" x14ac:dyDescent="0.2">
      <c r="A193" s="254" t="s">
        <v>205</v>
      </c>
      <c r="B193" s="255"/>
      <c r="C193" s="257"/>
      <c r="D193" s="257">
        <v>1590</v>
      </c>
      <c r="E193" s="258"/>
      <c r="F193" s="215"/>
      <c r="G193" s="215"/>
    </row>
    <row r="194" spans="1:8" ht="21" x14ac:dyDescent="0.2">
      <c r="A194" s="254" t="s">
        <v>206</v>
      </c>
      <c r="B194" s="255"/>
      <c r="C194" s="257"/>
      <c r="D194" s="257">
        <v>1440</v>
      </c>
      <c r="E194" s="258"/>
      <c r="F194" s="215"/>
      <c r="G194" s="215"/>
    </row>
    <row r="195" spans="1:8" ht="21.75" thickBot="1" x14ac:dyDescent="0.25">
      <c r="A195" s="254" t="s">
        <v>207</v>
      </c>
      <c r="B195" s="255"/>
      <c r="C195" s="257"/>
      <c r="D195" s="257">
        <v>1290</v>
      </c>
      <c r="E195" s="258"/>
      <c r="F195" s="215"/>
      <c r="G195" s="215"/>
    </row>
    <row r="196" spans="1:8" ht="50.1" customHeight="1" x14ac:dyDescent="0.2">
      <c r="A196" s="249" t="s">
        <v>148</v>
      </c>
      <c r="B196" s="250"/>
      <c r="C196" s="251" t="s">
        <v>149</v>
      </c>
      <c r="D196" s="252" t="s">
        <v>150</v>
      </c>
      <c r="E196" s="253"/>
      <c r="F196" s="248"/>
      <c r="G196" s="248"/>
      <c r="H196" s="248"/>
    </row>
    <row r="197" spans="1:8" ht="50.1" customHeight="1" x14ac:dyDescent="0.2">
      <c r="A197" s="254" t="s">
        <v>151</v>
      </c>
      <c r="B197" s="255"/>
      <c r="C197" s="256" t="s">
        <v>152</v>
      </c>
      <c r="D197" s="257" t="s">
        <v>153</v>
      </c>
      <c r="E197" s="258"/>
      <c r="F197" s="248"/>
      <c r="G197" s="248"/>
      <c r="H197" s="248"/>
    </row>
    <row r="198" spans="1:8" ht="96" customHeight="1" thickBot="1" x14ac:dyDescent="0.25">
      <c r="A198" s="316" t="s">
        <v>154</v>
      </c>
      <c r="B198" s="317"/>
      <c r="C198" s="318" t="s">
        <v>155</v>
      </c>
      <c r="D198" s="319" t="s">
        <v>153</v>
      </c>
      <c r="E198" s="320"/>
      <c r="F198" s="248"/>
      <c r="G198" s="248"/>
      <c r="H198" s="248"/>
    </row>
    <row r="199" spans="1:8" ht="50.1" customHeight="1" x14ac:dyDescent="0.2">
      <c r="A199" s="254" t="s">
        <v>157</v>
      </c>
      <c r="B199" s="255"/>
      <c r="C199" s="314" t="s">
        <v>158</v>
      </c>
      <c r="D199" s="255" t="s">
        <v>153</v>
      </c>
      <c r="E199" s="315"/>
      <c r="F199" s="242"/>
      <c r="G199" s="242"/>
      <c r="H199" s="242"/>
    </row>
    <row r="200" spans="1:8" ht="50.1" customHeight="1" thickBot="1" x14ac:dyDescent="0.25">
      <c r="A200" s="437" t="s">
        <v>159</v>
      </c>
      <c r="B200" s="438"/>
      <c r="C200" s="318" t="s">
        <v>160</v>
      </c>
      <c r="D200" s="439" t="s">
        <v>153</v>
      </c>
      <c r="E200" s="440"/>
      <c r="F200" s="232"/>
      <c r="G200" s="233"/>
      <c r="H200" s="233"/>
    </row>
    <row r="201" spans="1:8" ht="50.1" customHeight="1" x14ac:dyDescent="0.2">
      <c r="A201" s="260" t="s">
        <v>161</v>
      </c>
      <c r="B201" s="260"/>
      <c r="C201" s="260"/>
      <c r="D201" s="260"/>
      <c r="E201" s="260"/>
      <c r="F201" s="260"/>
      <c r="G201" s="260"/>
      <c r="H201" s="260"/>
    </row>
    <row r="202" spans="1:8" ht="50.1" customHeight="1" x14ac:dyDescent="0.2">
      <c r="A202" s="260" t="s">
        <v>162</v>
      </c>
      <c r="B202" s="260"/>
      <c r="C202" s="260"/>
      <c r="D202" s="260"/>
      <c r="E202" s="260"/>
      <c r="F202" s="260"/>
      <c r="G202" s="260"/>
      <c r="H202" s="260"/>
    </row>
    <row r="203" spans="1:8" ht="101.25" customHeight="1" x14ac:dyDescent="0.2">
      <c r="A203" s="23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35"/>
      <c r="C203" s="235"/>
      <c r="D203" s="235"/>
      <c r="E203" s="235"/>
      <c r="F203" s="235"/>
      <c r="G203" s="235"/>
      <c r="H203" s="235"/>
    </row>
    <row r="204" spans="1:8" ht="81.75" customHeight="1" x14ac:dyDescent="0.2">
      <c r="A204" s="235" t="s">
        <v>164</v>
      </c>
      <c r="B204" s="235"/>
      <c r="C204" s="235"/>
      <c r="D204" s="235"/>
      <c r="E204" s="235"/>
      <c r="F204" s="235"/>
      <c r="G204" s="235"/>
      <c r="H204" s="235"/>
    </row>
    <row r="205" spans="1:8" ht="23.25" x14ac:dyDescent="0.2">
      <c r="A205" s="260" t="s">
        <v>165</v>
      </c>
      <c r="B205" s="260"/>
      <c r="C205" s="260"/>
      <c r="D205" s="260"/>
      <c r="E205" s="260"/>
      <c r="F205" s="260"/>
      <c r="G205" s="260"/>
      <c r="H205" s="260"/>
    </row>
    <row r="206" spans="1:8" s="213" customFormat="1" x14ac:dyDescent="0.2">
      <c r="A206" s="212"/>
      <c r="C206" s="214"/>
      <c r="H206" s="215"/>
    </row>
    <row r="207" spans="1:8" s="213" customFormat="1" ht="125.25" customHeight="1" x14ac:dyDescent="0.2">
      <c r="A207" s="474" t="s">
        <v>281</v>
      </c>
      <c r="B207" s="474"/>
      <c r="C207" s="474"/>
      <c r="D207" s="474"/>
      <c r="E207" s="474"/>
      <c r="F207" s="474"/>
      <c r="G207" s="474"/>
      <c r="H207" s="474"/>
    </row>
    <row r="208" spans="1:8" ht="25.5" x14ac:dyDescent="0.35">
      <c r="A208" s="475" t="s">
        <v>282</v>
      </c>
      <c r="B208" s="476"/>
      <c r="C208" s="477" t="s">
        <v>283</v>
      </c>
    </row>
    <row r="209" spans="1:8" ht="25.5" x14ac:dyDescent="0.35">
      <c r="A209" s="478" t="s">
        <v>284</v>
      </c>
      <c r="B209" s="479"/>
      <c r="C209" s="480">
        <v>1</v>
      </c>
    </row>
    <row r="210" spans="1:8" ht="25.5" x14ac:dyDescent="0.35">
      <c r="A210" s="478">
        <v>2</v>
      </c>
      <c r="B210" s="479"/>
      <c r="C210" s="480">
        <v>1.1000000000000001</v>
      </c>
    </row>
    <row r="211" spans="1:8" ht="25.5" x14ac:dyDescent="0.35">
      <c r="A211" s="478">
        <v>3</v>
      </c>
      <c r="B211" s="479"/>
      <c r="C211" s="480">
        <v>1.2</v>
      </c>
    </row>
    <row r="212" spans="1:8" ht="25.5" x14ac:dyDescent="0.35">
      <c r="A212" s="478" t="s">
        <v>285</v>
      </c>
      <c r="B212" s="479"/>
      <c r="C212" s="480">
        <v>1.25</v>
      </c>
    </row>
    <row r="213" spans="1:8" ht="25.5" x14ac:dyDescent="0.35">
      <c r="A213" s="478" t="s">
        <v>286</v>
      </c>
      <c r="B213" s="479"/>
      <c r="C213" s="480">
        <v>1.3</v>
      </c>
    </row>
    <row r="214" spans="1:8" ht="25.5" x14ac:dyDescent="0.35">
      <c r="A214" s="478" t="s">
        <v>287</v>
      </c>
      <c r="B214" s="479"/>
      <c r="C214" s="480">
        <v>1.35</v>
      </c>
    </row>
    <row r="215" spans="1:8" ht="25.5" x14ac:dyDescent="0.35">
      <c r="A215" s="478" t="s">
        <v>288</v>
      </c>
      <c r="B215" s="479"/>
      <c r="C215" s="480">
        <v>1.4</v>
      </c>
    </row>
    <row r="216" spans="1:8" ht="25.5" x14ac:dyDescent="0.35">
      <c r="A216" s="478" t="s">
        <v>289</v>
      </c>
      <c r="B216" s="479"/>
      <c r="C216" s="480">
        <v>1.45</v>
      </c>
    </row>
    <row r="217" spans="1:8" ht="25.5" x14ac:dyDescent="0.35">
      <c r="A217" s="478" t="s">
        <v>290</v>
      </c>
      <c r="B217" s="479"/>
      <c r="C217" s="480">
        <v>1.5</v>
      </c>
    </row>
    <row r="218" spans="1:8" ht="25.5" x14ac:dyDescent="0.35">
      <c r="A218" s="478" t="s">
        <v>291</v>
      </c>
      <c r="B218" s="479"/>
      <c r="C218" s="480">
        <v>2</v>
      </c>
    </row>
    <row r="219" spans="1:8" ht="42" customHeight="1" x14ac:dyDescent="0.2">
      <c r="A219" s="260" t="s">
        <v>292</v>
      </c>
      <c r="B219" s="260"/>
      <c r="C219" s="260"/>
      <c r="D219" s="260"/>
      <c r="E219" s="260"/>
      <c r="F219" s="260"/>
      <c r="G219" s="260"/>
      <c r="H219" s="260"/>
    </row>
    <row r="222" spans="1:8" s="262" customFormat="1" ht="114.75" customHeight="1" x14ac:dyDescent="0.2">
      <c r="A222" s="235" t="s">
        <v>481</v>
      </c>
      <c r="B222" s="235"/>
      <c r="C222" s="235"/>
      <c r="D222" s="235"/>
      <c r="E222" s="235"/>
      <c r="F222" s="235"/>
      <c r="G222" s="235"/>
      <c r="H222" s="235"/>
    </row>
  </sheetData>
  <sheetProtection selectLockedCells="1" selectUnlockedCells="1"/>
  <mergeCells count="350">
    <mergeCell ref="A216:B216"/>
    <mergeCell ref="A217:B217"/>
    <mergeCell ref="A218:B218"/>
    <mergeCell ref="A219:H219"/>
    <mergeCell ref="A222:E222"/>
    <mergeCell ref="F222:H222"/>
    <mergeCell ref="A210:B210"/>
    <mergeCell ref="A211:B211"/>
    <mergeCell ref="A212:B212"/>
    <mergeCell ref="A213:B213"/>
    <mergeCell ref="A214:B214"/>
    <mergeCell ref="A215:B215"/>
    <mergeCell ref="A203:H203"/>
    <mergeCell ref="A204:H204"/>
    <mergeCell ref="A205:H205"/>
    <mergeCell ref="A207:H207"/>
    <mergeCell ref="A208:B208"/>
    <mergeCell ref="A209:B209"/>
    <mergeCell ref="A199:B199"/>
    <mergeCell ref="D199:E199"/>
    <mergeCell ref="A200:B200"/>
    <mergeCell ref="D200:E200"/>
    <mergeCell ref="A201:H201"/>
    <mergeCell ref="A202:H20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105</vt:i4>
      </vt:variant>
      <vt:variant>
        <vt:lpstr>Именованные диапазоны</vt:lpstr>
      </vt:variant>
      <vt:variant>
        <vt:i4>5</vt:i4>
      </vt:variant>
    </vt:vector>
  </HeadingPairs>
  <TitlesOfParts>
    <vt:vector size="110"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Владикавказ_юр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Нальчик_юр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Черкесск_юр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2024-09-02T04:01:01Z</dcterms:created>
  <dcterms:modified xsi:type="dcterms:W3CDTF">2024-09-02T04:02:14Z</dcterms:modified>
</cp:coreProperties>
</file>